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E_PRIMARY_ENTRY</t>
        </is>
      </c>
      <c r="E1" t="inlineStr">
        <is>
          <t>E_LIFECYCLE</t>
        </is>
      </c>
      <c r="F1" t="inlineStr">
        <is>
          <t>BG</t>
        </is>
      </c>
      <c r="G1" t="inlineStr">
        <is>
          <t>RELIABILITY_BG</t>
        </is>
      </c>
      <c r="H1" t="inlineStr">
        <is>
          <t>EVALUATION_BG</t>
        </is>
      </c>
      <c r="I1" t="inlineStr">
        <is>
          <t>DEFINITION_BG</t>
        </is>
      </c>
      <c r="J1" t="inlineStr">
        <is>
          <t>CS</t>
        </is>
      </c>
      <c r="K1" t="inlineStr">
        <is>
          <t>RELIABILITY_CS</t>
        </is>
      </c>
      <c r="L1" t="inlineStr">
        <is>
          <t>EVALUATION_CS</t>
        </is>
      </c>
      <c r="M1" t="inlineStr">
        <is>
          <t>DEFINITION_CS</t>
        </is>
      </c>
      <c r="N1" t="inlineStr">
        <is>
          <t>DA</t>
        </is>
      </c>
      <c r="O1" t="inlineStr">
        <is>
          <t>RELIABILITY_DA</t>
        </is>
      </c>
      <c r="P1" t="inlineStr">
        <is>
          <t>EVALUATION_DA</t>
        </is>
      </c>
      <c r="Q1" t="inlineStr">
        <is>
          <t>DEFINITION_DA</t>
        </is>
      </c>
      <c r="R1" t="inlineStr">
        <is>
          <t>DE</t>
        </is>
      </c>
      <c r="S1" t="inlineStr">
        <is>
          <t>RELIABILITY_DE</t>
        </is>
      </c>
      <c r="T1" t="inlineStr">
        <is>
          <t>EVALUATION_DE</t>
        </is>
      </c>
      <c r="U1" t="inlineStr">
        <is>
          <t>DEFINITION_DE</t>
        </is>
      </c>
      <c r="V1" t="inlineStr">
        <is>
          <t>EL</t>
        </is>
      </c>
      <c r="W1" t="inlineStr">
        <is>
          <t>RELIABILITY_EL</t>
        </is>
      </c>
      <c r="X1" t="inlineStr">
        <is>
          <t>EVALUATION_EL</t>
        </is>
      </c>
      <c r="Y1" t="inlineStr">
        <is>
          <t>DEFINITION_EL</t>
        </is>
      </c>
      <c r="Z1" t="inlineStr">
        <is>
          <t>EN</t>
        </is>
      </c>
      <c r="AA1" t="inlineStr">
        <is>
          <t>RELIABILITY_EN</t>
        </is>
      </c>
      <c r="AB1" t="inlineStr">
        <is>
          <t>EVALUATION_EN</t>
        </is>
      </c>
      <c r="AC1" t="inlineStr">
        <is>
          <t>DEFINITION_EN</t>
        </is>
      </c>
      <c r="AD1" t="inlineStr">
        <is>
          <t>ES</t>
        </is>
      </c>
      <c r="AE1" t="inlineStr">
        <is>
          <t>RELIABILITY_ES</t>
        </is>
      </c>
      <c r="AF1" t="inlineStr">
        <is>
          <t>EVALUATION_ES</t>
        </is>
      </c>
      <c r="AG1" t="inlineStr">
        <is>
          <t>DEFINITION_ES</t>
        </is>
      </c>
      <c r="AH1" t="inlineStr">
        <is>
          <t>ET</t>
        </is>
      </c>
      <c r="AI1" t="inlineStr">
        <is>
          <t>RELIABILITY_ET</t>
        </is>
      </c>
      <c r="AJ1" t="inlineStr">
        <is>
          <t>EVALUATION_ET</t>
        </is>
      </c>
      <c r="AK1" t="inlineStr">
        <is>
          <t>DEFINITION_ET</t>
        </is>
      </c>
      <c r="AL1" t="inlineStr">
        <is>
          <t>FI</t>
        </is>
      </c>
      <c r="AM1" t="inlineStr">
        <is>
          <t>RELIABILITY_FI</t>
        </is>
      </c>
      <c r="AN1" t="inlineStr">
        <is>
          <t>EVALUATION_FI</t>
        </is>
      </c>
      <c r="AO1" t="inlineStr">
        <is>
          <t>DEFINITION_FI</t>
        </is>
      </c>
      <c r="AP1" t="inlineStr">
        <is>
          <t>FR</t>
        </is>
      </c>
      <c r="AQ1" t="inlineStr">
        <is>
          <t>RELIABILITY_FR</t>
        </is>
      </c>
      <c r="AR1" t="inlineStr">
        <is>
          <t>EVALUATION_FR</t>
        </is>
      </c>
      <c r="AS1" t="inlineStr">
        <is>
          <t>DEFINITION_FR</t>
        </is>
      </c>
      <c r="AT1" t="inlineStr">
        <is>
          <t>GA</t>
        </is>
      </c>
      <c r="AU1" t="inlineStr">
        <is>
          <t>RELIABILITY_GA</t>
        </is>
      </c>
      <c r="AV1" t="inlineStr">
        <is>
          <t>EVALUATION_GA</t>
        </is>
      </c>
      <c r="AW1" t="inlineStr">
        <is>
          <t>DEFINITION_GA</t>
        </is>
      </c>
      <c r="AX1" t="inlineStr">
        <is>
          <t>HR</t>
        </is>
      </c>
      <c r="AY1" t="inlineStr">
        <is>
          <t>RELIABILITY_HR</t>
        </is>
      </c>
      <c r="AZ1" t="inlineStr">
        <is>
          <t>EVALUATION_HR</t>
        </is>
      </c>
      <c r="BA1" t="inlineStr">
        <is>
          <t>DEFINITION_HR</t>
        </is>
      </c>
      <c r="BB1" t="inlineStr">
        <is>
          <t>HU</t>
        </is>
      </c>
      <c r="BC1" t="inlineStr">
        <is>
          <t>RELIABILITY_HU</t>
        </is>
      </c>
      <c r="BD1" t="inlineStr">
        <is>
          <t>EVALUATION_HU</t>
        </is>
      </c>
      <c r="BE1" t="inlineStr">
        <is>
          <t>DEFINITION_HU</t>
        </is>
      </c>
      <c r="BF1" t="inlineStr">
        <is>
          <t>IT</t>
        </is>
      </c>
      <c r="BG1" t="inlineStr">
        <is>
          <t>RELIABILITY_IT</t>
        </is>
      </c>
      <c r="BH1" t="inlineStr">
        <is>
          <t>EVALUATION_IT</t>
        </is>
      </c>
      <c r="BI1" t="inlineStr">
        <is>
          <t>DEFINITION_IT</t>
        </is>
      </c>
      <c r="BJ1" t="inlineStr">
        <is>
          <t>LT</t>
        </is>
      </c>
      <c r="BK1" t="inlineStr">
        <is>
          <t>RELIABILITY_LT</t>
        </is>
      </c>
      <c r="BL1" t="inlineStr">
        <is>
          <t>EVALUATION_LT</t>
        </is>
      </c>
      <c r="BM1" t="inlineStr">
        <is>
          <t>DEFINITION_LT</t>
        </is>
      </c>
      <c r="BN1" t="inlineStr">
        <is>
          <t>LV</t>
        </is>
      </c>
      <c r="BO1" t="inlineStr">
        <is>
          <t>RELIABILITY_LV</t>
        </is>
      </c>
      <c r="BP1" t="inlineStr">
        <is>
          <t>EVALUATION_LV</t>
        </is>
      </c>
      <c r="BQ1" t="inlineStr">
        <is>
          <t>DEFINITION_LV</t>
        </is>
      </c>
      <c r="BR1" t="inlineStr">
        <is>
          <t>MT</t>
        </is>
      </c>
      <c r="BS1" t="inlineStr">
        <is>
          <t>RELIABILITY_MT</t>
        </is>
      </c>
      <c r="BT1" t="inlineStr">
        <is>
          <t>EVALUATION_MT</t>
        </is>
      </c>
      <c r="BU1" t="inlineStr">
        <is>
          <t>DEFINITION_MT</t>
        </is>
      </c>
      <c r="BV1" t="inlineStr">
        <is>
          <t>NL</t>
        </is>
      </c>
      <c r="BW1" t="inlineStr">
        <is>
          <t>RELIABILITY_NL</t>
        </is>
      </c>
      <c r="BX1" t="inlineStr">
        <is>
          <t>EVALUATION_NL</t>
        </is>
      </c>
      <c r="BY1" t="inlineStr">
        <is>
          <t>DEFINITION_NL</t>
        </is>
      </c>
      <c r="BZ1" t="inlineStr">
        <is>
          <t>PL</t>
        </is>
      </c>
      <c r="CA1" t="inlineStr">
        <is>
          <t>RELIABILITY_PL</t>
        </is>
      </c>
      <c r="CB1" t="inlineStr">
        <is>
          <t>EVALUATION_PL</t>
        </is>
      </c>
      <c r="CC1" t="inlineStr">
        <is>
          <t>DEFINITION_PL</t>
        </is>
      </c>
      <c r="CD1" t="inlineStr">
        <is>
          <t>PT</t>
        </is>
      </c>
      <c r="CE1" t="inlineStr">
        <is>
          <t>RELIABILITY_PT</t>
        </is>
      </c>
      <c r="CF1" t="inlineStr">
        <is>
          <t>EVALUATION_PT</t>
        </is>
      </c>
      <c r="CG1" t="inlineStr">
        <is>
          <t>DEFINITION_PT</t>
        </is>
      </c>
      <c r="CH1" t="inlineStr">
        <is>
          <t>RO</t>
        </is>
      </c>
      <c r="CI1" t="inlineStr">
        <is>
          <t>RELIABILITY_RO</t>
        </is>
      </c>
      <c r="CJ1" t="inlineStr">
        <is>
          <t>EVALUATION_RO</t>
        </is>
      </c>
      <c r="CK1" t="inlineStr">
        <is>
          <t>DEFINITION_RO</t>
        </is>
      </c>
      <c r="CL1" t="inlineStr">
        <is>
          <t>SK</t>
        </is>
      </c>
      <c r="CM1" t="inlineStr">
        <is>
          <t>RELIABILITY_SK</t>
        </is>
      </c>
      <c r="CN1" t="inlineStr">
        <is>
          <t>EVALUATION_SK</t>
        </is>
      </c>
      <c r="CO1" t="inlineStr">
        <is>
          <t>DEFINITION_SK</t>
        </is>
      </c>
      <c r="CP1" t="inlineStr">
        <is>
          <t>SL</t>
        </is>
      </c>
      <c r="CQ1" t="inlineStr">
        <is>
          <t>RELIABILITY_SL</t>
        </is>
      </c>
      <c r="CR1" t="inlineStr">
        <is>
          <t>EVALUATION_SL</t>
        </is>
      </c>
      <c r="CS1" t="inlineStr">
        <is>
          <t>DEFINITION_SL</t>
        </is>
      </c>
      <c r="CT1" t="inlineStr">
        <is>
          <t>SV</t>
        </is>
      </c>
      <c r="CU1" t="inlineStr">
        <is>
          <t>RELIABILITY_SV</t>
        </is>
      </c>
      <c r="CV1" t="inlineStr">
        <is>
          <t>EVALUATION_SV</t>
        </is>
      </c>
      <c r="CW1" t="inlineStr">
        <is>
          <t>DEFINITION_SV</t>
        </is>
      </c>
    </row>
    <row r="2">
      <c r="A2" s="1" t="str">
        <f>HYPERLINK("https://iate.europa.eu/entry/result/953667/all", "953667")</f>
        <v>953667</v>
      </c>
      <c r="B2" t="inlineStr">
        <is>
          <t>SCIENCE</t>
        </is>
      </c>
      <c r="C2" t="inlineStr">
        <is>
          <t>SCIENCE|humanities</t>
        </is>
      </c>
      <c r="D2" t="inlineStr">
        <is>
          <t>no</t>
        </is>
      </c>
      <c r="E2" t="inlineStr">
        <is>
          <t/>
        </is>
      </c>
      <c r="F2" t="inlineStr">
        <is>
          <t/>
        </is>
      </c>
      <c r="G2" t="inlineStr">
        <is>
          <t/>
        </is>
      </c>
      <c r="H2" t="inlineStr">
        <is>
          <t/>
        </is>
      </c>
      <c r="I2" t="inlineStr">
        <is>
          <t/>
        </is>
      </c>
      <c r="J2" t="inlineStr">
        <is>
          <t/>
        </is>
      </c>
      <c r="K2" t="inlineStr">
        <is>
          <t/>
        </is>
      </c>
      <c r="L2" t="inlineStr">
        <is>
          <t/>
        </is>
      </c>
      <c r="M2" t="inlineStr">
        <is>
          <t/>
        </is>
      </c>
      <c r="N2" s="2" t="inlineStr">
        <is>
          <t>i. a. n.|
i.a.t.|
i. a. s.|
ikke andetsteds nævnt|
ikke andetsteds tariferet|
ikke andetsteds specificeret</t>
        </is>
      </c>
      <c r="O2" s="2" t="inlineStr">
        <is>
          <t>3|
3|
3|
3|
3|
3</t>
        </is>
      </c>
      <c r="P2" s="2" t="inlineStr">
        <is>
          <t xml:space="preserve">|
|
|
|
|
</t>
        </is>
      </c>
      <c r="Q2" t="inlineStr">
        <is>
          <t/>
        </is>
      </c>
      <c r="R2" s="2" t="inlineStr">
        <is>
          <t>ANG|
A.N.G.|
N.A.G.|
A.N.A.|
ONA|
n.n.b.|
anderweitig nicht genannt|
nicht anderweitig genannt|
anderweitig nicht angeführt|
ohne nähere Angabe|
nicht näher bestimmt</t>
        </is>
      </c>
      <c r="S2" s="2" t="inlineStr">
        <is>
          <t>3|
3|
3|
3|
3|
3|
3|
3|
3|
3|
3</t>
        </is>
      </c>
      <c r="T2" s="2" t="inlineStr">
        <is>
          <t xml:space="preserve">|
|
|
|
|
|
|
|
|
|
</t>
        </is>
      </c>
      <c r="U2" t="inlineStr">
        <is>
          <t/>
        </is>
      </c>
      <c r="V2" t="inlineStr">
        <is>
          <t/>
        </is>
      </c>
      <c r="W2" t="inlineStr">
        <is>
          <t/>
        </is>
      </c>
      <c r="X2" t="inlineStr">
        <is>
          <t/>
        </is>
      </c>
      <c r="Y2" t="inlineStr">
        <is>
          <t/>
        </is>
      </c>
      <c r="Z2" s="2" t="inlineStr">
        <is>
          <t>nes|
nos|
nei|
not elsewhere specified|
not otherwise specified|
not elsewhere identified</t>
        </is>
      </c>
      <c r="AA2" s="2" t="inlineStr">
        <is>
          <t>3|
3|
3|
3|
3|
3</t>
        </is>
      </c>
      <c r="AB2" s="2" t="inlineStr">
        <is>
          <t xml:space="preserve">|
|
|
|
|
</t>
        </is>
      </c>
      <c r="AC2" t="inlineStr">
        <is>
          <t/>
        </is>
      </c>
      <c r="AD2" s="2" t="inlineStr">
        <is>
          <t>n.e.p.|
n.c.o.p.|
no especificado en otra parte|
no comprendidos en otras partidas</t>
        </is>
      </c>
      <c r="AE2" s="2" t="inlineStr">
        <is>
          <t>3|
3|
3|
3</t>
        </is>
      </c>
      <c r="AF2" s="2" t="inlineStr">
        <is>
          <t xml:space="preserve">|
|
|
</t>
        </is>
      </c>
      <c r="AG2" t="inlineStr">
        <is>
          <t/>
        </is>
      </c>
      <c r="AH2" t="inlineStr">
        <is>
          <t/>
        </is>
      </c>
      <c r="AI2" t="inlineStr">
        <is>
          <t/>
        </is>
      </c>
      <c r="AJ2" t="inlineStr">
        <is>
          <t/>
        </is>
      </c>
      <c r="AK2" t="inlineStr">
        <is>
          <t/>
        </is>
      </c>
      <c r="AL2" t="inlineStr">
        <is>
          <t/>
        </is>
      </c>
      <c r="AM2" t="inlineStr">
        <is>
          <t/>
        </is>
      </c>
      <c r="AN2" t="inlineStr">
        <is>
          <t/>
        </is>
      </c>
      <c r="AO2" t="inlineStr">
        <is>
          <t/>
        </is>
      </c>
      <c r="AP2" s="2" t="inlineStr">
        <is>
          <t>NDA|
NSA|
NMA|
NCA|
non dénommé ailleurs|
non spécifié ailleurs|
non mentionné ailleurs|
non compris ailleurs</t>
        </is>
      </c>
      <c r="AQ2" s="2" t="inlineStr">
        <is>
          <t>3|
3|
3|
3|
3|
3|
3|
3</t>
        </is>
      </c>
      <c r="AR2" s="2" t="inlineStr">
        <is>
          <t xml:space="preserve">|
|
|
|
|
|
|
</t>
        </is>
      </c>
      <c r="AS2" t="inlineStr">
        <is>
          <t/>
        </is>
      </c>
      <c r="AT2" t="inlineStr">
        <is>
          <t/>
        </is>
      </c>
      <c r="AU2" t="inlineStr">
        <is>
          <t/>
        </is>
      </c>
      <c r="AV2" t="inlineStr">
        <is>
          <t/>
        </is>
      </c>
      <c r="AW2" t="inlineStr">
        <is>
          <t/>
        </is>
      </c>
      <c r="AX2" t="inlineStr">
        <is>
          <t/>
        </is>
      </c>
      <c r="AY2" t="inlineStr">
        <is>
          <t/>
        </is>
      </c>
      <c r="AZ2" t="inlineStr">
        <is>
          <t/>
        </is>
      </c>
      <c r="BA2" t="inlineStr">
        <is>
          <t/>
        </is>
      </c>
      <c r="BB2" t="inlineStr">
        <is>
          <t/>
        </is>
      </c>
      <c r="BC2" t="inlineStr">
        <is>
          <t/>
        </is>
      </c>
      <c r="BD2" t="inlineStr">
        <is>
          <t/>
        </is>
      </c>
      <c r="BE2" t="inlineStr">
        <is>
          <t/>
        </is>
      </c>
      <c r="BF2" s="2" t="inlineStr">
        <is>
          <t>n.a.c.|
n.d.a.|
NNA|
n.s.a.|
non altrove compreso|
non denominato altrove|
non nominato altrove|
non specificato altrove</t>
        </is>
      </c>
      <c r="BG2" s="2" t="inlineStr">
        <is>
          <t>3|
3|
3|
3|
3|
3|
3|
3</t>
        </is>
      </c>
      <c r="BH2" s="2" t="inlineStr">
        <is>
          <t xml:space="preserve">|
|
|
|
|
|
|
</t>
        </is>
      </c>
      <c r="BI2" t="inlineStr">
        <is>
          <t/>
        </is>
      </c>
      <c r="BJ2" t="inlineStr">
        <is>
          <t/>
        </is>
      </c>
      <c r="BK2" t="inlineStr">
        <is>
          <t/>
        </is>
      </c>
      <c r="BL2" t="inlineStr">
        <is>
          <t/>
        </is>
      </c>
      <c r="BM2" t="inlineStr">
        <is>
          <t/>
        </is>
      </c>
      <c r="BN2" s="2" t="inlineStr">
        <is>
          <t>citur neklasificēts</t>
        </is>
      </c>
      <c r="BO2" s="2" t="inlineStr">
        <is>
          <t>2</t>
        </is>
      </c>
      <c r="BP2" s="2" t="inlineStr">
        <is>
          <t/>
        </is>
      </c>
      <c r="BQ2" t="inlineStr">
        <is>
          <t/>
        </is>
      </c>
      <c r="BR2" t="inlineStr">
        <is>
          <t/>
        </is>
      </c>
      <c r="BS2" t="inlineStr">
        <is>
          <t/>
        </is>
      </c>
      <c r="BT2" t="inlineStr">
        <is>
          <t/>
        </is>
      </c>
      <c r="BU2" t="inlineStr">
        <is>
          <t/>
        </is>
      </c>
      <c r="BV2" s="2" t="inlineStr">
        <is>
          <t>n.e.g.|
n.a.g.i.|
e.n.g.|
niet elders genoemd|
niet afzonderlijk genoemd|
elders niet genoemd</t>
        </is>
      </c>
      <c r="BW2" s="2" t="inlineStr">
        <is>
          <t>3|
3|
3|
3|
3|
3</t>
        </is>
      </c>
      <c r="BX2" s="2" t="inlineStr">
        <is>
          <t xml:space="preserve">|
|
|
|
|
</t>
        </is>
      </c>
      <c r="BY2" t="inlineStr">
        <is>
          <t/>
        </is>
      </c>
      <c r="BZ2" t="inlineStr">
        <is>
          <t/>
        </is>
      </c>
      <c r="CA2" t="inlineStr">
        <is>
          <t/>
        </is>
      </c>
      <c r="CB2" t="inlineStr">
        <is>
          <t/>
        </is>
      </c>
      <c r="CC2" t="inlineStr">
        <is>
          <t/>
        </is>
      </c>
      <c r="CD2" s="2" t="inlineStr">
        <is>
          <t>a.n.c.|
ainda não classificados</t>
        </is>
      </c>
      <c r="CE2" s="2" t="inlineStr">
        <is>
          <t>3|
3</t>
        </is>
      </c>
      <c r="CF2" s="2" t="inlineStr">
        <is>
          <t xml:space="preserve">|
</t>
        </is>
      </c>
      <c r="CG2" t="inlineStr">
        <is>
          <t/>
        </is>
      </c>
      <c r="CH2" t="inlineStr">
        <is>
          <t/>
        </is>
      </c>
      <c r="CI2" t="inlineStr">
        <is>
          <t/>
        </is>
      </c>
      <c r="CJ2" t="inlineStr">
        <is>
          <t/>
        </is>
      </c>
      <c r="CK2" t="inlineStr">
        <is>
          <t/>
        </is>
      </c>
      <c r="CL2" t="inlineStr">
        <is>
          <t/>
        </is>
      </c>
      <c r="CM2" t="inlineStr">
        <is>
          <t/>
        </is>
      </c>
      <c r="CN2" t="inlineStr">
        <is>
          <t/>
        </is>
      </c>
      <c r="CO2" t="inlineStr">
        <is>
          <t/>
        </is>
      </c>
      <c r="CP2" t="inlineStr">
        <is>
          <t/>
        </is>
      </c>
      <c r="CQ2" t="inlineStr">
        <is>
          <t/>
        </is>
      </c>
      <c r="CR2" t="inlineStr">
        <is>
          <t/>
        </is>
      </c>
      <c r="CS2" t="inlineStr">
        <is>
          <t/>
        </is>
      </c>
      <c r="CT2" s="2" t="inlineStr">
        <is>
          <t>e.a.a.|
ej annorstädes angiven</t>
        </is>
      </c>
      <c r="CU2" s="2" t="inlineStr">
        <is>
          <t>3|
3</t>
        </is>
      </c>
      <c r="CV2" s="2" t="inlineStr">
        <is>
          <t xml:space="preserve">|
</t>
        </is>
      </c>
      <c r="CW2" t="inlineStr">
        <is>
          <t/>
        </is>
      </c>
    </row>
    <row r="3">
      <c r="A3" s="1" t="str">
        <f>HYPERLINK("https://iate.europa.eu/entry/result/2251196/all", "2251196")</f>
        <v>2251196</v>
      </c>
      <c r="B3" t="inlineStr">
        <is>
          <t>SOCIAL QUESTIONS</t>
        </is>
      </c>
      <c r="C3" t="inlineStr">
        <is>
          <t>SOCIAL QUESTIONS|health|pharmaceutical industry</t>
        </is>
      </c>
      <c r="D3" t="inlineStr">
        <is>
          <t>yes</t>
        </is>
      </c>
      <c r="E3" t="inlineStr">
        <is>
          <t/>
        </is>
      </c>
      <c r="F3" t="inlineStr">
        <is>
          <t/>
        </is>
      </c>
      <c r="G3" t="inlineStr">
        <is>
          <t/>
        </is>
      </c>
      <c r="H3" t="inlineStr">
        <is>
          <t/>
        </is>
      </c>
      <c r="I3" t="inlineStr">
        <is>
          <t/>
        </is>
      </c>
      <c r="J3" s="2" t="inlineStr">
        <is>
          <t>předklinické hodnocení|
předklinická zkouška|
předklinické zkoušení|
předklinická studie|
neklinická studie|
neklinická zkouška</t>
        </is>
      </c>
      <c r="K3" s="2" t="inlineStr">
        <is>
          <t>3|
3|
3|
3|
3|
3</t>
        </is>
      </c>
      <c r="L3" s="2" t="inlineStr">
        <is>
          <t xml:space="preserve">|
|
|
|
|
</t>
        </is>
      </c>
      <c r="M3" t="inlineStr">
        <is>
          <t>biomedicínská studie, která není prováděna na lidských subjektech</t>
        </is>
      </c>
      <c r="N3" s="2" t="inlineStr">
        <is>
          <t>præklinisk undersøgelse</t>
        </is>
      </c>
      <c r="O3" s="2" t="inlineStr">
        <is>
          <t>3</t>
        </is>
      </c>
      <c r="P3" s="2" t="inlineStr">
        <is>
          <t/>
        </is>
      </c>
      <c r="Q3" t="inlineStr">
        <is>
          <t>test af lægemiddelkandidater på dyr</t>
        </is>
      </c>
      <c r="R3" s="2" t="inlineStr">
        <is>
          <t>vorklinische Studie</t>
        </is>
      </c>
      <c r="S3" s="2" t="inlineStr">
        <is>
          <t>3</t>
        </is>
      </c>
      <c r="T3" s="2" t="inlineStr">
        <is>
          <t/>
        </is>
      </c>
      <c r="U3" t="inlineStr">
        <is>
          <t/>
        </is>
      </c>
      <c r="V3" s="2" t="inlineStr">
        <is>
          <t>προκλινική μελέτη|
προκλινική δοκιμή</t>
        </is>
      </c>
      <c r="W3" s="2" t="inlineStr">
        <is>
          <t>4|
3</t>
        </is>
      </c>
      <c r="X3" s="2" t="inlineStr">
        <is>
          <t xml:space="preserve">|
</t>
        </is>
      </c>
      <c r="Y3" t="inlineStr">
        <is>
          <t>τοξικολογικές και &lt;a href="https://iate.europa.eu/entry/result/3636769/en-el" target="_blank"&gt;φαρμακολογικές δοκιμές&lt;time datetime="6.10.2023"&gt; (6.10.2023)&lt;/time&gt;&lt;/a&gt;</t>
        </is>
      </c>
      <c r="Z3" s="2" t="inlineStr">
        <is>
          <t>pre-clinical test|
preclinical test|
preclinical trial|
pre-clinical trial|
pre-clinical testing|
preclinical study|
pre-clinical study|
non-clinical study|
non-clinical test|
non-clinical studies</t>
        </is>
      </c>
      <c r="AA3" s="2" t="inlineStr">
        <is>
          <t>3|
3|
3|
3|
3|
3|
3|
3|
3|
1</t>
        </is>
      </c>
      <c r="AB3" s="2" t="inlineStr">
        <is>
          <t xml:space="preserve">preferred|
|
|
|
|
|
|
|
|
</t>
        </is>
      </c>
      <c r="AC3" t="inlineStr">
        <is>
          <t>toxicological and &lt;a href="https://iate.europa.eu/entry/result/3636769/en" target="_blank"&gt;pharmacological tests&lt;/a&gt;</t>
        </is>
      </c>
      <c r="AD3" s="2" t="inlineStr">
        <is>
          <t>ensayo preclínico|
estudio preclínico</t>
        </is>
      </c>
      <c r="AE3" s="2" t="inlineStr">
        <is>
          <t>3|
3</t>
        </is>
      </c>
      <c r="AF3" s="2" t="inlineStr">
        <is>
          <t xml:space="preserve">|
</t>
        </is>
      </c>
      <c r="AG3" t="inlineStr">
        <is>
          <t>Pruebas a que se somete una sustancia o un producto sanitario en el laboratorio y con animales para saber si está justificado y es conveniente realizar un ensayo clínico con seres humanos.</t>
        </is>
      </c>
      <c r="AH3" s="2" t="inlineStr">
        <is>
          <t>eelkliiniline uurimine</t>
        </is>
      </c>
      <c r="AI3" s="2" t="inlineStr">
        <is>
          <t>2</t>
        </is>
      </c>
      <c r="AJ3" s="2" t="inlineStr">
        <is>
          <t/>
        </is>
      </c>
      <c r="AK3" t="inlineStr">
        <is>
          <t/>
        </is>
      </c>
      <c r="AL3" s="2" t="inlineStr">
        <is>
          <t>prekliininen tutkimus|
prekliininen koe|
ei-kliininen tutkimus</t>
        </is>
      </c>
      <c r="AM3" s="2" t="inlineStr">
        <is>
          <t>3|
3|
3</t>
        </is>
      </c>
      <c r="AN3" s="2" t="inlineStr">
        <is>
          <t xml:space="preserve">|
|
</t>
        </is>
      </c>
      <c r="AO3" t="inlineStr">
        <is>
          <t>kaikki tutkimukset, joita lääkkeelle tehdään ennen kuin ihmistutkimukset voidaan aloittaa ja joilla kartoitetaan uuden yhdisteen lääkkeelliset vaikutukset ja ennen kaikkea varmistetaan uuden lääke-ehdokkaan turvallisuus</t>
        </is>
      </c>
      <c r="AP3" s="2" t="inlineStr">
        <is>
          <t>essai préclinique|
étude préclinique</t>
        </is>
      </c>
      <c r="AQ3" s="2" t="inlineStr">
        <is>
          <t>3|
3</t>
        </is>
      </c>
      <c r="AR3" s="2" t="inlineStr">
        <is>
          <t xml:space="preserve">|
</t>
        </is>
      </c>
      <c r="AS3" t="inlineStr">
        <is>
          <t/>
        </is>
      </c>
      <c r="AT3" s="2" t="inlineStr">
        <is>
          <t>triail réamhchliniciúil</t>
        </is>
      </c>
      <c r="AU3" s="2" t="inlineStr">
        <is>
          <t>3</t>
        </is>
      </c>
      <c r="AV3" s="2" t="inlineStr">
        <is>
          <t/>
        </is>
      </c>
      <c r="AW3" t="inlineStr">
        <is>
          <t/>
        </is>
      </c>
      <c r="AX3" t="inlineStr">
        <is>
          <t/>
        </is>
      </c>
      <c r="AY3" t="inlineStr">
        <is>
          <t/>
        </is>
      </c>
      <c r="AZ3" t="inlineStr">
        <is>
          <t/>
        </is>
      </c>
      <c r="BA3" t="inlineStr">
        <is>
          <t/>
        </is>
      </c>
      <c r="BB3" s="2" t="inlineStr">
        <is>
          <t>preklinikai vizsgálat|
nem klinikai vizsgálat</t>
        </is>
      </c>
      <c r="BC3" s="2" t="inlineStr">
        <is>
          <t>4|
3</t>
        </is>
      </c>
      <c r="BD3" s="2" t="inlineStr">
        <is>
          <t xml:space="preserve">|
</t>
        </is>
      </c>
      <c r="BE3" t="inlineStr">
        <is>
          <t/>
        </is>
      </c>
      <c r="BF3" s="2" t="inlineStr">
        <is>
          <t>sperimentazione preclinica|
prova preclinica|
studio preclinico|
indagine preclinica</t>
        </is>
      </c>
      <c r="BG3" s="2" t="inlineStr">
        <is>
          <t>3|
3|
3|
3</t>
        </is>
      </c>
      <c r="BH3" s="2" t="inlineStr">
        <is>
          <t xml:space="preserve">|
|
|
</t>
        </is>
      </c>
      <c r="BI3" t="inlineStr">
        <is>
          <t>studio effettuato in laboratorio su una nuova sostanza sperimentata su colture celluari e animali al fine di verificarne gli effetti terapeitici prima di passare alla sperimentazione clinica&lt;sup&gt;1&lt;/sup&gt; sull'uomo&lt;p&gt;&lt;sup&gt;1&lt;/sup&gt; sperimentazione clinica [ &lt;a href="/entry/result/1686971/all" id="ENTRY_TO_ENTRY_CONVERTER" target="_blank"&gt;IATE:1686971&lt;/a&gt; ]&lt;/p&gt;</t>
        </is>
      </c>
      <c r="BJ3" s="2" t="inlineStr">
        <is>
          <t>ikiklinikinis tyrimas</t>
        </is>
      </c>
      <c r="BK3" s="2" t="inlineStr">
        <is>
          <t>3</t>
        </is>
      </c>
      <c r="BL3" s="2" t="inlineStr">
        <is>
          <t/>
        </is>
      </c>
      <c r="BM3" t="inlineStr">
        <is>
          <t>tyrimas, kurio neapima klinikinio tyrimo apibrėžtis ir kurio tikslas – ištirti vaisto saugumą ar veiksmingumą, siekiant gauti arba pakeisti rinkodaros leidimą</t>
        </is>
      </c>
      <c r="BN3" s="2" t="inlineStr">
        <is>
          <t>preklīniskais pētījums</t>
        </is>
      </c>
      <c r="BO3" s="2" t="inlineStr">
        <is>
          <t>3</t>
        </is>
      </c>
      <c r="BP3" s="2" t="inlineStr">
        <is>
          <t/>
        </is>
      </c>
      <c r="BQ3" t="inlineStr">
        <is>
          <t>jaunu zāļu vai jaunas invazīvas medicīniskas ierīces laboratoriska testēšana ar dzīvniekiem, kuru veic pirms testēšanas ar cilvēkiem un kuras nolūks ir savākt faktus, kas pamatotu &lt;i&gt;klīnisku pārbaudi&lt;/i&gt; [ &lt;a href="/entry/result/1686971/all" id="ENTRY_TO_ENTRY_CONVERTER" target="_blank"&gt;IATE:1686971&lt;/a&gt; ]</t>
        </is>
      </c>
      <c r="BR3" s="2" t="inlineStr">
        <is>
          <t>test prekliniku|
studju prekliniku|
prova preklinika</t>
        </is>
      </c>
      <c r="BS3" s="2" t="inlineStr">
        <is>
          <t>3|
3|
3</t>
        </is>
      </c>
      <c r="BT3" s="2" t="inlineStr">
        <is>
          <t xml:space="preserve">|
|
</t>
        </is>
      </c>
      <c r="BU3" t="inlineStr">
        <is>
          <t>studju biex mediċina, proċedura jew trattament mediku ieħor jiġu ttestjati fl-annimali</t>
        </is>
      </c>
      <c r="BV3" s="2" t="inlineStr">
        <is>
          <t>preklinische test|
pre-klinische proef|
preklinische onderzoek</t>
        </is>
      </c>
      <c r="BW3" s="2" t="inlineStr">
        <is>
          <t>3|
3|
3</t>
        </is>
      </c>
      <c r="BX3" s="2" t="inlineStr">
        <is>
          <t xml:space="preserve">|
|
</t>
        </is>
      </c>
      <c r="BY3" t="inlineStr">
        <is>
          <t>Bij de preklinische test van een geneesmiddel wordt vooral de nadruk gelegd op volledige evaluatie van de veiligheid van een stof. Daarbij worden de eventuele toxiciteit, de farmacologische eigenschappen, de farmacokinetica, de doseringsvormen en de stabiliteit van de stof onderzocht.</t>
        </is>
      </c>
      <c r="BZ3" s="2" t="inlineStr">
        <is>
          <t>badanie przedkliniczne|
badanie niekliniczne</t>
        </is>
      </c>
      <c r="CA3" s="2" t="inlineStr">
        <is>
          <t>3|
3</t>
        </is>
      </c>
      <c r="CB3" s="2" t="inlineStr">
        <is>
          <t xml:space="preserve">|
</t>
        </is>
      </c>
      <c r="CC3" t="inlineStr">
        <is>
          <t>przeprowadzane in vitro lub na zwierzętach badanie substancji lub wyrobu pod kątem ich potencjalnego zastosowania jako produktu leczniczego lub wyrobu medycznego</t>
        </is>
      </c>
      <c r="CD3" s="2" t="inlineStr">
        <is>
          <t>ensaio pré-clínico</t>
        </is>
      </c>
      <c r="CE3" s="2" t="inlineStr">
        <is>
          <t>3</t>
        </is>
      </c>
      <c r="CF3" s="2" t="inlineStr">
        <is>
          <t/>
        </is>
      </c>
      <c r="CG3" t="inlineStr">
        <is>
          <t/>
        </is>
      </c>
      <c r="CH3" s="2" t="inlineStr">
        <is>
          <t>studiu preclinic</t>
        </is>
      </c>
      <c r="CI3" s="2" t="inlineStr">
        <is>
          <t>3</t>
        </is>
      </c>
      <c r="CJ3" s="2" t="inlineStr">
        <is>
          <t/>
        </is>
      </c>
      <c r="CK3" t="inlineStr">
        <is>
          <t/>
        </is>
      </c>
      <c r="CL3" s="2" t="inlineStr">
        <is>
          <t>predklinické skúšanie</t>
        </is>
      </c>
      <c r="CM3" s="2" t="inlineStr">
        <is>
          <t>3</t>
        </is>
      </c>
      <c r="CN3" s="2" t="inlineStr">
        <is>
          <t/>
        </is>
      </c>
      <c r="CO3" t="inlineStr">
        <is>
          <t>fáza testovania lieku, ktorá predchádza klinickému skúšaniu a ktorej cieľom je preskúmať bezpečnosť alebo účinnosť lieku jeho testovaním na zvieratách</t>
        </is>
      </c>
      <c r="CP3" s="2" t="inlineStr">
        <is>
          <t>predklinična študija|
predklinično preskušanje|
predklinično testiranje</t>
        </is>
      </c>
      <c r="CQ3" s="2" t="inlineStr">
        <is>
          <t>3|
3|
3</t>
        </is>
      </c>
      <c r="CR3" s="2" t="inlineStr">
        <is>
          <t xml:space="preserve">|
|
</t>
        </is>
      </c>
      <c r="CS3" t="inlineStr">
        <is>
          <t>študija, ki ni zajeta v opredelitvi kliničnega preskušanja in katere cilj je preučiti varnost ali učinkovitost zdravila za uporabo v medicini za pridobitev ali spremembo dovoljenja za promet</t>
        </is>
      </c>
      <c r="CT3" s="2" t="inlineStr">
        <is>
          <t>prekliniskt test|
prekliniskt försök|
preklinisk studie|
preklinisk undersökning</t>
        </is>
      </c>
      <c r="CU3" s="2" t="inlineStr">
        <is>
          <t>3|
2|
3|
2</t>
        </is>
      </c>
      <c r="CV3" s="2" t="inlineStr">
        <is>
          <t xml:space="preserve">|
|
|
</t>
        </is>
      </c>
      <c r="CW3" t="inlineStr">
        <is>
          <t/>
        </is>
      </c>
    </row>
    <row r="4">
      <c r="A4" s="1" t="str">
        <f>HYPERLINK("https://iate.europa.eu/entry/result/896365/all", "896365")</f>
        <v>896365</v>
      </c>
      <c r="B4" t="inlineStr">
        <is>
          <t>SOCIAL QUESTIONS;PRODUCTION, TECHNOLOGY AND RESEARCH</t>
        </is>
      </c>
      <c r="C4" t="inlineStr">
        <is>
          <t>SOCIAL QUESTIONS|health|medical science;PRODUCTION, TECHNOLOGY AND RESEARCH|technology and technical regulations</t>
        </is>
      </c>
      <c r="D4" t="inlineStr">
        <is>
          <t>yes</t>
        </is>
      </c>
      <c r="E4" t="inlineStr">
        <is>
          <t/>
        </is>
      </c>
      <c r="F4" s="2" t="inlineStr">
        <is>
          <t>съд за съхранение на проби от човешкото тяло</t>
        </is>
      </c>
      <c r="G4" s="2" t="inlineStr">
        <is>
          <t>3</t>
        </is>
      </c>
      <c r="H4" s="2" t="inlineStr">
        <is>
          <t/>
        </is>
      </c>
      <c r="I4" t="inlineStr">
        <is>
          <t>изделие, което, независимо дали е от вакуумен тип или не, е специално предназначено от производителя си за първоначално събиране и съхранение на проби от човешкото тяло за инвитро диагностично изследване</t>
        </is>
      </c>
      <c r="J4" s="2" t="inlineStr">
        <is>
          <t>nádoba na vzorky</t>
        </is>
      </c>
      <c r="K4" s="2" t="inlineStr">
        <is>
          <t>3</t>
        </is>
      </c>
      <c r="L4" s="2" t="inlineStr">
        <is>
          <t/>
        </is>
      </c>
      <c r="M4" t="inlineStr">
        <is>
          <t>prostředek, ať již podtlakového nebo jiného typu, určený výrobcem výhradně pro primární uskladnění a uchování vzorků z lidského těla pro účely diagnostického vyšetření 
&lt;i&gt;in vitro&lt;/i&gt;</t>
        </is>
      </c>
      <c r="N4" s="2" t="inlineStr">
        <is>
          <t>prøvebeholder</t>
        </is>
      </c>
      <c r="O4" s="2" t="inlineStr">
        <is>
          <t>3</t>
        </is>
      </c>
      <c r="P4" s="2" t="inlineStr">
        <is>
          <t/>
        </is>
      </c>
      <c r="Q4" t="inlineStr">
        <is>
          <t>udstyr, uanset om det er lufttomt, som af fabrikanten af udstyret specifikt er beregnet til direkte at skulle indeholde og opbevare prøvemateriale fra det menneskelige legeme med henblik på en in vitro-diagnostisk undersøgelse</t>
        </is>
      </c>
      <c r="R4" s="2" t="inlineStr">
        <is>
          <t>Probenbehältnis</t>
        </is>
      </c>
      <c r="S4" s="2" t="inlineStr">
        <is>
          <t>3</t>
        </is>
      </c>
      <c r="T4" s="2" t="inlineStr">
        <is>
          <t/>
        </is>
      </c>
      <c r="U4" t="inlineStr">
        <is>
          <t>luftleeres oder sonstiges Medizinprodukt, das speziell dafür hergestellt wird, aus dem menschlichen Körper stammende Proben unmittelbar nach ihrer Entnahme aufzunehmen und im Hinblick auf eine In-vitro-Diagnose aufzubewahren</t>
        </is>
      </c>
      <c r="V4" s="2" t="inlineStr">
        <is>
          <t>υποδοχέας δειγμάτων</t>
        </is>
      </c>
      <c r="W4" s="2" t="inlineStr">
        <is>
          <t>3</t>
        </is>
      </c>
      <c r="X4" s="2" t="inlineStr">
        <is>
          <t/>
        </is>
      </c>
      <c r="Y4" t="inlineStr">
        <is>
          <t>Οι υποδοχείς δειγμάτων θεωρούνται ως ιατροτεχνολογικά βοηθήματα χρησιμοποιούμενα για διάγνωση in vitro. Ως «υποδοχείς δειγμάτων» νοούνται τα βοηθήματα, με κενό αέρος ή όχι, τα οποία προορίζονται ειδικά από τους κατασκευαστές τους για την άμεση υποδοχή δειγμάτων προερχομένων από το ανθρώπινο σώμα και τη διατήρησή τους με σκοπό τη διαγνωστική εξέταση in vitro.</t>
        </is>
      </c>
      <c r="Z4" s="2" t="inlineStr">
        <is>
          <t>specimen receptacle|
sample container</t>
        </is>
      </c>
      <c r="AA4" s="2" t="inlineStr">
        <is>
          <t>3|
3</t>
        </is>
      </c>
      <c r="AB4" s="2" t="inlineStr">
        <is>
          <t xml:space="preserve">|
</t>
        </is>
      </c>
      <c r="AC4" t="inlineStr">
        <is>
          <t>device, whether vacuum-type or not, specifically intended by its manufacturer for the primary containment and preservation of specimens derived from the human body for the purpose of &lt;i&gt;in vitro&lt;/i&gt; diagnostic examination</t>
        </is>
      </c>
      <c r="AD4" s="2" t="inlineStr">
        <is>
          <t>recipiente para muestras</t>
        </is>
      </c>
      <c r="AE4" s="2" t="inlineStr">
        <is>
          <t>3</t>
        </is>
      </c>
      <c r="AF4" s="2" t="inlineStr">
        <is>
          <t/>
        </is>
      </c>
      <c r="AG4" t="inlineStr">
        <is>
          <t>Producto destinado específicamente por el fabricante a la contención directa y a la conservación de muestras procedentes del cuerpo humano para un examen de diagnóstico 
&lt;i&gt;in vitro&lt;/i&gt;.</t>
        </is>
      </c>
      <c r="AH4" t="inlineStr">
        <is>
          <t/>
        </is>
      </c>
      <c r="AI4" t="inlineStr">
        <is>
          <t/>
        </is>
      </c>
      <c r="AJ4" t="inlineStr">
        <is>
          <t/>
        </is>
      </c>
      <c r="AK4" t="inlineStr">
        <is>
          <t/>
        </is>
      </c>
      <c r="AL4" s="2" t="inlineStr">
        <is>
          <t>näytteenottoastia|
näyteastia</t>
        </is>
      </c>
      <c r="AM4" s="2" t="inlineStr">
        <is>
          <t>3|
3</t>
        </is>
      </c>
      <c r="AN4" s="2" t="inlineStr">
        <is>
          <t xml:space="preserve">|
</t>
        </is>
      </c>
      <c r="AO4" t="inlineStr">
        <is>
          <t>Laite, tyhjiöllä tai ilman tyhjiötä, jonka nimenomainen tarkoitus sen valmistajan mukaan on sisältää ja säilyttää ihmiskehosta otettuja näytteitä välittömästi näytteenoton jälkeen in vitro -diagnostista tutkimusta varten.</t>
        </is>
      </c>
      <c r="AP4" s="2" t="inlineStr">
        <is>
          <t>récipient pour échantillons|
récipient d'échantillon</t>
        </is>
      </c>
      <c r="AQ4" s="2" t="inlineStr">
        <is>
          <t>3|
3</t>
        </is>
      </c>
      <c r="AR4" s="2" t="inlineStr">
        <is>
          <t xml:space="preserve">|
</t>
        </is>
      </c>
      <c r="AS4" t="inlineStr">
        <is>
          <t>dispositif, qu'il soit sous vide ou non, spécifiquement destiné par son fabricant à recevoir directement l'échantillon provenant du corps humain et à le conserver en vue d'un examen de diagnostic &lt;i&gt;in vitro&lt;/i&gt;</t>
        </is>
      </c>
      <c r="AT4" s="2" t="inlineStr">
        <is>
          <t>coimeádán samplaí</t>
        </is>
      </c>
      <c r="AU4" s="2" t="inlineStr">
        <is>
          <t>3</t>
        </is>
      </c>
      <c r="AV4" s="2" t="inlineStr">
        <is>
          <t/>
        </is>
      </c>
      <c r="AW4" t="inlineStr">
        <is>
          <t/>
        </is>
      </c>
      <c r="AX4" t="inlineStr">
        <is>
          <t/>
        </is>
      </c>
      <c r="AY4" t="inlineStr">
        <is>
          <t/>
        </is>
      </c>
      <c r="AZ4" t="inlineStr">
        <is>
          <t/>
        </is>
      </c>
      <c r="BA4" t="inlineStr">
        <is>
          <t/>
        </is>
      </c>
      <c r="BB4" s="2" t="inlineStr">
        <is>
          <t>minták befogadására szolgáló tartály</t>
        </is>
      </c>
      <c r="BC4" s="2" t="inlineStr">
        <is>
          <t>3</t>
        </is>
      </c>
      <c r="BD4" s="2" t="inlineStr">
        <is>
          <t/>
        </is>
      </c>
      <c r="BE4" t="inlineStr">
        <is>
          <t>olyan vákuumos vagy nem vákuumos eszköz, amelyet a gyártó speciálisan arra szánt, hogy az emberi szervezetből származó mintákat közvetlenül a levételt követően befogadja, és in vitro diagnosztikai vizsgálat céljára tárolja</t>
        </is>
      </c>
      <c r="BF4" t="inlineStr">
        <is>
          <t/>
        </is>
      </c>
      <c r="BG4" t="inlineStr">
        <is>
          <t/>
        </is>
      </c>
      <c r="BH4" t="inlineStr">
        <is>
          <t/>
        </is>
      </c>
      <c r="BI4" t="inlineStr">
        <is>
          <t/>
        </is>
      </c>
      <c r="BJ4" s="2" t="inlineStr">
        <is>
          <t>mėginių talpykla|
ėminių talpykla</t>
        </is>
      </c>
      <c r="BK4" s="2" t="inlineStr">
        <is>
          <t>3|
3</t>
        </is>
      </c>
      <c r="BL4" s="2" t="inlineStr">
        <is>
          <t xml:space="preserve">|
</t>
        </is>
      </c>
      <c r="BM4" t="inlineStr">
        <is>
          <t>priemonė, tiek vakuuminė, tiek nevakuuminė, jos gamintojo specialiai numatyta naudoti iš žmogaus kūno 
&lt;i&gt;in vitro&lt;/i&gt; diagnostikos tyrimui paimtų mėginių pirminiam laikymui ir išsaugojimui</t>
        </is>
      </c>
      <c r="BN4" t="inlineStr">
        <is>
          <t/>
        </is>
      </c>
      <c r="BO4" t="inlineStr">
        <is>
          <t/>
        </is>
      </c>
      <c r="BP4" t="inlineStr">
        <is>
          <t/>
        </is>
      </c>
      <c r="BQ4" t="inlineStr">
        <is>
          <t/>
        </is>
      </c>
      <c r="BR4" s="2" t="inlineStr">
        <is>
          <t>reċipjent tal-kampjuni</t>
        </is>
      </c>
      <c r="BS4" s="2" t="inlineStr">
        <is>
          <t>3</t>
        </is>
      </c>
      <c r="BT4" s="2" t="inlineStr">
        <is>
          <t/>
        </is>
      </c>
      <c r="BU4" t="inlineStr">
        <is>
          <t>apparat, tat-tip bil-vakwu jew le, maħsub speċifikament mill-manifattur tagħhom biex jinżamm fih primarjament il-kampjun u biex jippreserva l-kampjuni derivati mill-ġisem tal-bniedem għall-fini ta' eżami dijanjostiku in vitro</t>
        </is>
      </c>
      <c r="BV4" s="2" t="inlineStr">
        <is>
          <t>recipiënt voor specimens|
monsterpot</t>
        </is>
      </c>
      <c r="BW4" s="2" t="inlineStr">
        <is>
          <t>2|
3</t>
        </is>
      </c>
      <c r="BX4" s="2" t="inlineStr">
        <is>
          <t xml:space="preserve">|
</t>
        </is>
      </c>
      <c r="BY4" t="inlineStr">
        <is>
          <t/>
        </is>
      </c>
      <c r="BZ4" s="2" t="inlineStr">
        <is>
          <t>pojemnik na próbki</t>
        </is>
      </c>
      <c r="CA4" s="2" t="inlineStr">
        <is>
          <t>3</t>
        </is>
      </c>
      <c r="CB4" s="2" t="inlineStr">
        <is>
          <t/>
        </is>
      </c>
      <c r="CC4" t="inlineStr">
        <is>
          <t>wyroby, typu próżniowego lub inne, specjalnie przeznaczone przez wytwórcę do przechowywania oraz konserwacji próbek pochodzących z organizmu ludzkiego do celów badania diagnostycznego in vitro</t>
        </is>
      </c>
      <c r="CD4" s="2" t="inlineStr">
        <is>
          <t>recipiente para amostras</t>
        </is>
      </c>
      <c r="CE4" s="2" t="inlineStr">
        <is>
          <t>3</t>
        </is>
      </c>
      <c r="CF4" s="2" t="inlineStr">
        <is>
          <t/>
        </is>
      </c>
      <c r="CG4" t="inlineStr">
        <is>
          <t>Dispositivo, em vácuo ou não, especificamente destinado pelo seu fabricante a receber diretamente uma amostra proveniente do corpo humano e a conservá-la para efeitos de realização de um exame de diagnóstico.</t>
        </is>
      </c>
      <c r="CH4" t="inlineStr">
        <is>
          <t/>
        </is>
      </c>
      <c r="CI4" t="inlineStr">
        <is>
          <t/>
        </is>
      </c>
      <c r="CJ4" t="inlineStr">
        <is>
          <t/>
        </is>
      </c>
      <c r="CK4" t="inlineStr">
        <is>
          <t/>
        </is>
      </c>
      <c r="CL4" s="2" t="inlineStr">
        <is>
          <t>nádoba na vzorky</t>
        </is>
      </c>
      <c r="CM4" s="2" t="inlineStr">
        <is>
          <t>3</t>
        </is>
      </c>
      <c r="CN4" s="2" t="inlineStr">
        <is>
          <t/>
        </is>
      </c>
      <c r="CO4" t="inlineStr">
        <is>
          <t>pomôcka, či už vákuového alebo iného typu, ktorá je výrobcom špecificky určená na primárne zachytenie a uchovanie vzoriek získaných z ľudského tela na účely diagnostického vyšetrenia in vitro</t>
        </is>
      </c>
      <c r="CP4" s="2" t="inlineStr">
        <is>
          <t>posoda za vzorce</t>
        </is>
      </c>
      <c r="CQ4" s="2" t="inlineStr">
        <is>
          <t>3</t>
        </is>
      </c>
      <c r="CR4" s="2" t="inlineStr">
        <is>
          <t/>
        </is>
      </c>
      <c r="CS4" t="inlineStr">
        <is>
          <t>pripomoček, ne glede na to, ali je vakumske vrste ali ne, ki ga je izdelovalec namenil predvsem za to, da vsebuje in hrani vzorce, ki izhajajo iz človeškega telesa, za namene in vitro diagnostične preiskave</t>
        </is>
      </c>
      <c r="CT4" s="2" t="inlineStr">
        <is>
          <t>provbehållare</t>
        </is>
      </c>
      <c r="CU4" s="2" t="inlineStr">
        <is>
          <t>3</t>
        </is>
      </c>
      <c r="CV4" s="2" t="inlineStr">
        <is>
          <t/>
        </is>
      </c>
      <c r="CW4" t="inlineStr">
        <is>
          <t>produkt som, vare sig de är av vakuumtyp eller inte, av tillverkaren är särskilt avsedda att fungera som en skyddande behållare för prover från människokroppen inför diagnostisk undersökning in vitro.</t>
        </is>
      </c>
    </row>
    <row r="5">
      <c r="A5" s="1" t="str">
        <f>HYPERLINK("https://iate.europa.eu/entry/result/3545188/all", "3545188")</f>
        <v>3545188</v>
      </c>
      <c r="B5" t="inlineStr">
        <is>
          <t>SOCIAL QUESTIONS</t>
        </is>
      </c>
      <c r="C5" t="inlineStr">
        <is>
          <t>SOCIAL QUESTIONS|health|medical science</t>
        </is>
      </c>
      <c r="D5" t="inlineStr">
        <is>
          <t>yes</t>
        </is>
      </c>
      <c r="E5" t="inlineStr">
        <is>
          <t/>
        </is>
      </c>
      <c r="F5" s="2" t="inlineStr">
        <is>
          <t>набор медицински изделия</t>
        </is>
      </c>
      <c r="G5" s="2" t="inlineStr">
        <is>
          <t>3</t>
        </is>
      </c>
      <c r="H5" s="2" t="inlineStr">
        <is>
          <t/>
        </is>
      </c>
      <c r="I5" t="inlineStr">
        <is>
          <t>Медицински изделия, пакетирани заедно и предназначени за използване за лечение или хирургическа намеса (напр. за първа помощ).</t>
        </is>
      </c>
      <c r="J5" s="2" t="inlineStr">
        <is>
          <t>souprava zdravotnických prostředků|
souprava</t>
        </is>
      </c>
      <c r="K5" s="2" t="inlineStr">
        <is>
          <t>3|
3</t>
        </is>
      </c>
      <c r="L5" s="2" t="inlineStr">
        <is>
          <t xml:space="preserve">|
</t>
        </is>
      </c>
      <c r="M5" t="inlineStr">
        <is>
          <t/>
        </is>
      </c>
      <c r="N5" s="2" t="inlineStr">
        <is>
          <t>behandlingspakke</t>
        </is>
      </c>
      <c r="O5" s="2" t="inlineStr">
        <is>
          <t>3</t>
        </is>
      </c>
      <c r="P5" s="2" t="inlineStr">
        <is>
          <t/>
        </is>
      </c>
      <c r="Q5" t="inlineStr">
        <is>
          <t/>
        </is>
      </c>
      <c r="R5" s="2" t="inlineStr">
        <is>
          <t>Behandlungseinheit</t>
        </is>
      </c>
      <c r="S5" s="2" t="inlineStr">
        <is>
          <t>3</t>
        </is>
      </c>
      <c r="T5" s="2" t="inlineStr">
        <is>
          <t/>
        </is>
      </c>
      <c r="U5" t="inlineStr">
        <is>
          <t>Kombination von Medizinprodukten (oder Medizinprodukten und Nicht-Medizinprodukten) zu einer Einheit, die als solche in Verkehr gebracht wird und für einen bestimmten medizinischen Zweck eingesetzt wird</t>
        </is>
      </c>
      <c r="V5" s="2" t="inlineStr">
        <is>
          <t>σύνολο προϊόντων</t>
        </is>
      </c>
      <c r="W5" s="2" t="inlineStr">
        <is>
          <t>3</t>
        </is>
      </c>
      <c r="X5" s="2" t="inlineStr">
        <is>
          <t/>
        </is>
      </c>
      <c r="Y5" t="inlineStr">
        <is>
          <t>συνδυασμός προϊόντων που είναι συσκευασμένα μαζί και τίθενται σε κυκλοφορία με σκοπό να χρησιμοποιηθούν για συγκεκριμένο ιατρικό σκοπό</t>
        </is>
      </c>
      <c r="Z5" s="2" t="inlineStr">
        <is>
          <t>procedure pack|
procedure packs</t>
        </is>
      </c>
      <c r="AA5" s="2" t="inlineStr">
        <is>
          <t>3|
1</t>
        </is>
      </c>
      <c r="AB5" s="2" t="inlineStr">
        <is>
          <t xml:space="preserve">|
</t>
        </is>
      </c>
      <c r="AC5" t="inlineStr">
        <is>
          <t>combination of products packaged together and placed on the market with the purpose of being used for a specific medical purpose</t>
        </is>
      </c>
      <c r="AD5" s="2" t="inlineStr">
        <is>
          <t>equipo de procedimientos</t>
        </is>
      </c>
      <c r="AE5" s="2" t="inlineStr">
        <is>
          <t>3</t>
        </is>
      </c>
      <c r="AF5" s="2" t="inlineStr">
        <is>
          <t/>
        </is>
      </c>
      <c r="AG5" t="inlineStr">
        <is>
          <t>Combinación de productos embalados juntos e introducidos en el mercado con el propósito de que se utilicen para una finalidad médica específica.</t>
        </is>
      </c>
      <c r="AH5" s="2" t="inlineStr">
        <is>
          <t>protseduuripakett</t>
        </is>
      </c>
      <c r="AI5" s="2" t="inlineStr">
        <is>
          <t>3</t>
        </is>
      </c>
      <c r="AJ5" s="2" t="inlineStr">
        <is>
          <t/>
        </is>
      </c>
      <c r="AK5" t="inlineStr">
        <is>
          <t>ravis või kirurgilistes protseduurides kasutatav meditsiiniseadmete komplekt</t>
        </is>
      </c>
      <c r="AL5" s="2" t="inlineStr">
        <is>
          <t>toimenpidepakkaus</t>
        </is>
      </c>
      <c r="AM5" s="2" t="inlineStr">
        <is>
          <t>3</t>
        </is>
      </c>
      <c r="AN5" s="2" t="inlineStr">
        <is>
          <t/>
        </is>
      </c>
      <c r="AO5" t="inlineStr">
        <is>
          <t/>
        </is>
      </c>
      <c r="AP5" s="2" t="inlineStr">
        <is>
          <t>nécessaire</t>
        </is>
      </c>
      <c r="AQ5" s="2" t="inlineStr">
        <is>
          <t>3</t>
        </is>
      </c>
      <c r="AR5" s="2" t="inlineStr">
        <is>
          <t/>
        </is>
      </c>
      <c r="AS5" t="inlineStr">
        <is>
          <t>combinaison de produits conditionnés ensemble et mis sur le marché pour être utilisés à des fins médicales précises</t>
        </is>
      </c>
      <c r="AT5" s="2" t="inlineStr">
        <is>
          <t>pacáiste gnáthaimh</t>
        </is>
      </c>
      <c r="AU5" s="2" t="inlineStr">
        <is>
          <t>3</t>
        </is>
      </c>
      <c r="AV5" s="2" t="inlineStr">
        <is>
          <t/>
        </is>
      </c>
      <c r="AW5" t="inlineStr">
        <is>
          <t/>
        </is>
      </c>
      <c r="AX5" t="inlineStr">
        <is>
          <t/>
        </is>
      </c>
      <c r="AY5" t="inlineStr">
        <is>
          <t/>
        </is>
      </c>
      <c r="AZ5" t="inlineStr">
        <is>
          <t/>
        </is>
      </c>
      <c r="BA5" t="inlineStr">
        <is>
          <t/>
        </is>
      </c>
      <c r="BB5" s="2" t="inlineStr">
        <is>
          <t>eszközkészlet</t>
        </is>
      </c>
      <c r="BC5" s="2" t="inlineStr">
        <is>
          <t>4</t>
        </is>
      </c>
      <c r="BD5" s="2" t="inlineStr">
        <is>
          <t/>
        </is>
      </c>
      <c r="BE5" t="inlineStr">
        <is>
          <t>együttesen csomagolt termékegyüttes, amelyet meghatározott gyógyászati célra hoznak forgalomba</t>
        </is>
      </c>
      <c r="BF5" s="2" t="inlineStr">
        <is>
          <t>pacco procedurale</t>
        </is>
      </c>
      <c r="BG5" s="2" t="inlineStr">
        <is>
          <t>3</t>
        </is>
      </c>
      <c r="BH5" s="2" t="inlineStr">
        <is>
          <t/>
        </is>
      </c>
      <c r="BI5" t="inlineStr">
        <is>
          <t>pacco sterile contenente dispositivi sterili necessari a procedure chirurgiche, anestesiologiche o di circolazione extracorporea</t>
        </is>
      </c>
      <c r="BJ5" s="2" t="inlineStr">
        <is>
          <t>procedūrinis rinkinys</t>
        </is>
      </c>
      <c r="BK5" s="2" t="inlineStr">
        <is>
          <t>3</t>
        </is>
      </c>
      <c r="BL5" s="2" t="inlineStr">
        <is>
          <t/>
        </is>
      </c>
      <c r="BM5" t="inlineStr">
        <is>
          <t>kartu supakuotų ir rinkai pateiktų gaminių, skirtų naudoti pagal konkrečią medicininę paskirtį, derinys</t>
        </is>
      </c>
      <c r="BN5" s="2" t="inlineStr">
        <is>
          <t>procedūras komplekts</t>
        </is>
      </c>
      <c r="BO5" s="2" t="inlineStr">
        <is>
          <t>3</t>
        </is>
      </c>
      <c r="BP5" s="2" t="inlineStr">
        <is>
          <t/>
        </is>
      </c>
      <c r="BQ5" t="inlineStr">
        <is>
          <t>kopā iesaiņotu izstrādājumu kombinācija, kurus laiž tirgū, lai tos izmantotu konkrētam medicīniskam nolūkam</t>
        </is>
      </c>
      <c r="BR5" s="2" t="inlineStr">
        <is>
          <t>pakkett ta' proċedura</t>
        </is>
      </c>
      <c r="BS5" s="2" t="inlineStr">
        <is>
          <t>3</t>
        </is>
      </c>
      <c r="BT5" s="2" t="inlineStr">
        <is>
          <t/>
        </is>
      </c>
      <c r="BU5" t="inlineStr">
        <is>
          <t>ġabra ta' apparati mediċi li jiġu ppakkjati kollha f'daqqa u li jitqiegħdu fis-suq bl-iskop li jintużaw għal trattamenti mediċinali jew għal proċeduri kirurġiċi</t>
        </is>
      </c>
      <c r="BV5" s="2" t="inlineStr">
        <is>
          <t>behandelingspakket</t>
        </is>
      </c>
      <c r="BW5" s="2" t="inlineStr">
        <is>
          <t>3</t>
        </is>
      </c>
      <c r="BX5" s="2" t="inlineStr">
        <is>
          <t/>
        </is>
      </c>
      <c r="BY5" t="inlineStr">
        <is>
          <t/>
        </is>
      </c>
      <c r="BZ5" s="2" t="inlineStr">
        <is>
          <t>zestaw zabiegowy</t>
        </is>
      </c>
      <c r="CA5" s="2" t="inlineStr">
        <is>
          <t>3</t>
        </is>
      </c>
      <c r="CB5" s="2" t="inlineStr">
        <is>
          <t/>
        </is>
      </c>
      <c r="CC5" t="inlineStr">
        <is>
          <t/>
        </is>
      </c>
      <c r="CD5" s="2" t="inlineStr">
        <is>
          <t>conjunto para intervenções</t>
        </is>
      </c>
      <c r="CE5" s="2" t="inlineStr">
        <is>
          <t>3</t>
        </is>
      </c>
      <c r="CF5" s="2" t="inlineStr">
        <is>
          <t/>
        </is>
      </c>
      <c r="CG5" t="inlineStr">
        <is>
          <t>Combinação de produtos embalados em conjunto e colocados no mercado com o objetivo de serem utilizados para um fim médico específico.</t>
        </is>
      </c>
      <c r="CH5" s="2" t="inlineStr">
        <is>
          <t>trusă pentru proceduri</t>
        </is>
      </c>
      <c r="CI5" s="2" t="inlineStr">
        <is>
          <t>3</t>
        </is>
      </c>
      <c r="CJ5" s="2" t="inlineStr">
        <is>
          <t/>
        </is>
      </c>
      <c r="CK5" t="inlineStr">
        <is>
          <t/>
        </is>
      </c>
      <c r="CL5" s="2" t="inlineStr">
        <is>
          <t>súprava pomôcok</t>
        </is>
      </c>
      <c r="CM5" s="2" t="inlineStr">
        <is>
          <t>3</t>
        </is>
      </c>
      <c r="CN5" s="2" t="inlineStr">
        <is>
          <t/>
        </is>
      </c>
      <c r="CO5" t="inlineStr">
        <is>
          <t>kombinácia výrobkov zabalená spoločne a uvedená na trh s cieľom použiť ju na konkrétny medicínsky účel</t>
        </is>
      </c>
      <c r="CP5" s="2" t="inlineStr">
        <is>
          <t>paket</t>
        </is>
      </c>
      <c r="CQ5" s="2" t="inlineStr">
        <is>
          <t>3</t>
        </is>
      </c>
      <c r="CR5" s="2" t="inlineStr">
        <is>
          <t/>
        </is>
      </c>
      <c r="CS5" t="inlineStr">
        <is>
          <t>kombinacija izdelkov, ki so pakirani skupaj in dani na trg, da bi bili uporabljeni v specifičen medicinski namen</t>
        </is>
      </c>
      <c r="CT5" s="2" t="inlineStr">
        <is>
          <t>vårdset</t>
        </is>
      </c>
      <c r="CU5" s="2" t="inlineStr">
        <is>
          <t>3</t>
        </is>
      </c>
      <c r="CV5" s="2" t="inlineStr">
        <is>
          <t/>
        </is>
      </c>
      <c r="CW5" t="inlineStr">
        <is>
          <t>en kombination av artiklar som har förpackats tillsammans och släppts ut på marknaden för att användas för ett specifikt medicinskt ändamål</t>
        </is>
      </c>
    </row>
    <row r="6">
      <c r="A6" s="1" t="str">
        <f>HYPERLINK("https://iate.europa.eu/entry/result/3508494/all", "3508494")</f>
        <v>3508494</v>
      </c>
      <c r="B6" t="inlineStr">
        <is>
          <t>SOCIAL QUESTIONS</t>
        </is>
      </c>
      <c r="C6" t="inlineStr">
        <is>
          <t>SOCIAL QUESTIONS|health|medical science</t>
        </is>
      </c>
      <c r="D6" t="inlineStr">
        <is>
          <t>yes</t>
        </is>
      </c>
      <c r="E6" t="inlineStr">
        <is>
          <t/>
        </is>
      </c>
      <c r="F6" s="2" t="inlineStr">
        <is>
          <t>коригиращо действие във връзка с безопасността</t>
        </is>
      </c>
      <c r="G6" s="2" t="inlineStr">
        <is>
          <t>4</t>
        </is>
      </c>
      <c r="H6" s="2" t="inlineStr">
        <is>
          <t/>
        </is>
      </c>
      <c r="I6" t="inlineStr">
        <is>
          <t>Коригиращо действие, предприето от производителя по технически или медицински съображения за предотвратяване или намаляване на риска от сериозен инцидент, свързан с предоставено на пазара изделие.</t>
        </is>
      </c>
      <c r="J6" s="2" t="inlineStr">
        <is>
          <t>bezpečnostní nápravné opatření v terénu|
FSCA</t>
        </is>
      </c>
      <c r="K6" s="2" t="inlineStr">
        <is>
          <t>3|
3</t>
        </is>
      </c>
      <c r="L6" s="2" t="inlineStr">
        <is>
          <t xml:space="preserve">|
</t>
        </is>
      </c>
      <c r="M6" t="inlineStr">
        <is>
          <t>nápravné opatření přijaté výrobcem z technických či lékařských důvodů, aby se zabránilo rizikům nebo se omezila rizika závažné nežádoucí příhody v souvislosti s prostředkem dodaným na trh</t>
        </is>
      </c>
      <c r="N6" s="2" t="inlineStr">
        <is>
          <t>sikkerhedsrelateret korrigerende handling|
FSCA</t>
        </is>
      </c>
      <c r="O6" s="2" t="inlineStr">
        <is>
          <t>3|
3</t>
        </is>
      </c>
      <c r="P6" s="2" t="inlineStr">
        <is>
          <t xml:space="preserve">|
</t>
        </is>
      </c>
      <c r="Q6" t="inlineStr">
        <is>
          <t>tiltag, [...] fabrikant gør for at minimere risikoen for dødsfald eller alvorlig forringelse af helbredet hos en patient, bruger eller tredje person ved anvendelse af udstyret</t>
        </is>
      </c>
      <c r="R6" s="2" t="inlineStr">
        <is>
          <t>sicherheitsrelevante korrektive Maßnahme im Feld|
Korrekturmaßnahme|
Sicherheitskorrekturmaßnahme im Feld</t>
        </is>
      </c>
      <c r="S6" s="2" t="inlineStr">
        <is>
          <t>2|
2|
3</t>
        </is>
      </c>
      <c r="T6" s="2" t="inlineStr">
        <is>
          <t xml:space="preserve">|
|
</t>
        </is>
      </c>
      <c r="U6" t="inlineStr">
        <is>
          <t>eine von einem Hersteller aus technischen oder medizinischen Gründen ergriffene Korrekturmaßnahme zur Verhinderung oder Verringerung des Risikos eines schwerwiegenden Vorkommnisses &lt;a href="/entry/result/3545258/all" id="ENTRY_TO_ENTRY_CONVERTER" target="_blank"&gt;IATE:3545258&lt;/a&gt; im Zusammenhang mit einem auf dem Markt bereitgestellten Produkt</t>
        </is>
      </c>
      <c r="V6" s="2" t="inlineStr">
        <is>
          <t>επιτόπιο διορθωτικό μέτρο ασφάλειας</t>
        </is>
      </c>
      <c r="W6" s="2" t="inlineStr">
        <is>
          <t>3</t>
        </is>
      </c>
      <c r="X6" s="2" t="inlineStr">
        <is>
          <t/>
        </is>
      </c>
      <c r="Y6" t="inlineStr">
        <is>
          <t>διορθωτικό μέτρο που λαμβάνεται από τον κατασκευαστή για τεχνικούς ή ιατρικούς λόγους με σκοπό την πρόληψη ή την περιστολή του κινδύνου σοβαρού περιστατικού από ιατροτεχνολογικό προϊόν που έχει καταστεί διαθέσιμο στην αγορά</t>
        </is>
      </c>
      <c r="Z6" s="2" t="inlineStr">
        <is>
          <t>field safety corrective action|
FSCA</t>
        </is>
      </c>
      <c r="AA6" s="2" t="inlineStr">
        <is>
          <t>3|
3</t>
        </is>
      </c>
      <c r="AB6" s="2" t="inlineStr">
        <is>
          <t xml:space="preserve">|
</t>
        </is>
      </c>
      <c r="AC6" t="inlineStr">
        <is>
          <t>corrective action taken by a manufacturer for technical or medical reasons to prevent or reduce the risk of a serious incident in relation to a device made available on the market</t>
        </is>
      </c>
      <c r="AD6" s="2" t="inlineStr">
        <is>
          <t>acción correctiva de seguridad</t>
        </is>
      </c>
      <c r="AE6" s="2" t="inlineStr">
        <is>
          <t>3</t>
        </is>
      </c>
      <c r="AF6" s="2" t="inlineStr">
        <is>
          <t/>
        </is>
      </c>
      <c r="AG6" t="inlineStr">
        <is>
          <t>Acción correctiva efectuada por el fabricante por motivos técnicos o médicos para evitar o reducir el riesgo de incidente grave en relación con un producto comercializado.</t>
        </is>
      </c>
      <c r="AH6" s="2" t="inlineStr">
        <is>
          <t>valdkonna ohutuse parandamiseks võetud meetmed</t>
        </is>
      </c>
      <c r="AI6" s="2" t="inlineStr">
        <is>
          <t>3</t>
        </is>
      </c>
      <c r="AJ6" s="2" t="inlineStr">
        <is>
          <t/>
        </is>
      </c>
      <c r="AK6" t="inlineStr">
        <is>
          <t>parandusmeetmed, mis tootja võtab tehnilistel või meditsiinilistel põhjustel, et ennetada või vähendada tõsise vahejuhtumi ohtu seoses turul kättesaadavaks tehtud seadmega</t>
        </is>
      </c>
      <c r="AL6" s="2" t="inlineStr">
        <is>
          <t>käyttöturvallisuutta korjaava toimenpide</t>
        </is>
      </c>
      <c r="AM6" s="2" t="inlineStr">
        <is>
          <t>3</t>
        </is>
      </c>
      <c r="AN6" s="2" t="inlineStr">
        <is>
          <t/>
        </is>
      </c>
      <c r="AO6" t="inlineStr">
        <is>
          <t>korjaavat toimenpiteet, jotka valmistaja toteuttaa teknisistä tai lääketieteellisistä syistä estääkseen markkinoille saataville asetettuun laitteeseen liittyvän vakavan vaaratilanteen riskin tai vähentääkseen tätä riskiä</t>
        </is>
      </c>
      <c r="AP6" s="2" t="inlineStr">
        <is>
          <t>mesure corrective de sécurité|
FSCA</t>
        </is>
      </c>
      <c r="AQ6" s="2" t="inlineStr">
        <is>
          <t>3|
3</t>
        </is>
      </c>
      <c r="AR6" s="2" t="inlineStr">
        <is>
          <t xml:space="preserve">|
</t>
        </is>
      </c>
      <c r="AS6" t="inlineStr">
        <is>
          <t>toute mesure corrective prise par un fabricant pour des raisons techniques ou médicales afin de prévenir ou d'atténuer le risque d'incident grave en rapport avec un dispositif mis à disposition sur le marché</t>
        </is>
      </c>
      <c r="AT6" s="2" t="inlineStr">
        <is>
          <t>Gníomh Ceartaitheach maidir le Sábháilteacht Allamuigh</t>
        </is>
      </c>
      <c r="AU6" s="2" t="inlineStr">
        <is>
          <t>3</t>
        </is>
      </c>
      <c r="AV6" s="2" t="inlineStr">
        <is>
          <t/>
        </is>
      </c>
      <c r="AW6" t="inlineStr">
        <is>
          <t/>
        </is>
      </c>
      <c r="AX6" t="inlineStr">
        <is>
          <t/>
        </is>
      </c>
      <c r="AY6" t="inlineStr">
        <is>
          <t/>
        </is>
      </c>
      <c r="AZ6" t="inlineStr">
        <is>
          <t/>
        </is>
      </c>
      <c r="BA6" t="inlineStr">
        <is>
          <t/>
        </is>
      </c>
      <c r="BB6" s="2" t="inlineStr">
        <is>
          <t>helyszíni biztonsági korrekciós intézkedés</t>
        </is>
      </c>
      <c r="BC6" s="2" t="inlineStr">
        <is>
          <t>4</t>
        </is>
      </c>
      <c r="BD6" s="2" t="inlineStr">
        <is>
          <t/>
        </is>
      </c>
      <c r="BE6" t="inlineStr">
        <is>
          <t>egy forgalomban, illetve használatban lévő eszközön a gyártó által a váratlan esemény kockázatának csökkentése érdekében végzett tevékenység</t>
        </is>
      </c>
      <c r="BF6" s="2" t="inlineStr">
        <is>
          <t>azione correttiva di sicurezza</t>
        </is>
      </c>
      <c r="BG6" s="2" t="inlineStr">
        <is>
          <t>3</t>
        </is>
      </c>
      <c r="BH6" s="2" t="inlineStr">
        <is>
          <t/>
        </is>
      </c>
      <c r="BI6" t="inlineStr">
        <is>
          <t>azione correttiva adottata dal fabbricante del dispositivo medico per motivi di ordine tecnico o medico al fine di prevenire o ridurre il rischio di incidenti gravi in relazione a un dispositivo messo a disposizione sul mercato</t>
        </is>
      </c>
      <c r="BJ6" s="2" t="inlineStr">
        <is>
          <t>vietos saugos taisomasis veiksmas</t>
        </is>
      </c>
      <c r="BK6" s="2" t="inlineStr">
        <is>
          <t>3</t>
        </is>
      </c>
      <c r="BL6" s="2" t="inlineStr">
        <is>
          <t/>
        </is>
      </c>
      <c r="BM6" t="inlineStr">
        <is>
          <t>taisomasis veiksmas, kurio dėl techninių ar medicininių priežasčių imasi gamintojas, kad užkirstų kelią rimto incidento, susijusio su rinkai tiekiama priemone, rizikai arba ją sumažintų</t>
        </is>
      </c>
      <c r="BN6" s="2" t="inlineStr">
        <is>
          <t>operatīva koriģējoša drošuma darbība</t>
        </is>
      </c>
      <c r="BO6" s="2" t="inlineStr">
        <is>
          <t>3</t>
        </is>
      </c>
      <c r="BP6" s="2" t="inlineStr">
        <is>
          <t/>
        </is>
      </c>
      <c r="BQ6" t="inlineStr">
        <is>
          <t>koriģējoša darbība, ko tehnisku vai medicīnisku iemeslu dēļ veic ražotājs, lai novērstu vai samazinātu nopietna negadījuma risku sakarā ar ierīci, kura darīta pieejama tirgū</t>
        </is>
      </c>
      <c r="BR6" s="2" t="inlineStr">
        <is>
          <t>azzjoni korrettiva ta' sikurezza fuq il-post</t>
        </is>
      </c>
      <c r="BS6" s="2" t="inlineStr">
        <is>
          <t>3</t>
        </is>
      </c>
      <c r="BT6" s="2" t="inlineStr">
        <is>
          <t/>
        </is>
      </c>
      <c r="BU6" t="inlineStr">
        <is>
          <t>azzjoni meħuda mill-manifattur bil-għan li jnaqqas riskji ta' mewt jew ta' deterjorament serju tal-istat tas-saħħa b'rabta mal-użu ta' apparat mediku li jkun diġà tqiegħed fis-suq</t>
        </is>
      </c>
      <c r="BV6" s="2" t="inlineStr">
        <is>
          <t>corrigerende actie in verband met de veiligheid in het veld</t>
        </is>
      </c>
      <c r="BW6" s="2" t="inlineStr">
        <is>
          <t>3</t>
        </is>
      </c>
      <c r="BX6" s="2" t="inlineStr">
        <is>
          <t/>
        </is>
      </c>
      <c r="BY6" t="inlineStr">
        <is>
          <t>corrigerende actie die door de fabrikant om technische of medische redenen wordt ondernomen om het risico van een ernstig incident in verband met een op de markt aangeboden medisch hulpmiddel te voorkomen of te verminderen</t>
        </is>
      </c>
      <c r="BZ6" s="2" t="inlineStr">
        <is>
          <t>zewnętrzne działanie naprawcze w zakresie bezpieczeństwa|
zewnętrzne działanie korygujące dotyczące bezpieczeństwa|
FSCA</t>
        </is>
      </c>
      <c r="CA6" s="2" t="inlineStr">
        <is>
          <t>3|
3|
3</t>
        </is>
      </c>
      <c r="CB6" s="2" t="inlineStr">
        <is>
          <t xml:space="preserve">|
preferred|
</t>
        </is>
      </c>
      <c r="CC6" t="inlineStr">
        <is>
          <t>działanie naprawcze podjęte przez producenta z powodów technicznych lub medycznych w celu zapobieżenia ryzyku wystąpienia ciężkiego incydentu związanego z wyrobem udostępnionym na rynku lub w celu ograniczenia takiego ryzyka</t>
        </is>
      </c>
      <c r="CD6" s="2" t="inlineStr">
        <is>
          <t>ação corretiva de segurança</t>
        </is>
      </c>
      <c r="CE6" s="2" t="inlineStr">
        <is>
          <t>3</t>
        </is>
      </c>
      <c r="CF6" s="2" t="inlineStr">
        <is>
          <t/>
        </is>
      </c>
      <c r="CG6" t="inlineStr">
        <is>
          <t>Ação desenvolvida pelo fabricante, para reduzir o risco de morte ou deterioração grave do estado de saúde, decorrente da utilização de um dispositivo médico, que se encontra colocado no mercado.</t>
        </is>
      </c>
      <c r="CH6" s="2" t="inlineStr">
        <is>
          <t>acțiune corectivă în materie de siguranță în teren</t>
        </is>
      </c>
      <c r="CI6" s="2" t="inlineStr">
        <is>
          <t>3</t>
        </is>
      </c>
      <c r="CJ6" s="2" t="inlineStr">
        <is>
          <t/>
        </is>
      </c>
      <c r="CK6" t="inlineStr">
        <is>
          <t/>
        </is>
      </c>
      <c r="CL6" s="2" t="inlineStr">
        <is>
          <t>bezpečnostné nápravné opatrenie|
FSCA</t>
        </is>
      </c>
      <c r="CM6" s="2" t="inlineStr">
        <is>
          <t>3|
3</t>
        </is>
      </c>
      <c r="CN6" s="2" t="inlineStr">
        <is>
          <t xml:space="preserve">|
</t>
        </is>
      </c>
      <c r="CO6" t="inlineStr">
        <is>
          <t>nápravné opatrenie prijaté výrobcom z technických a zdravotných dôvodov s cieľom zabrániť výskytu závažnej nehody alebo znížiť riziko jej výskytu vo vzťahu k pomôcke sprístupnenej na trhu</t>
        </is>
      </c>
      <c r="CP6" s="2" t="inlineStr">
        <is>
          <t>varnostni korektivni ukrep</t>
        </is>
      </c>
      <c r="CQ6" s="2" t="inlineStr">
        <is>
          <t>3</t>
        </is>
      </c>
      <c r="CR6" s="2" t="inlineStr">
        <is>
          <t/>
        </is>
      </c>
      <c r="CS6" t="inlineStr">
        <is>
          <t>korektivni ukrep, ki ga proizvajalec sprejme iz tehničnih ali zdravstvenih razlogov, da prepreči ali zmanjša tveganje resnega zapleta v zvezi s pripomočkom, ki je dostopen na trgu</t>
        </is>
      </c>
      <c r="CT6" s="2" t="inlineStr">
        <is>
          <t>korrigerande säkerhetsåtgärd på marknaden</t>
        </is>
      </c>
      <c r="CU6" s="2" t="inlineStr">
        <is>
          <t>3</t>
        </is>
      </c>
      <c r="CV6" s="2" t="inlineStr">
        <is>
          <t/>
        </is>
      </c>
      <c r="CW6" t="inlineStr">
        <is>
          <t>korrigerande åtgärd som en tillverkare vidtar av tekniska eller mediciniska skäl för att förebygga eller minska risken för ett allvarligt tillbud med en produkt som tillhandahållits på marknaden</t>
        </is>
      </c>
    </row>
    <row r="7">
      <c r="A7" s="1" t="str">
        <f>HYPERLINK("https://iate.europa.eu/entry/result/3545136/all", "3545136")</f>
        <v>3545136</v>
      </c>
      <c r="B7" t="inlineStr">
        <is>
          <t>SOCIAL QUESTIONS</t>
        </is>
      </c>
      <c r="C7" t="inlineStr">
        <is>
          <t>SOCIAL QUESTIONS|health|health policy;SOCIAL QUESTIONS|health|medical science</t>
        </is>
      </c>
      <c r="D7" t="inlineStr">
        <is>
          <t>yes</t>
        </is>
      </c>
      <c r="E7" t="inlineStr">
        <is>
          <t/>
        </is>
      </c>
      <c r="F7" s="2" t="inlineStr">
        <is>
          <t>клинична ефективност|
клинично действие</t>
        </is>
      </c>
      <c r="G7" s="2" t="inlineStr">
        <is>
          <t>3|
3</t>
        </is>
      </c>
      <c r="H7" s="2" t="inlineStr">
        <is>
          <t xml:space="preserve">|
</t>
        </is>
      </c>
      <c r="I7" t="inlineStr">
        <is>
          <t>1. Способността на медицинско изделие [ &lt;a href="/entry/result/1442463/all" id="ENTRY_TO_ENTRY_CONVERTER" target="_blank"&gt;IATE:1442463&lt;/a&gt; ] да изпълни обявеното от производителя му предназначение. 
&lt;p&gt;2. Резултатността от дейността на дадено здравно заведение, измерена спрямо дадени стандарти.&lt;/p&gt;</t>
        </is>
      </c>
      <c r="J7" s="2" t="inlineStr">
        <is>
          <t>klinická funkce</t>
        </is>
      </c>
      <c r="K7" s="2" t="inlineStr">
        <is>
          <t>3</t>
        </is>
      </c>
      <c r="L7" s="2" t="inlineStr">
        <is>
          <t/>
        </is>
      </c>
      <c r="M7" t="inlineStr">
        <is>
          <t>1) schopnost prostředku, v důsledku jakýchkoli přímých nebo nepřímých léčebných účinků vyplývajících z jeho technických nebo funkčních vlastností včetně diagnostických vlastností, plnit svůj účel určený výrobcem, a tím při použití v souladu s účelem určeným výrobcem dosáhnout klinického přínosu 
&lt;p&gt;2) schopnost prostředku poskytnout výsledky, které souvisejí s konkrétním klinickým stavem nebo fyziologickým či patologickým procesem nebo stavem v souladu s cílovou populací a určeným uživatelem&lt;/p&gt;</t>
        </is>
      </c>
      <c r="N7" s="2" t="inlineStr">
        <is>
          <t>klinisk ydeevne</t>
        </is>
      </c>
      <c r="O7" s="2" t="inlineStr">
        <is>
          <t>3</t>
        </is>
      </c>
      <c r="P7" s="2" t="inlineStr">
        <is>
          <t/>
        </is>
      </c>
      <c r="Q7" t="inlineStr">
        <is>
          <t/>
        </is>
      </c>
      <c r="R7" s="2" t="inlineStr">
        <is>
          <t>klinische Leistung</t>
        </is>
      </c>
      <c r="S7" s="2" t="inlineStr">
        <is>
          <t>3</t>
        </is>
      </c>
      <c r="T7" s="2" t="inlineStr">
        <is>
          <t/>
        </is>
      </c>
      <c r="U7" t="inlineStr">
        <is>
          <t>Fähigkeit eines Produkts, Ergebnisse zu liefern, die mit einem bestimmten klinischen Zustand oder physiologischen oder pathologischen Vorgang oder Zustand bei einer bestimmten Zielbevölkerung und bestimmten vorgesehenen Anwendern korrelieren</t>
        </is>
      </c>
      <c r="V7" s="2" t="inlineStr">
        <is>
          <t>κλινική απόδοση</t>
        </is>
      </c>
      <c r="W7" s="2" t="inlineStr">
        <is>
          <t>2</t>
        </is>
      </c>
      <c r="X7" s="2" t="inlineStr">
        <is>
          <t/>
        </is>
      </c>
      <c r="Y7" t="inlineStr">
        <is>
          <t/>
        </is>
      </c>
      <c r="Z7" s="2" t="inlineStr">
        <is>
          <t>clinical performance</t>
        </is>
      </c>
      <c r="AA7" s="2" t="inlineStr">
        <is>
          <t>3</t>
        </is>
      </c>
      <c r="AB7" s="2" t="inlineStr">
        <is>
          <t/>
        </is>
      </c>
      <c r="AC7" t="inlineStr">
        <is>
          <t>ability of a medical device to achieve its intended purpose as claimed by the manufacturer</t>
        </is>
      </c>
      <c r="AD7" s="2" t="inlineStr">
        <is>
          <t>rendimiento clínico</t>
        </is>
      </c>
      <c r="AE7" s="2" t="inlineStr">
        <is>
          <t>3</t>
        </is>
      </c>
      <c r="AF7" s="2" t="inlineStr">
        <is>
          <t/>
        </is>
      </c>
      <c r="AG7" t="inlineStr">
        <is>
          <t>Capacidad de un producto para alcanzar su finalidad prevista conforme a lo alegado por el fabricante, incluidos los efectos médicos sobre los seres humanos, directos o indirectos, así como los beneficios clínicos sobre los pacientes, resultantes de las características técnicas y funcionales, y también de diagnóstico, de un producto cuando se utiliza conforme a la finalidad prevista por el fabricante.</t>
        </is>
      </c>
      <c r="AH7" s="2" t="inlineStr">
        <is>
          <t>kliiniline toimivus</t>
        </is>
      </c>
      <c r="AI7" s="2" t="inlineStr">
        <is>
          <t>3</t>
        </is>
      </c>
      <c r="AJ7" s="2" t="inlineStr">
        <is>
          <t/>
        </is>
      </c>
      <c r="AK7" t="inlineStr">
        <is>
          <t>seadme võime anda tulemusi, mis on seotud konkreetse kliinilise või füsioloogilise seisundiga vastavalt sihtrühmale ja ettenähtud kasutajale</t>
        </is>
      </c>
      <c r="AL7" s="2" t="inlineStr">
        <is>
          <t>kliininen suorituskyky</t>
        </is>
      </c>
      <c r="AM7" s="2" t="inlineStr">
        <is>
          <t>3</t>
        </is>
      </c>
      <c r="AN7" s="2" t="inlineStr">
        <is>
          <t/>
        </is>
      </c>
      <c r="AO7" t="inlineStr">
        <is>
          <t>laitteen kyky tuottaa tuloksia, jotka korreloivat tietyn kliinisen tilan tai fysiologisen tilan kanssa kohdepopulaation ja suunnitellun käyttäjän mukaan</t>
        </is>
      </c>
      <c r="AP7" s="2" t="inlineStr">
        <is>
          <t>performances cliniques</t>
        </is>
      </c>
      <c r="AQ7" s="2" t="inlineStr">
        <is>
          <t>3</t>
        </is>
      </c>
      <c r="AR7" s="2" t="inlineStr">
        <is>
          <t/>
        </is>
      </c>
      <c r="AS7" t="inlineStr">
        <is>
          <t>capacité d'un dispositif, du fait de tout effet médical direct ou indirect résultant de ses caractéristiques techniques ou de fonctionnement, y compris en matière de diagnostic, à atteindre sa destination comme indiqué par le fabricant, et à produire de ce fait un bénéfice clinique pour les patients, lorsqu'il est utilisé comme prévu par le fabricant</t>
        </is>
      </c>
      <c r="AT7" s="2" t="inlineStr">
        <is>
          <t>feidhmíocht chliniciúil</t>
        </is>
      </c>
      <c r="AU7" s="2" t="inlineStr">
        <is>
          <t>3</t>
        </is>
      </c>
      <c r="AV7" s="2" t="inlineStr">
        <is>
          <t/>
        </is>
      </c>
      <c r="AW7" t="inlineStr">
        <is>
          <t/>
        </is>
      </c>
      <c r="AX7" t="inlineStr">
        <is>
          <t/>
        </is>
      </c>
      <c r="AY7" t="inlineStr">
        <is>
          <t/>
        </is>
      </c>
      <c r="AZ7" t="inlineStr">
        <is>
          <t/>
        </is>
      </c>
      <c r="BA7" t="inlineStr">
        <is>
          <t/>
        </is>
      </c>
      <c r="BB7" s="2" t="inlineStr">
        <is>
          <t>klinikai teljesítőképesség</t>
        </is>
      </c>
      <c r="BC7" s="2" t="inlineStr">
        <is>
          <t>4</t>
        </is>
      </c>
      <c r="BD7" s="2" t="inlineStr">
        <is>
          <t/>
        </is>
      </c>
      <c r="BE7" t="inlineStr">
        <is>
          <t>egy eszköz arra való alkalmassága, hogy a gyártó által előírt rendeltetés szerint használva teljesítse a gyártó állítása szerinti rendeltetését, és ezáltal klinikai előnnyel járjon a beteg számára, amely alkalmasság az eszköz műszaki vagy működési jellemzőiből – többek között diagnosztikai jellemzőiből – eredő közvetlen vagy közvetett gyógyhatásnak a következménye</t>
        </is>
      </c>
      <c r="BF7" s="2" t="inlineStr">
        <is>
          <t>prestazione clinica</t>
        </is>
      </c>
      <c r="BG7" s="2" t="inlineStr">
        <is>
          <t>3</t>
        </is>
      </c>
      <c r="BH7" s="2" t="inlineStr">
        <is>
          <t/>
        </is>
      </c>
      <c r="BI7" t="inlineStr">
        <is>
          <t>capacità di un dispositivo medico di di ottenere la destinazione d'uso dichiarata dal fabbricante</t>
        </is>
      </c>
      <c r="BJ7" s="2" t="inlineStr">
        <is>
          <t>klinikinis veiksmingumas</t>
        </is>
      </c>
      <c r="BK7" s="2" t="inlineStr">
        <is>
          <t>3</t>
        </is>
      </c>
      <c r="BL7" s="2" t="inlineStr">
        <is>
          <t/>
        </is>
      </c>
      <c r="BM7" t="inlineStr">
        <is>
          <t>priemonės gebėjimas veikti pagal numatytą ir gamintojo nurodytą paskirtį, pasireiškiantis tiesioginiu ar netiesioginiu medicininiu poveikiu dėl priemonės techninių ar funkcinių, įskaitant diagnostines, charakteristikų, suteikiant klinikinę naudą pacientams, kai ji naudojama taip, kaip numatyta gamintojo</t>
        </is>
      </c>
      <c r="BN7" s="2" t="inlineStr">
        <is>
          <t>klīniskā veiktspēja</t>
        </is>
      </c>
      <c r="BO7" s="2" t="inlineStr">
        <is>
          <t>3</t>
        </is>
      </c>
      <c r="BP7" s="2" t="inlineStr">
        <is>
          <t/>
        </is>
      </c>
      <c r="BQ7" t="inlineStr">
        <is>
          <t>ierīces spēja, ko rada jebkāda tieša vai netieša medicīniska iedarbība, kuras pamatā ir tās tehniskās vai funkcionālās īpašības, tostarp diagnostiskās īpašības, īstenot tai paredzēto nolūku, kā norādījis ražotājs, tādējādi radot klīnisko ieguvumu pacientiem, ja to lieto, kā paredzējis ražotājs</t>
        </is>
      </c>
      <c r="BR7" s="2" t="inlineStr">
        <is>
          <t>prestazzjoni klinika</t>
        </is>
      </c>
      <c r="BS7" s="2" t="inlineStr">
        <is>
          <t>3</t>
        </is>
      </c>
      <c r="BT7" s="2" t="inlineStr">
        <is>
          <t/>
        </is>
      </c>
      <c r="BU7" t="inlineStr">
        <is>
          <t>il-kapaċità ta' apparat mediku li jwettaq l-iskop li għalih ġie intiż hekk kif maħsub mill-manifattur</t>
        </is>
      </c>
      <c r="BV7" s="2" t="inlineStr">
        <is>
          <t>klinische prestatie</t>
        </is>
      </c>
      <c r="BW7" s="2" t="inlineStr">
        <is>
          <t>3</t>
        </is>
      </c>
      <c r="BX7" s="2" t="inlineStr">
        <is>
          <t/>
        </is>
      </c>
      <c r="BY7" t="inlineStr">
        <is>
          <t>vermogen van een medisch hulpmiddel om resultaten te behalen die verband houden met een specifieke klinische aandoening of een fysiologische toestand overeenkomstig de doelpopulatie en de beoogde gebruiker</t>
        </is>
      </c>
      <c r="BZ7" s="2" t="inlineStr">
        <is>
          <t>skuteczność kliniczna</t>
        </is>
      </c>
      <c r="CA7" s="2" t="inlineStr">
        <is>
          <t>3</t>
        </is>
      </c>
      <c r="CB7" s="2" t="inlineStr">
        <is>
          <t/>
        </is>
      </c>
      <c r="CC7" t="inlineStr">
        <is>
          <t>zdolność wyrobu do dawania wyników, które korelują z określonym stanem klinicznym lub procesem lub stanem fizjologicznym lub chorobowym zgodnie z docelową populacją i przewidzianym użytkownikiem</t>
        </is>
      </c>
      <c r="CD7" s="2" t="inlineStr">
        <is>
          <t>desempenho clínico</t>
        </is>
      </c>
      <c r="CE7" s="2" t="inlineStr">
        <is>
          <t>3</t>
        </is>
      </c>
      <c r="CF7" s="2" t="inlineStr">
        <is>
          <t/>
        </is>
      </c>
      <c r="CG7" t="inlineStr">
        <is>
          <t>Capacidade de um dispositivo médico para, em resultado dos eventuais efeitos médicos diretos ou indiretos decorrentes das suas características técnicas ou funcionais, incluindo as de diagnóstico, alcançar a sua finalidade prevista tal como reivindicada pelo fabricante, produzindo assim um benefício clínico para os doentes, quando usado tal como previsto pelo fabricante.</t>
        </is>
      </c>
      <c r="CH7" s="2" t="inlineStr">
        <is>
          <t>performanță clinică</t>
        </is>
      </c>
      <c r="CI7" s="2" t="inlineStr">
        <is>
          <t>3</t>
        </is>
      </c>
      <c r="CJ7" s="2" t="inlineStr">
        <is>
          <t/>
        </is>
      </c>
      <c r="CK7" t="inlineStr">
        <is>
          <t/>
        </is>
      </c>
      <c r="CL7" s="2" t="inlineStr">
        <is>
          <t>klinický výkon</t>
        </is>
      </c>
      <c r="CM7" s="2" t="inlineStr">
        <is>
          <t>3</t>
        </is>
      </c>
      <c r="CN7" s="2" t="inlineStr">
        <is>
          <t/>
        </is>
      </c>
      <c r="CO7" t="inlineStr">
        <is>
          <t>schopnosť pomôcky dosahovať účel určenia stanovený výrobcom</t>
        </is>
      </c>
      <c r="CP7" s="2" t="inlineStr">
        <is>
          <t>klinična učinkovitost</t>
        </is>
      </c>
      <c r="CQ7" s="2" t="inlineStr">
        <is>
          <t>3</t>
        </is>
      </c>
      <c r="CR7" s="2" t="inlineStr">
        <is>
          <t/>
        </is>
      </c>
      <c r="CS7" t="inlineStr">
        <is>
          <t>Stopnja, do katere lahko delujejo klinični postopki ali zdravila glede na njihov namen pri določenih pacientih ali populaciji.</t>
        </is>
      </c>
      <c r="CT7" s="2" t="inlineStr">
        <is>
          <t>klinisk prestanda</t>
        </is>
      </c>
      <c r="CU7" s="2" t="inlineStr">
        <is>
          <t>3</t>
        </is>
      </c>
      <c r="CV7" s="2" t="inlineStr">
        <is>
          <t/>
        </is>
      </c>
      <c r="CW7" t="inlineStr">
        <is>
          <t>en produkts förmåga att – genom alla direkta eller indirekta medicinska effekter som beror på dess tekniska eller funktionella, inklusive diagnostiska, egenskaper – uppnå det avsedda ändamålet såsom det anges av tillverkaren och därigenom medföra klinisk nytta för patienterna, när den används på det sätt som tillverkaren avsett</t>
        </is>
      </c>
    </row>
    <row r="8">
      <c r="A8" s="1" t="str">
        <f>HYPERLINK("https://iate.europa.eu/entry/result/3629729/all", "3629729")</f>
        <v>3629729</v>
      </c>
      <c r="B8" t="inlineStr">
        <is>
          <t>SOCIAL QUESTIONS</t>
        </is>
      </c>
      <c r="C8" t="inlineStr">
        <is>
          <t>SOCIAL QUESTIONS|health|pharmaceutical industry|veterinary medicinal product</t>
        </is>
      </c>
      <c r="D8" t="inlineStr">
        <is>
          <t>yes</t>
        </is>
      </c>
      <c r="E8" t="inlineStr">
        <is>
          <t/>
        </is>
      </c>
      <c r="F8" t="inlineStr">
        <is>
          <t/>
        </is>
      </c>
      <c r="G8" t="inlineStr">
        <is>
          <t/>
        </is>
      </c>
      <c r="H8" t="inlineStr">
        <is>
          <t/>
        </is>
      </c>
      <c r="I8" t="inlineStr">
        <is>
          <t/>
        </is>
      </c>
      <c r="J8" s="2" t="inlineStr">
        <is>
          <t>omezený trh|
omezený trh pro veterinární léčivé přípravky</t>
        </is>
      </c>
      <c r="K8" s="2" t="inlineStr">
        <is>
          <t>3|
2</t>
        </is>
      </c>
      <c r="L8" s="2" t="inlineStr">
        <is>
          <t>|
proposed</t>
        </is>
      </c>
      <c r="M8" t="inlineStr">
        <is>
          <t>&lt;div&gt;trh pro jeden z těchto typů léčivých přípravků:&lt;br&gt;&lt;/div&gt;&lt;div&gt;a) veterinární léčivé přípravky pro léčbu nebo prevenci onemocnění, které 
se vyskytují vzácně nebo v omezených zeměpisných oblastech;&lt;/div&gt;&lt;div&gt;b) veterinární léčivé přípravky pro jiné druhy zvířat než skot, ovce chované pro maso, prasata, kur domácí, psy a kočky&lt;br&gt;&lt;/div&gt;</t>
        </is>
      </c>
      <c r="N8" t="inlineStr">
        <is>
          <t/>
        </is>
      </c>
      <c r="O8" t="inlineStr">
        <is>
          <t/>
        </is>
      </c>
      <c r="P8" t="inlineStr">
        <is>
          <t/>
        </is>
      </c>
      <c r="Q8" t="inlineStr">
        <is>
          <t/>
        </is>
      </c>
      <c r="R8" t="inlineStr">
        <is>
          <t/>
        </is>
      </c>
      <c r="S8" t="inlineStr">
        <is>
          <t/>
        </is>
      </c>
      <c r="T8" t="inlineStr">
        <is>
          <t/>
        </is>
      </c>
      <c r="U8" t="inlineStr">
        <is>
          <t/>
        </is>
      </c>
      <c r="V8" s="2" t="inlineStr">
        <is>
          <t>περιορισμένη αγορά</t>
        </is>
      </c>
      <c r="W8" s="2" t="inlineStr">
        <is>
          <t>3</t>
        </is>
      </c>
      <c r="X8" s="2" t="inlineStr">
        <is>
          <t/>
        </is>
      </c>
      <c r="Y8" t="inlineStr">
        <is>
          <t>αγορά για έναν από τους ακόλουθους
τύπους φαρμάκων: &lt;div&gt;α) κτηνιατρικά φάρμακα που προορίζονται για τη θεραπεία ή την
πρόληψη νόσων που εμφανίζονται σπάνια ή σε περιορισμένες
γεωγραφικές περιοχές, &lt;/div&gt;&lt;div&gt;β) κτηνιατρικά φάρμακα που προορίζονται για είδη ζώων εκτός
από βοοειδή, πρόβατα που εκτρέφονται για το κρέας τους, χοίρους, κοτόπουλα, σκύλους και γάτες&lt;/div&gt;</t>
        </is>
      </c>
      <c r="Z8" s="2" t="inlineStr">
        <is>
          <t>limited market|
veterinary limited market</t>
        </is>
      </c>
      <c r="AA8" s="2" t="inlineStr">
        <is>
          <t>3|
3</t>
        </is>
      </c>
      <c r="AB8" s="2" t="inlineStr">
        <is>
          <t xml:space="preserve">|
</t>
        </is>
      </c>
      <c r="AC8" t="inlineStr">
        <is>
          <t>market for one of the following medicinal product types:&lt;div&gt;&lt;div&gt;(a) veterinary medicinal products for the treatment or prevention of diseases that occur infrequently or in limited geographical areas;&lt;/div&gt;&lt;/div&gt;&lt;div&gt;&lt;div&gt;(b) veterinary medicinal products for animal species other than cattle, sheep for meat production, pigs, chickens, dogs and cats;&lt;/div&gt;&lt;/div&gt;</t>
        </is>
      </c>
      <c r="AD8" s="2" t="inlineStr">
        <is>
          <t>mercado limitado</t>
        </is>
      </c>
      <c r="AE8" s="2" t="inlineStr">
        <is>
          <t>3</t>
        </is>
      </c>
      <c r="AF8" s="2" t="inlineStr">
        <is>
          <t/>
        </is>
      </c>
      <c r="AG8" t="inlineStr">
        <is>
          <t>&lt;div&gt;Mercado de uno de los siguientes tipos de 
medicamentos: &lt;br&gt;&lt;/div&gt;&lt;div&gt;a) medicamentos veterinarios para el tratamiento o la
 prevención de enfermedades que se producen con poca frecuencia o en 
zonas geográficas limitadas, &lt;br&gt;&lt;/div&gt;&lt;div&gt;b) medicamentos veterinarios 
destinados a especies animales distintas de los bovinos, ovinos 
destinados a la producción de carne, porcinos, pollos, perros y gatos.&lt;/div&gt;</t>
        </is>
      </c>
      <c r="AH8" t="inlineStr">
        <is>
          <t/>
        </is>
      </c>
      <c r="AI8" t="inlineStr">
        <is>
          <t/>
        </is>
      </c>
      <c r="AJ8" t="inlineStr">
        <is>
          <t/>
        </is>
      </c>
      <c r="AK8" t="inlineStr">
        <is>
          <t/>
        </is>
      </c>
      <c r="AL8" t="inlineStr">
        <is>
          <t/>
        </is>
      </c>
      <c r="AM8" t="inlineStr">
        <is>
          <t/>
        </is>
      </c>
      <c r="AN8" t="inlineStr">
        <is>
          <t/>
        </is>
      </c>
      <c r="AO8" t="inlineStr">
        <is>
          <t/>
        </is>
      </c>
      <c r="AP8" t="inlineStr">
        <is>
          <t/>
        </is>
      </c>
      <c r="AQ8" t="inlineStr">
        <is>
          <t/>
        </is>
      </c>
      <c r="AR8" t="inlineStr">
        <is>
          <t/>
        </is>
      </c>
      <c r="AS8" t="inlineStr">
        <is>
          <t/>
        </is>
      </c>
      <c r="AT8" s="2" t="inlineStr">
        <is>
          <t>margadh teoranta|
margadh teoranta tréidliachta</t>
        </is>
      </c>
      <c r="AU8" s="2" t="inlineStr">
        <is>
          <t>3|
3</t>
        </is>
      </c>
      <c r="AV8" s="2" t="inlineStr">
        <is>
          <t xml:space="preserve">|
</t>
        </is>
      </c>
      <c r="AW8" t="inlineStr">
        <is>
          <t>margadh do cheann amháin de na cineálacha táirge íocshláinte seo a leanas: &lt;br&gt;(a) táirgi íocshláinte tréidliachta chun galair nach dtarlaíonn go minic nó a tharlaíonn i limistéir theoranta gheografacha a chóireáil nó a chosc; &lt;br&gt;(b) táirgí íocshláinte tréidliachta do speicis ainmhithe seachas eallach, caoirigh le haghaidh táirgeadh feola, muca, sicíní, madraí agus cait</t>
        </is>
      </c>
      <c r="AX8" t="inlineStr">
        <is>
          <t/>
        </is>
      </c>
      <c r="AY8" t="inlineStr">
        <is>
          <t/>
        </is>
      </c>
      <c r="AZ8" t="inlineStr">
        <is>
          <t/>
        </is>
      </c>
      <c r="BA8" t="inlineStr">
        <is>
          <t/>
        </is>
      </c>
      <c r="BB8" s="2" t="inlineStr">
        <is>
          <t>korlátozott piac</t>
        </is>
      </c>
      <c r="BC8" s="2" t="inlineStr">
        <is>
          <t>3</t>
        </is>
      </c>
      <c r="BD8" s="2" t="inlineStr">
        <is>
          <t/>
        </is>
      </c>
      <c r="BE8" t="inlineStr">
        <is>
          <t>az egyik alábbi gyógyászati készítménytípus piaca: &lt;div&gt;a) ritkán, illetve kizárólag meghatározott földrajzi területeken előforduló betegségek kezelésére vagy megelőzésére szolgáló állatgyógyászati készítmények&lt;/div&gt;&lt;div&gt; b) szarvasmarhától, a húsáért tartott juhtól, sertéstől, házityúktól, kutyától és macskától eltérő állatfajoknak szánt állatgyógyászati készítmények&lt;/div&gt;</t>
        </is>
      </c>
      <c r="BF8" t="inlineStr">
        <is>
          <t/>
        </is>
      </c>
      <c r="BG8" t="inlineStr">
        <is>
          <t/>
        </is>
      </c>
      <c r="BH8" t="inlineStr">
        <is>
          <t/>
        </is>
      </c>
      <c r="BI8" t="inlineStr">
        <is>
          <t/>
        </is>
      </c>
      <c r="BJ8" s="2" t="inlineStr">
        <is>
          <t>ribota rinka</t>
        </is>
      </c>
      <c r="BK8" s="2" t="inlineStr">
        <is>
          <t>3</t>
        </is>
      </c>
      <c r="BL8" s="2" t="inlineStr">
        <is>
          <t/>
        </is>
      </c>
      <c r="BM8" t="inlineStr">
        <is>
          <t>rinka, kuriai skirti vienos iš toliau nurodytų rūšių vaistai: a) nedažnai ar ribotose geografinėse teritorijose pasireiškiančioms ligoms gydyti ar jų prevencijai skirti veterinariniai vaistai, b) veterinariniai vaistai, skirti gyvūnams, kurie nėra galvijai, mėsai auginamos avys, kiaulės, vištos, šunys ar katės</t>
        </is>
      </c>
      <c r="BN8" t="inlineStr">
        <is>
          <t/>
        </is>
      </c>
      <c r="BO8" t="inlineStr">
        <is>
          <t/>
        </is>
      </c>
      <c r="BP8" t="inlineStr">
        <is>
          <t/>
        </is>
      </c>
      <c r="BQ8" t="inlineStr">
        <is>
          <t/>
        </is>
      </c>
      <c r="BR8" t="inlineStr">
        <is>
          <t/>
        </is>
      </c>
      <c r="BS8" t="inlineStr">
        <is>
          <t/>
        </is>
      </c>
      <c r="BT8" t="inlineStr">
        <is>
          <t/>
        </is>
      </c>
      <c r="BU8" t="inlineStr">
        <is>
          <t/>
        </is>
      </c>
      <c r="BV8" t="inlineStr">
        <is>
          <t/>
        </is>
      </c>
      <c r="BW8" t="inlineStr">
        <is>
          <t/>
        </is>
      </c>
      <c r="BX8" t="inlineStr">
        <is>
          <t/>
        </is>
      </c>
      <c r="BY8" t="inlineStr">
        <is>
          <t/>
        </is>
      </c>
      <c r="BZ8" s="2" t="inlineStr">
        <is>
          <t>ograniczony rynek</t>
        </is>
      </c>
      <c r="CA8" s="2" t="inlineStr">
        <is>
          <t>3</t>
        </is>
      </c>
      <c r="CB8" s="2" t="inlineStr">
        <is>
          <t/>
        </is>
      </c>
      <c r="CC8" t="inlineStr">
        <is>
          <t>rynek jednego z następujących rodzajów produktów leczniczych:&lt;div&gt;a) weterynaryjnych produktów leczniczych stosowanych do leczenia chorób, które występują rzadko lub na ograniczonych obszarach geograficznych, lub do zapobiegania tym chorobom;&lt;/div&gt;&lt;div&gt;b) weterynaryjnych produktów leczniczych przeznaczonych dla gatunków zwierząt innych niż bydło, owce z przeznaczeniem na produkcję mięsa, świnie, kury domowe, psy i koty&lt;/div&gt;</t>
        </is>
      </c>
      <c r="CD8" t="inlineStr">
        <is>
          <t/>
        </is>
      </c>
      <c r="CE8" t="inlineStr">
        <is>
          <t/>
        </is>
      </c>
      <c r="CF8" t="inlineStr">
        <is>
          <t/>
        </is>
      </c>
      <c r="CG8" t="inlineStr">
        <is>
          <t/>
        </is>
      </c>
      <c r="CH8" t="inlineStr">
        <is>
          <t/>
        </is>
      </c>
      <c r="CI8" t="inlineStr">
        <is>
          <t/>
        </is>
      </c>
      <c r="CJ8" t="inlineStr">
        <is>
          <t/>
        </is>
      </c>
      <c r="CK8" t="inlineStr">
        <is>
          <t/>
        </is>
      </c>
      <c r="CL8" s="2" t="inlineStr">
        <is>
          <t>obmedzený trh</t>
        </is>
      </c>
      <c r="CM8" s="2" t="inlineStr">
        <is>
          <t>3</t>
        </is>
      </c>
      <c r="CN8" s="2" t="inlineStr">
        <is>
          <t/>
        </is>
      </c>
      <c r="CO8" t="inlineStr">
        <is>
          <t>trh s
jedným z týchto druhov liekov:
&lt;br&gt;a)
veterinárne lieky na liečbu alebo prevenciu chorôb, ktoré sa vyskytujú
zriedkavo alebo v obmedzených zemepisných oblastiach; &lt;div&gt;b) veterinárne lieky pre druhy
zvierat iné ako hovädzí dobytok, ovce chované na produkciu mäsa, ošípané,
kurčatá, psy a mačky&lt;/div&gt;</t>
        </is>
      </c>
      <c r="CP8" s="2" t="inlineStr">
        <is>
          <t>omejeni trg</t>
        </is>
      </c>
      <c r="CQ8" s="2" t="inlineStr">
        <is>
          <t>3</t>
        </is>
      </c>
      <c r="CR8" s="2" t="inlineStr">
        <is>
          <t/>
        </is>
      </c>
      <c r="CS8" t="inlineStr">
        <is>
          <t>trg za eno od naslednjih vrst zdravil:&lt;div&gt;(a) zdravila za uporabo v veterinarski medicini za zdravljenje ali preprečevanje bolezni, ki se pojavljajo redko ali na omejenih geografskih območjih;&lt;/div&gt;&lt;div&gt;(b) zdravila za uporabo v veterinarski medicini za živalske vrste, ki niso govedo, ovce za proizvodnjo mesa, prašiči, piščanci, psi in mačke;&lt;/div&gt;</t>
        </is>
      </c>
      <c r="CT8" t="inlineStr">
        <is>
          <t/>
        </is>
      </c>
      <c r="CU8" t="inlineStr">
        <is>
          <t/>
        </is>
      </c>
      <c r="CV8" t="inlineStr">
        <is>
          <t/>
        </is>
      </c>
      <c r="CW8" t="inlineStr">
        <is>
          <t/>
        </is>
      </c>
    </row>
    <row r="9">
      <c r="A9" s="1" t="str">
        <f>HYPERLINK("https://iate.europa.eu/entry/result/3629768/all", "3629768")</f>
        <v>3629768</v>
      </c>
      <c r="B9" t="inlineStr">
        <is>
          <t>SOCIAL QUESTIONS</t>
        </is>
      </c>
      <c r="C9" t="inlineStr">
        <is>
          <t>SOCIAL QUESTIONS|health|pharmaceutical industry;SOCIAL QUESTIONS|health|health policy|organisation of health care|medical device;SOCIAL QUESTIONS|health|health policy|organisation of health care|pharmaceutical legislation</t>
        </is>
      </c>
      <c r="D9" t="inlineStr">
        <is>
          <t>yes</t>
        </is>
      </c>
      <c r="E9" t="inlineStr">
        <is>
          <t/>
        </is>
      </c>
      <c r="F9" t="inlineStr">
        <is>
          <t/>
        </is>
      </c>
      <c r="G9" t="inlineStr">
        <is>
          <t/>
        </is>
      </c>
      <c r="H9" t="inlineStr">
        <is>
          <t/>
        </is>
      </c>
      <c r="I9" t="inlineStr">
        <is>
          <t/>
        </is>
      </c>
      <c r="J9" s="2" t="inlineStr">
        <is>
          <t>pomocná látka</t>
        </is>
      </c>
      <c r="K9" s="2" t="inlineStr">
        <is>
          <t>3</t>
        </is>
      </c>
      <c r="L9" s="2" t="inlineStr">
        <is>
          <t/>
        </is>
      </c>
      <c r="M9" t="inlineStr">
        <is>
          <t/>
        </is>
      </c>
      <c r="N9" t="inlineStr">
        <is>
          <t/>
        </is>
      </c>
      <c r="O9" t="inlineStr">
        <is>
          <t/>
        </is>
      </c>
      <c r="P9" t="inlineStr">
        <is>
          <t/>
        </is>
      </c>
      <c r="Q9" t="inlineStr">
        <is>
          <t/>
        </is>
      </c>
      <c r="R9" t="inlineStr">
        <is>
          <t/>
        </is>
      </c>
      <c r="S9" t="inlineStr">
        <is>
          <t/>
        </is>
      </c>
      <c r="T9" t="inlineStr">
        <is>
          <t/>
        </is>
      </c>
      <c r="U9" t="inlineStr">
        <is>
          <t/>
        </is>
      </c>
      <c r="V9" s="2" t="inlineStr">
        <is>
          <t>βοηθητική ουσία</t>
        </is>
      </c>
      <c r="W9" s="2" t="inlineStr">
        <is>
          <t>3</t>
        </is>
      </c>
      <c r="X9" s="2" t="inlineStr">
        <is>
          <t/>
        </is>
      </c>
      <c r="Y9" t="inlineStr">
        <is>
          <t>ουσία ενσωματωμένη σε ιατροτεχνολογικό προϊόν η οποία, εάν χρησιμοποιούνταν χωριστά, θα θεωρούνταν φάρμακο, κατά την έννοια του άρθρου 1 σημείο 2) της οδηγίας 2001/83/ΕΚ και η οποία έχει δράση συμπληρωματική εκείνης του τεχνολογικού προϊόντος</t>
        </is>
      </c>
      <c r="Z9" s="2" t="inlineStr">
        <is>
          <t>ancillary substance</t>
        </is>
      </c>
      <c r="AA9" s="2" t="inlineStr">
        <is>
          <t>3</t>
        </is>
      </c>
      <c r="AB9" s="2" t="inlineStr">
        <is>
          <t/>
        </is>
      </c>
      <c r="AC9" t="inlineStr">
        <is>
          <t>substance incorporated as an integral part in a device, which, if used separately, may be considered to be a medicinal product 
within the meaning of point 2 of Article 1 of Directive 2001/83/EC, and which is liable to 
act upon the body with action ancillary to that of the device</t>
        </is>
      </c>
      <c r="AD9" s="2" t="inlineStr">
        <is>
          <t>sustancia accesoria</t>
        </is>
      </c>
      <c r="AE9" s="2" t="inlineStr">
        <is>
          <t>3</t>
        </is>
      </c>
      <c r="AF9" s="2" t="inlineStr">
        <is>
          <t/>
        </is>
      </c>
      <c r="AG9" t="inlineStr">
        <is>
          <t>Sustancia incorporada como parte integrante de un producto que, utilizada por separado, podría considerarse un medicamento, en el 
sentido del artículo 1, punto 2, de la Directiva 2001/83/CE, y que tiene una 
acción accesoria sobre el cuerpo respecto a la del producto.</t>
        </is>
      </c>
      <c r="AH9" t="inlineStr">
        <is>
          <t/>
        </is>
      </c>
      <c r="AI9" t="inlineStr">
        <is>
          <t/>
        </is>
      </c>
      <c r="AJ9" t="inlineStr">
        <is>
          <t/>
        </is>
      </c>
      <c r="AK9" t="inlineStr">
        <is>
          <t/>
        </is>
      </c>
      <c r="AL9" t="inlineStr">
        <is>
          <t/>
        </is>
      </c>
      <c r="AM9" t="inlineStr">
        <is>
          <t/>
        </is>
      </c>
      <c r="AN9" t="inlineStr">
        <is>
          <t/>
        </is>
      </c>
      <c r="AO9" t="inlineStr">
        <is>
          <t/>
        </is>
      </c>
      <c r="AP9" t="inlineStr">
        <is>
          <t/>
        </is>
      </c>
      <c r="AQ9" t="inlineStr">
        <is>
          <t/>
        </is>
      </c>
      <c r="AR9" t="inlineStr">
        <is>
          <t/>
        </is>
      </c>
      <c r="AS9" t="inlineStr">
        <is>
          <t/>
        </is>
      </c>
      <c r="AT9" s="2" t="inlineStr">
        <is>
          <t>substaint choimhdeach</t>
        </is>
      </c>
      <c r="AU9" s="2" t="inlineStr">
        <is>
          <t>3</t>
        </is>
      </c>
      <c r="AV9" s="2" t="inlineStr">
        <is>
          <t/>
        </is>
      </c>
      <c r="AW9" t="inlineStr">
        <is>
          <t/>
        </is>
      </c>
      <c r="AX9" s="2" t="inlineStr">
        <is>
          <t>pomoćna tvar</t>
        </is>
      </c>
      <c r="AY9" s="2" t="inlineStr">
        <is>
          <t>3</t>
        </is>
      </c>
      <c r="AZ9" s="2" t="inlineStr">
        <is>
          <t/>
        </is>
      </c>
      <c r="BA9" t="inlineStr">
        <is>
          <t/>
        </is>
      </c>
      <c r="BB9" s="2" t="inlineStr">
        <is>
          <t>kiegészítő anyag</t>
        </is>
      </c>
      <c r="BC9" s="2" t="inlineStr">
        <is>
          <t>3</t>
        </is>
      </c>
      <c r="BD9" s="2" t="inlineStr">
        <is>
          <t/>
        </is>
      </c>
      <c r="BE9" t="inlineStr">
        <is>
          <t/>
        </is>
      </c>
      <c r="BF9" t="inlineStr">
        <is>
          <t/>
        </is>
      </c>
      <c r="BG9" t="inlineStr">
        <is>
          <t/>
        </is>
      </c>
      <c r="BH9" t="inlineStr">
        <is>
          <t/>
        </is>
      </c>
      <c r="BI9" t="inlineStr">
        <is>
          <t/>
        </is>
      </c>
      <c r="BJ9" s="2" t="inlineStr">
        <is>
          <t>pagalbinė medžiaga</t>
        </is>
      </c>
      <c r="BK9" s="2" t="inlineStr">
        <is>
          <t>3</t>
        </is>
      </c>
      <c r="BL9" s="2" t="inlineStr">
        <is>
          <t/>
        </is>
      </c>
      <c r="BM9" t="inlineStr">
        <is>
          <t>medžiaga, kuri yra neatsiejama priemonės sudedamoji dalis, kuri, jei naudojama atskirai, gali būti laikoma vaistu, kaip apibrėžta Direktyvos 2001/83/EB 1 straipsnio 2 punkte, ir kurios veikimas papildo tos priemonės veikimą</t>
        </is>
      </c>
      <c r="BN9" t="inlineStr">
        <is>
          <t/>
        </is>
      </c>
      <c r="BO9" t="inlineStr">
        <is>
          <t/>
        </is>
      </c>
      <c r="BP9" t="inlineStr">
        <is>
          <t/>
        </is>
      </c>
      <c r="BQ9" t="inlineStr">
        <is>
          <t/>
        </is>
      </c>
      <c r="BR9" t="inlineStr">
        <is>
          <t/>
        </is>
      </c>
      <c r="BS9" t="inlineStr">
        <is>
          <t/>
        </is>
      </c>
      <c r="BT9" t="inlineStr">
        <is>
          <t/>
        </is>
      </c>
      <c r="BU9" t="inlineStr">
        <is>
          <t/>
        </is>
      </c>
      <c r="BV9" t="inlineStr">
        <is>
          <t/>
        </is>
      </c>
      <c r="BW9" t="inlineStr">
        <is>
          <t/>
        </is>
      </c>
      <c r="BX9" t="inlineStr">
        <is>
          <t/>
        </is>
      </c>
      <c r="BY9" t="inlineStr">
        <is>
          <t/>
        </is>
      </c>
      <c r="BZ9" s="2" t="inlineStr">
        <is>
          <t>substancja pomocnicza</t>
        </is>
      </c>
      <c r="CA9" s="2" t="inlineStr">
        <is>
          <t>3</t>
        </is>
      </c>
      <c r="CB9" s="2" t="inlineStr">
        <is>
          <t/>
        </is>
      </c>
      <c r="CC9" t="inlineStr">
        <is>
          <t>substancja stanowiąca integralną część wyrobu medycznego, która, używana osobno, może być uznawana za produkt leczniczy w rozumieniu dyrektywy 2001/83/WE</t>
        </is>
      </c>
      <c r="CD9" t="inlineStr">
        <is>
          <t/>
        </is>
      </c>
      <c r="CE9" t="inlineStr">
        <is>
          <t/>
        </is>
      </c>
      <c r="CF9" t="inlineStr">
        <is>
          <t/>
        </is>
      </c>
      <c r="CG9" t="inlineStr">
        <is>
          <t/>
        </is>
      </c>
      <c r="CH9" t="inlineStr">
        <is>
          <t/>
        </is>
      </c>
      <c r="CI9" t="inlineStr">
        <is>
          <t/>
        </is>
      </c>
      <c r="CJ9" t="inlineStr">
        <is>
          <t/>
        </is>
      </c>
      <c r="CK9" t="inlineStr">
        <is>
          <t/>
        </is>
      </c>
      <c r="CL9" s="2" t="inlineStr">
        <is>
          <t>látka s pomocným účinkom</t>
        </is>
      </c>
      <c r="CM9" s="2" t="inlineStr">
        <is>
          <t>3</t>
        </is>
      </c>
      <c r="CN9" s="2" t="inlineStr">
        <is>
          <t/>
        </is>
      </c>
      <c r="CO9" t="inlineStr">
        <is>
          <t>látka začlenená ako integrálna súčasť do pomôcky,
ktorá by sa pri samostatnom používaní pokladala za liek a ktorá má na telo účinok pomocný účinku pomôcky</t>
        </is>
      </c>
      <c r="CP9" s="2" t="inlineStr">
        <is>
          <t>pomožna snov</t>
        </is>
      </c>
      <c r="CQ9" s="2" t="inlineStr">
        <is>
          <t>3</t>
        </is>
      </c>
      <c r="CR9" s="2" t="inlineStr">
        <is>
          <t/>
        </is>
      </c>
      <c r="CS9" t="inlineStr">
        <is>
          <t>snov, vključena v pripomoček kot sestavni del, ki se ob ločeni uporabi lahko šteje za zdravilo, kot je opredeljeno v točki 2 člena 1 Direktive 2001/83/ES, ki dopolnjuje učinek zadevnega pripomočka</t>
        </is>
      </c>
      <c r="CT9" t="inlineStr">
        <is>
          <t/>
        </is>
      </c>
      <c r="CU9" t="inlineStr">
        <is>
          <t/>
        </is>
      </c>
      <c r="CV9" t="inlineStr">
        <is>
          <t/>
        </is>
      </c>
      <c r="CW9" t="inlineStr">
        <is>
          <t/>
        </is>
      </c>
    </row>
    <row r="10">
      <c r="A10" s="1" t="str">
        <f>HYPERLINK("https://iate.europa.eu/entry/result/928764/all", "928764")</f>
        <v>928764</v>
      </c>
      <c r="B10" t="inlineStr">
        <is>
          <t>SOCIAL QUESTIONS</t>
        </is>
      </c>
      <c r="C10" t="inlineStr">
        <is>
          <t>SOCIAL QUESTIONS|health|pharmaceutical industry</t>
        </is>
      </c>
      <c r="D10" t="inlineStr">
        <is>
          <t>yes</t>
        </is>
      </c>
      <c r="E10" t="inlineStr">
        <is>
          <t/>
        </is>
      </c>
      <c r="F10" s="2" t="inlineStr">
        <is>
          <t>растителен лекарствен продукт</t>
        </is>
      </c>
      <c r="G10" s="2" t="inlineStr">
        <is>
          <t>3</t>
        </is>
      </c>
      <c r="H10" s="2" t="inlineStr">
        <is>
          <t/>
        </is>
      </c>
      <c r="I10" t="inlineStr">
        <is>
          <t>лекарствен продукт, състоящ се изключително от едно или няколко растителни вещества или от един или повече растителни препарати, или от едно или няколко такива растителни вещества в комбинация с един или повече растителни препарати като активни вещества</t>
        </is>
      </c>
      <c r="J10" s="2" t="inlineStr">
        <is>
          <t>rostlinný léčivý přípravek</t>
        </is>
      </c>
      <c r="K10" s="2" t="inlineStr">
        <is>
          <t>3</t>
        </is>
      </c>
      <c r="L10" s="2" t="inlineStr">
        <is>
          <t/>
        </is>
      </c>
      <c r="M10" t="inlineStr">
        <is>
          <t>jakýkoliv léčivý přípravek obsahující jako účinné složky výhradně jednu 
či více rostlinných látek nebo jeden či více rostlinných přípravků, nebo
 jednu či více takových rostlinných látek v kombinaci s jedním či více 
takovými rostlinnými přípravky</t>
        </is>
      </c>
      <c r="N10" s="2" t="inlineStr">
        <is>
          <t>plantelægemiddel</t>
        </is>
      </c>
      <c r="O10" s="2" t="inlineStr">
        <is>
          <t>4</t>
        </is>
      </c>
      <c r="P10" s="2" t="inlineStr">
        <is>
          <t/>
        </is>
      </c>
      <c r="Q10" t="inlineStr">
        <is>
          <t/>
        </is>
      </c>
      <c r="R10" s="2" t="inlineStr">
        <is>
          <t>pflanzliches Arzneimittel</t>
        </is>
      </c>
      <c r="S10" s="2" t="inlineStr">
        <is>
          <t>3</t>
        </is>
      </c>
      <c r="T10" s="2" t="inlineStr">
        <is>
          <t/>
        </is>
      </c>
      <c r="U10" t="inlineStr">
        <is>
          <t>Arzneimittel, das als Wirkstoff(e) ausschließlich einen oder mehrere pflanzliche Stoffe oder eine oder mehrere pflanzliche Zubereitungen oder eine oder mehrere solcher pflanzlichen Stoffe in Kombination mit einer oder mehreren solcher pflanzlichen Zubereitungen enthält</t>
        </is>
      </c>
      <c r="V10" s="2" t="inlineStr">
        <is>
          <t>φάρμακο φυτικής προέλευσης</t>
        </is>
      </c>
      <c r="W10" s="2" t="inlineStr">
        <is>
          <t>3</t>
        </is>
      </c>
      <c r="X10" s="2" t="inlineStr">
        <is>
          <t>preferred</t>
        </is>
      </c>
      <c r="Y10" t="inlineStr">
        <is>
          <t>φάρμακο το οποίο περιέχει αποκλειστικά ως δραστικά συστατικά μία ή περισσότερες φυτικές ουσίες ή ένα ή περισσότερα φυτικά παρασκευάσματα ή συνδυασμό μίας ή περισσοτέρων φυτικών ουσιών με ένα ή περισσότερα φυτικά παρασκευάσματα</t>
        </is>
      </c>
      <c r="Z10" s="2" t="inlineStr">
        <is>
          <t>herbal medicinal product|
herbal medicine</t>
        </is>
      </c>
      <c r="AA10" s="2" t="inlineStr">
        <is>
          <t>3|
4</t>
        </is>
      </c>
      <c r="AB10" s="2" t="inlineStr">
        <is>
          <t xml:space="preserve">preferred|
</t>
        </is>
      </c>
      <c r="AC10" t="inlineStr">
        <is>
          <t>medicinal product, exclusively containing as active ingredients one or more herbal substances or one or more herbal preparations, or one or more such herbal substances in combination with one or more such herbal preparations</t>
        </is>
      </c>
      <c r="AD10" t="inlineStr">
        <is>
          <t/>
        </is>
      </c>
      <c r="AE10" t="inlineStr">
        <is>
          <t/>
        </is>
      </c>
      <c r="AF10" t="inlineStr">
        <is>
          <t/>
        </is>
      </c>
      <c r="AG10" t="inlineStr">
        <is>
          <t/>
        </is>
      </c>
      <c r="AH10" s="2" t="inlineStr">
        <is>
          <t>taimne ravim</t>
        </is>
      </c>
      <c r="AI10" s="2" t="inlineStr">
        <is>
          <t>3</t>
        </is>
      </c>
      <c r="AJ10" s="2" t="inlineStr">
        <is>
          <t/>
        </is>
      </c>
      <c r="AK10" t="inlineStr">
        <is>
          <t>iga ravim, mis sisaldab toimeainena ühte või enamat taimset ainet või 
ühte või enamat taimset valmistist segatuna ühe või enama sellise taimse
 valmistisega</t>
        </is>
      </c>
      <c r="AL10" s="2" t="inlineStr">
        <is>
          <t>kasvirohdosvalmiste</t>
        </is>
      </c>
      <c r="AM10" s="2" t="inlineStr">
        <is>
          <t>3</t>
        </is>
      </c>
      <c r="AN10" s="2" t="inlineStr">
        <is>
          <t/>
        </is>
      </c>
      <c r="AO10" t="inlineStr">
        <is>
          <t>kaikki lääkevalmisteet, jotka sisältävät vaikuttavina aineina vain yhtä tai useampaa kasviperäistä ainetta tai yhtä tai useampaa kasvirohdostuotetta taikka yhtä tai useampaa tällaista kasviperäistä ainetta yhdistettynä yhteen tai useampaan tällaiseen kasvirohdostuotteeseen</t>
        </is>
      </c>
      <c r="AP10" s="2" t="inlineStr">
        <is>
          <t>médicament à base de plantes</t>
        </is>
      </c>
      <c r="AQ10" s="2" t="inlineStr">
        <is>
          <t>2</t>
        </is>
      </c>
      <c r="AR10" s="2" t="inlineStr">
        <is>
          <t/>
        </is>
      </c>
      <c r="AS10" t="inlineStr">
        <is>
          <t/>
        </is>
      </c>
      <c r="AT10" s="2" t="inlineStr">
        <is>
          <t>táirge íocshláinte luibhe</t>
        </is>
      </c>
      <c r="AU10" s="2" t="inlineStr">
        <is>
          <t>3</t>
        </is>
      </c>
      <c r="AV10" s="2" t="inlineStr">
        <is>
          <t/>
        </is>
      </c>
      <c r="AW10" t="inlineStr">
        <is>
          <t/>
        </is>
      </c>
      <c r="AX10" s="2" t="inlineStr">
        <is>
          <t>biljni lijek</t>
        </is>
      </c>
      <c r="AY10" s="2" t="inlineStr">
        <is>
          <t>3</t>
        </is>
      </c>
      <c r="AZ10" s="2" t="inlineStr">
        <is>
          <t/>
        </is>
      </c>
      <c r="BA10" t="inlineStr">
        <is>
          <t>lijek čije su djelatne tvari isključivo jedna ili više biljnih tvari, odnosno jedan ili više biljnih pripravaka, ili jedna ili više biljnih tvari u kombinaciji s jednim ili više biljnih pripravaka</t>
        </is>
      </c>
      <c r="BB10" t="inlineStr">
        <is>
          <t/>
        </is>
      </c>
      <c r="BC10" t="inlineStr">
        <is>
          <t/>
        </is>
      </c>
      <c r="BD10" t="inlineStr">
        <is>
          <t/>
        </is>
      </c>
      <c r="BE10" t="inlineStr">
        <is>
          <t/>
        </is>
      </c>
      <c r="BF10" s="2" t="inlineStr">
        <is>
          <t>medicinale di origine vegetale|
medicinale vegetale</t>
        </is>
      </c>
      <c r="BG10" s="2" t="inlineStr">
        <is>
          <t>3|
3</t>
        </is>
      </c>
      <c r="BH10" s="2" t="inlineStr">
        <is>
          <t>preferred|
admitted</t>
        </is>
      </c>
      <c r="BI10" t="inlineStr">
        <is>
          <t>medicinale che contenga esclusivamente come
 principi attivi una o più sostanze vegetali o una o più preparazioni vegetali, oppure
 una o più sostanze vegetali in associazione ad una o più preparazioni vegetali</t>
        </is>
      </c>
      <c r="BJ10" s="2" t="inlineStr">
        <is>
          <t>augalinis vaistas</t>
        </is>
      </c>
      <c r="BK10" s="2" t="inlineStr">
        <is>
          <t>3</t>
        </is>
      </c>
      <c r="BL10" s="2" t="inlineStr">
        <is>
          <t/>
        </is>
      </c>
      <c r="BM10" t="inlineStr">
        <is>
          <t>vaistas, kurio veiklioji (-iosios) medžiaga (-os) yra arba augalinė (-ės) medžiaga (-os), arba augalinis (-iai) ruošinys (-iai), arba tokios (-ių) augalinės (-ių) medžiagos (-ų) ir tokio (-ių) augalinio (-ių) ruošinio (-ių) mišinyje</t>
        </is>
      </c>
      <c r="BN10" s="2" t="inlineStr">
        <is>
          <t>augu izcelsmes zāles</t>
        </is>
      </c>
      <c r="BO10" s="2" t="inlineStr">
        <is>
          <t>3</t>
        </is>
      </c>
      <c r="BP10" s="2" t="inlineStr">
        <is>
          <t/>
        </is>
      </c>
      <c r="BQ10" t="inlineStr">
        <is>
          <t>zāles, kurā aktīvās sastāvdaļas ir tikai viena vai vairākas augu izcelsmes vielas vai viens vai vairāki augu izcelsmes preparāti, vai viena vai vairākas šādas augu izcelsmes vielas kombinācijā ar vienu vai vairākiem šādiem augu izcelsmes preparātiem</t>
        </is>
      </c>
      <c r="BR10" t="inlineStr">
        <is>
          <t/>
        </is>
      </c>
      <c r="BS10" t="inlineStr">
        <is>
          <t/>
        </is>
      </c>
      <c r="BT10" t="inlineStr">
        <is>
          <t/>
        </is>
      </c>
      <c r="BU10" t="inlineStr">
        <is>
          <t/>
        </is>
      </c>
      <c r="BV10" s="2" t="inlineStr">
        <is>
          <t>kruidengeneesmiddel|
fytotherapeuticum</t>
        </is>
      </c>
      <c r="BW10" s="2" t="inlineStr">
        <is>
          <t>3|
3</t>
        </is>
      </c>
      <c r="BX10" s="2" t="inlineStr">
        <is>
          <t xml:space="preserve">|
</t>
        </is>
      </c>
      <c r="BY10" t="inlineStr">
        <is>
          <t>geneesmiddel dat als werkzame bestanddelen uitsluitend een of meer &lt;a href="https://iate.europa.eu/entry/result/928762/nl" target="_blank"&gt;kruidensubstanties&lt;/a&gt;, een of meer &lt;a href="https://iate.europa.eu/entry/result/928763/nl" target="_blank"&gt;kruidenpreparaten&lt;/a&gt; of een combinatie van een of meer kruidensubstanties en een of meer kruidenpreparaten bevat</t>
        </is>
      </c>
      <c r="BZ10" s="2" t="inlineStr">
        <is>
          <t>roślinny produkt leczniczy|
ziołowy produkt leczniczy</t>
        </is>
      </c>
      <c r="CA10" s="2" t="inlineStr">
        <is>
          <t>3|
3</t>
        </is>
      </c>
      <c r="CB10" s="2" t="inlineStr">
        <is>
          <t xml:space="preserve">preferred|
</t>
        </is>
      </c>
      <c r="CC10" t="inlineStr">
        <is>
          <t>każdy produkt leczniczy, wyłącznie zawierający jako składnik aktywny jedną lub więcej substancji ziołowych lub jeden lub więcej &lt;i&gt;preparatów ziołowych&lt;/i&gt; [ &lt;a href="/entry/result/928763/all" id="ENTRY_TO_ENTRY_CONVERTER" target="_blank"&gt;IATE:928763&lt;/a&gt; ], lub też jedną lub więcej takich &lt;i&gt;substancji ziołowych&lt;/i&gt; [ &lt;a href="/entry/result/928762/all" id="ENTRY_TO_ENTRY_CONVERTER" target="_blank"&gt;IATE:928762&lt;/a&gt; ] połączonych z jednym lub więcej takich preparatów ziołowych</t>
        </is>
      </c>
      <c r="CD10" s="2" t="inlineStr">
        <is>
          <t>medicamento à base de plantas</t>
        </is>
      </c>
      <c r="CE10" s="2" t="inlineStr">
        <is>
          <t>1</t>
        </is>
      </c>
      <c r="CF10" s="2" t="inlineStr">
        <is>
          <t/>
        </is>
      </c>
      <c r="CG10" t="inlineStr">
        <is>
          <t>qualquer medicamento que tenha exclusivamente como substâncias activas uma ou mais substâncias derivadas de plantas, uma ou mais preparações à base de plantas ou uma ou mais substâncias derivadas de plantas em associação com uma ou mais preparações à base de plantas</t>
        </is>
      </c>
      <c r="CH10" s="2" t="inlineStr">
        <is>
          <t>medicament pe bază de plante|
medicament de origine vegetală|
medicament din plante medicinale</t>
        </is>
      </c>
      <c r="CI10" s="2" t="inlineStr">
        <is>
          <t>3|
3|
3</t>
        </is>
      </c>
      <c r="CJ10" s="2" t="inlineStr">
        <is>
          <t xml:space="preserve">|
|
</t>
        </is>
      </c>
      <c r="CK10" t="inlineStr">
        <is>
          <t/>
        </is>
      </c>
      <c r="CL10" s="2" t="inlineStr">
        <is>
          <t>rastlinný liek</t>
        </is>
      </c>
      <c r="CM10" s="2" t="inlineStr">
        <is>
          <t>3</t>
        </is>
      </c>
      <c r="CN10" s="2" t="inlineStr">
        <is>
          <t/>
        </is>
      </c>
      <c r="CO10" t="inlineStr">
        <is>
          <t>humánny liek, ktorý obsahuje výlučne ako aktívne zložky jednu alebo viac rastlinných látok alebo jeden alebo viac rastlinných prípravkov, alebo jednu alebo viac rastlinných látok v kombinácii s jedným alebo s viacerými rastlinnými prípravkami</t>
        </is>
      </c>
      <c r="CP10" s="2" t="inlineStr">
        <is>
          <t>zdravilo rastlinskega izvora</t>
        </is>
      </c>
      <c r="CQ10" s="2" t="inlineStr">
        <is>
          <t>3</t>
        </is>
      </c>
      <c r="CR10" s="2" t="inlineStr">
        <is>
          <t/>
        </is>
      </c>
      <c r="CS10" t="inlineStr">
        <is>
          <t>zdravilo, ki kot učinkovine vsebuje izključno eno ali več rastlinskih snovi, enega ali več pripravkov rastlinskega izvora, ali eno ali več rastlinskih snovi v kombinaciji z enim ali več pripravki rastlinskega izvora</t>
        </is>
      </c>
      <c r="CT10" s="2" t="inlineStr">
        <is>
          <t>växtbaserat läkemedel</t>
        </is>
      </c>
      <c r="CU10" s="2" t="inlineStr">
        <is>
          <t>3</t>
        </is>
      </c>
      <c r="CV10" s="2" t="inlineStr">
        <is>
          <t/>
        </is>
      </c>
      <c r="CW10" t="inlineStr">
        <is>
          <t>varje läkemedel som innehåller uteslutande ett eller
flera växtbaserade material eller en eller flera växtbaserade beredningar som
aktiva substanser eller ett eller flera sådana växtbaserade material i
kombination med en eller flera växtbaserade beredningar</t>
        </is>
      </c>
    </row>
    <row r="11">
      <c r="A11" s="1" t="str">
        <f>HYPERLINK("https://iate.europa.eu/entry/result/1073747/all", "1073747")</f>
        <v>1073747</v>
      </c>
      <c r="B11" t="inlineStr">
        <is>
          <t>SOCIAL QUESTIONS</t>
        </is>
      </c>
      <c r="C11" t="inlineStr">
        <is>
          <t>SOCIAL QUESTIONS|health|pharmaceutical industry</t>
        </is>
      </c>
      <c r="D11" t="inlineStr">
        <is>
          <t>yes</t>
        </is>
      </c>
      <c r="E11" t="inlineStr">
        <is>
          <t/>
        </is>
      </c>
      <c r="F11" s="2" t="inlineStr">
        <is>
          <t>начин на приложение</t>
        </is>
      </c>
      <c r="G11" s="2" t="inlineStr">
        <is>
          <t>4</t>
        </is>
      </c>
      <c r="H11" s="2" t="inlineStr">
        <is>
          <t/>
        </is>
      </c>
      <c r="I11" t="inlineStr">
        <is>
          <t>конкретни инструкции за &lt;a href="https://iate.europa.eu/entry/result/3571415/bg" target="_blank"&gt;пътя на въвеждане&lt;/a&gt; на лекарство</t>
        </is>
      </c>
      <c r="J11" s="2" t="inlineStr">
        <is>
          <t>způsob podání</t>
        </is>
      </c>
      <c r="K11" s="2" t="inlineStr">
        <is>
          <t>3</t>
        </is>
      </c>
      <c r="L11" s="2" t="inlineStr">
        <is>
          <t/>
        </is>
      </c>
      <c r="M11" t="inlineStr">
        <is>
          <t>specifické pokyny týkající se cesty podání léčivého přípravku</t>
        </is>
      </c>
      <c r="N11" s="2" t="inlineStr">
        <is>
          <t>administrationsmåde|
anvendelsesmåde|
indgivelsesmåde</t>
        </is>
      </c>
      <c r="O11" s="2" t="inlineStr">
        <is>
          <t>4|
4|
4</t>
        </is>
      </c>
      <c r="P11" s="2" t="inlineStr">
        <is>
          <t xml:space="preserve">|
|
</t>
        </is>
      </c>
      <c r="Q11" t="inlineStr">
        <is>
          <t/>
        </is>
      </c>
      <c r="R11" s="2" t="inlineStr">
        <is>
          <t>Art der Verabreichung|
Darreichungsform</t>
        </is>
      </c>
      <c r="S11" s="2" t="inlineStr">
        <is>
          <t>3|
3</t>
        </is>
      </c>
      <c r="T11" s="2" t="inlineStr">
        <is>
          <t xml:space="preserve">|
</t>
        </is>
      </c>
      <c r="U11" t="inlineStr">
        <is>
          <t/>
        </is>
      </c>
      <c r="V11" s="2" t="inlineStr">
        <is>
          <t>τρόπος χορήγησης</t>
        </is>
      </c>
      <c r="W11" s="2" t="inlineStr">
        <is>
          <t>3</t>
        </is>
      </c>
      <c r="X11" s="2" t="inlineStr">
        <is>
          <t/>
        </is>
      </c>
      <c r="Y11" t="inlineStr">
        <is>
          <t>συγκεκριμένες οδηγίες σχετικά με τους τρόπους με τους οποίους χορηγείται ένα φάρμακο από τις διάφορες &lt;a href="https://iate.europa.eu/entry/result/3571415/en-el" target="_blank"&gt;οδούς χορήγησης&lt;/a&gt;</t>
        </is>
      </c>
      <c r="Z11" s="2" t="inlineStr">
        <is>
          <t>method of administration|
administration method|
mode of administration</t>
        </is>
      </c>
      <c r="AA11" s="2" t="inlineStr">
        <is>
          <t>3|
3|
1</t>
        </is>
      </c>
      <c r="AB11" s="2" t="inlineStr">
        <is>
          <t xml:space="preserve">|
|
</t>
        </is>
      </c>
      <c r="AC11" t="inlineStr">
        <is>
          <t>specific instructions relating to the route of administration of a medicinal product</t>
        </is>
      </c>
      <c r="AD11" s="2" t="inlineStr">
        <is>
          <t>método de administración|
modo de administración</t>
        </is>
      </c>
      <c r="AE11" s="2" t="inlineStr">
        <is>
          <t>3|
3</t>
        </is>
      </c>
      <c r="AF11" s="2" t="inlineStr">
        <is>
          <t xml:space="preserve">|
</t>
        </is>
      </c>
      <c r="AG11" t="inlineStr">
        <is>
          <t>Instrucciones relativas a la manera de administrar un fármaco. Concepto más amplio que la vía (&lt;a href="/entry/result/1662444/all" id="ENTRY_TO_ENTRY_CONVERTER" target="_blank"&gt;IATE:1662444&lt;/a&gt; ), porque incluye no solo la parte del cuerpo por la que entra el medicamento, sino también los instrumentos y las condiciones de entrada: presión, temperatura, simultaneidad con nutrientes u otros medicamentos, posología, estado de los catéteres y perfusiones, etc.</t>
        </is>
      </c>
      <c r="AH11" t="inlineStr">
        <is>
          <t/>
        </is>
      </c>
      <c r="AI11" t="inlineStr">
        <is>
          <t/>
        </is>
      </c>
      <c r="AJ11" t="inlineStr">
        <is>
          <t/>
        </is>
      </c>
      <c r="AK11" t="inlineStr">
        <is>
          <t/>
        </is>
      </c>
      <c r="AL11" s="2" t="inlineStr">
        <is>
          <t>antotapa</t>
        </is>
      </c>
      <c r="AM11" s="2" t="inlineStr">
        <is>
          <t>3</t>
        </is>
      </c>
      <c r="AN11" s="2" t="inlineStr">
        <is>
          <t/>
        </is>
      </c>
      <c r="AO11" t="inlineStr">
        <is>
          <t/>
        </is>
      </c>
      <c r="AP11" s="2" t="inlineStr">
        <is>
          <t>méthode d'administration|
mode d'administration</t>
        </is>
      </c>
      <c r="AQ11" s="2" t="inlineStr">
        <is>
          <t>3|
3</t>
        </is>
      </c>
      <c r="AR11" s="2" t="inlineStr">
        <is>
          <t xml:space="preserve">|
</t>
        </is>
      </c>
      <c r="AS11" t="inlineStr">
        <is>
          <t/>
        </is>
      </c>
      <c r="AT11" s="2" t="inlineStr">
        <is>
          <t>modh riartha</t>
        </is>
      </c>
      <c r="AU11" s="2" t="inlineStr">
        <is>
          <t>3</t>
        </is>
      </c>
      <c r="AV11" s="2" t="inlineStr">
        <is>
          <t/>
        </is>
      </c>
      <c r="AW11" t="inlineStr">
        <is>
          <t/>
        </is>
      </c>
      <c r="AX11" s="2" t="inlineStr">
        <is>
          <t>način primjene</t>
        </is>
      </c>
      <c r="AY11" s="2" t="inlineStr">
        <is>
          <t>3</t>
        </is>
      </c>
      <c r="AZ11" s="2" t="inlineStr">
        <is>
          <t/>
        </is>
      </c>
      <c r="BA11" t="inlineStr">
        <is>
          <t/>
        </is>
      </c>
      <c r="BB11" s="2" t="inlineStr">
        <is>
          <t>alkalmazás módja|
az alkalmazás módszere</t>
        </is>
      </c>
      <c r="BC11" s="2" t="inlineStr">
        <is>
          <t>3|
3</t>
        </is>
      </c>
      <c r="BD11" s="2" t="inlineStr">
        <is>
          <t>|
preferred</t>
        </is>
      </c>
      <c r="BE11" t="inlineStr">
        <is>
          <t/>
        </is>
      </c>
      <c r="BF11" s="2" t="inlineStr">
        <is>
          <t>modo di somministrazione|
metodo di somministrazione</t>
        </is>
      </c>
      <c r="BG11" s="2" t="inlineStr">
        <is>
          <t>3|
3</t>
        </is>
      </c>
      <c r="BH11" s="2" t="inlineStr">
        <is>
          <t xml:space="preserve">|
</t>
        </is>
      </c>
      <c r="BI11" t="inlineStr">
        <is>
          <t>modalità di preparazione, assunzione o applicazione del farmaco. (DGT-IT-TERM)</t>
        </is>
      </c>
      <c r="BJ11" s="2" t="inlineStr">
        <is>
          <t>vartojimo metodas</t>
        </is>
      </c>
      <c r="BK11" s="2" t="inlineStr">
        <is>
          <t>3</t>
        </is>
      </c>
      <c r="BL11" s="2" t="inlineStr">
        <is>
          <t/>
        </is>
      </c>
      <c r="BM11" t="inlineStr">
        <is>
          <t/>
        </is>
      </c>
      <c r="BN11" s="2" t="inlineStr">
        <is>
          <t>lietošanas veids</t>
        </is>
      </c>
      <c r="BO11" s="2" t="inlineStr">
        <is>
          <t>3</t>
        </is>
      </c>
      <c r="BP11" s="2" t="inlineStr">
        <is>
          <t/>
        </is>
      </c>
      <c r="BQ11" t="inlineStr">
        <is>
          <t/>
        </is>
      </c>
      <c r="BR11" s="2" t="inlineStr">
        <is>
          <t>metodu ta' amministrazzjoni</t>
        </is>
      </c>
      <c r="BS11" s="2" t="inlineStr">
        <is>
          <t>3</t>
        </is>
      </c>
      <c r="BT11" s="2" t="inlineStr">
        <is>
          <t/>
        </is>
      </c>
      <c r="BU11" t="inlineStr">
        <is>
          <t>struzzjonijiet speċifiċi dwar ir-rotta ta' amministrazzjoni&lt;sup&gt;1&lt;/sup&gt; ta' prodott mediċinali &lt;p&gt; &lt;sup&gt;1&lt;/sup&gt; rotta ta' amministrazzjoni [ &lt;a href="/entry/result/3571415/all" id="ENTRY_TO_ENTRY_CONVERTER" target="_blank"&gt;IATE:3571415&lt;/a&gt; ]&lt;/p&gt;</t>
        </is>
      </c>
      <c r="BV11" s="2" t="inlineStr">
        <is>
          <t>toedieningswijze|
wijze van gebruik</t>
        </is>
      </c>
      <c r="BW11" s="2" t="inlineStr">
        <is>
          <t>3|
3</t>
        </is>
      </c>
      <c r="BX11" s="2" t="inlineStr">
        <is>
          <t xml:space="preserve">|
</t>
        </is>
      </c>
      <c r="BY11" t="inlineStr">
        <is>
          <t>manier waarop een medicijn of ander middel wordt toegediend (bv. subcutaan, oraal, rectaal, enz.)</t>
        </is>
      </c>
      <c r="BZ11" s="2" t="inlineStr">
        <is>
          <t>sposób podania</t>
        </is>
      </c>
      <c r="CA11" s="2" t="inlineStr">
        <is>
          <t>3</t>
        </is>
      </c>
      <c r="CB11" s="2" t="inlineStr">
        <is>
          <t/>
        </is>
      </c>
      <c r="CC11" t="inlineStr">
        <is>
          <t>konkretne instrukcje dotyczące drogi podawania produktu leczniczego</t>
        </is>
      </c>
      <c r="CD11" s="2" t="inlineStr">
        <is>
          <t>modo de administração</t>
        </is>
      </c>
      <c r="CE11" s="2" t="inlineStr">
        <is>
          <t>3</t>
        </is>
      </c>
      <c r="CF11" s="2" t="inlineStr">
        <is>
          <t/>
        </is>
      </c>
      <c r="CG11" t="inlineStr">
        <is>
          <t>Maneira como um medicamento, ou similar, é dado ou tomado e que compreende a &lt;i&gt;via de administração&lt;/i&gt; (oral, subcutânea, intravenosa, etc.) e os procedimentos a seguir.</t>
        </is>
      </c>
      <c r="CH11" t="inlineStr">
        <is>
          <t/>
        </is>
      </c>
      <c r="CI11" t="inlineStr">
        <is>
          <t/>
        </is>
      </c>
      <c r="CJ11" t="inlineStr">
        <is>
          <t/>
        </is>
      </c>
      <c r="CK11" t="inlineStr">
        <is>
          <t/>
        </is>
      </c>
      <c r="CL11" s="2" t="inlineStr">
        <is>
          <t>spôsob podania</t>
        </is>
      </c>
      <c r="CM11" s="2" t="inlineStr">
        <is>
          <t>3</t>
        </is>
      </c>
      <c r="CN11" s="2" t="inlineStr">
        <is>
          <t/>
        </is>
      </c>
      <c r="CO11" t="inlineStr">
        <is>
          <t>osobitné pokyny ako podať určitý liek, v ktorých je opísaná aj cesta podania</t>
        </is>
      </c>
      <c r="CP11" s="2" t="inlineStr">
        <is>
          <t>način uporabe|
način aplikacije</t>
        </is>
      </c>
      <c r="CQ11" s="2" t="inlineStr">
        <is>
          <t>3|
3</t>
        </is>
      </c>
      <c r="CR11" s="2" t="inlineStr">
        <is>
          <t xml:space="preserve">|
</t>
        </is>
      </c>
      <c r="CS11" t="inlineStr">
        <is>
          <t>pot in postopek uporabe zdravila</t>
        </is>
      </c>
      <c r="CT11" s="2" t="inlineStr">
        <is>
          <t>administreringssätt</t>
        </is>
      </c>
      <c r="CU11" s="2" t="inlineStr">
        <is>
          <t>3</t>
        </is>
      </c>
      <c r="CV11" s="2" t="inlineStr">
        <is>
          <t/>
        </is>
      </c>
      <c r="CW11" t="inlineStr">
        <is>
          <t/>
        </is>
      </c>
    </row>
    <row r="12">
      <c r="A12" s="1" t="str">
        <f>HYPERLINK("https://iate.europa.eu/entry/result/2154010/all", "2154010")</f>
        <v>2154010</v>
      </c>
      <c r="B12" t="inlineStr">
        <is>
          <t>SOCIAL QUESTIONS</t>
        </is>
      </c>
      <c r="C12" t="inlineStr">
        <is>
          <t>SOCIAL QUESTIONS|health|medical science</t>
        </is>
      </c>
      <c r="D12" t="inlineStr">
        <is>
          <t>yes</t>
        </is>
      </c>
      <c r="E12" t="inlineStr">
        <is>
          <t/>
        </is>
      </c>
      <c r="F12" t="inlineStr">
        <is>
          <t/>
        </is>
      </c>
      <c r="G12" t="inlineStr">
        <is>
          <t/>
        </is>
      </c>
      <c r="H12" t="inlineStr">
        <is>
          <t/>
        </is>
      </c>
      <c r="I12" t="inlineStr">
        <is>
          <t/>
        </is>
      </c>
      <c r="J12" s="2" t="inlineStr">
        <is>
          <t>určený účel</t>
        </is>
      </c>
      <c r="K12" s="2" t="inlineStr">
        <is>
          <t>3</t>
        </is>
      </c>
      <c r="L12" s="2" t="inlineStr">
        <is>
          <t/>
        </is>
      </c>
      <c r="M12" t="inlineStr">
        <is>
          <t>použití, pro které je prostředek určen podle údajů uvedených výrobcem na označeních, návodech k použití nebo v propagačních nebo prodejních materiálech či prohlášeních</t>
        </is>
      </c>
      <c r="N12" s="2" t="inlineStr">
        <is>
          <t>erklæret formål</t>
        </is>
      </c>
      <c r="O12" s="2" t="inlineStr">
        <is>
          <t>4</t>
        </is>
      </c>
      <c r="P12" s="2" t="inlineStr">
        <is>
          <t/>
        </is>
      </c>
      <c r="Q12" t="inlineStr">
        <is>
          <t>den anvendelse, som et udstyr er bestemt til ifølge fabrikantens oplysninger på mærkningen, ifølge brugsanvisningen eller ifølge salgsfremmende materiale- eller salgsmateriale eller reklame- og salgserklæringer og som specificeret af fabrikanten i den kliniske evaluering</t>
        </is>
      </c>
      <c r="R12" s="2" t="inlineStr">
        <is>
          <t>Zweckbestimmung</t>
        </is>
      </c>
      <c r="S12" s="2" t="inlineStr">
        <is>
          <t>3</t>
        </is>
      </c>
      <c r="T12" s="2" t="inlineStr">
        <is>
          <t/>
        </is>
      </c>
      <c r="U12" t="inlineStr">
        <is>
          <t>Verwendung, für die das Produkt entsprechend den Angaben des Herstellers in der Etikettierung, der Gebrauchsanweisung und/oder dem Werbe- oder Verkaufsmaterial bzw. den Werbe- oder Verkaufsangaben bestimmt ist</t>
        </is>
      </c>
      <c r="V12" s="2" t="inlineStr">
        <is>
          <t>προβλεπόμενη χρήση</t>
        </is>
      </c>
      <c r="W12" s="2" t="inlineStr">
        <is>
          <t>3</t>
        </is>
      </c>
      <c r="X12" s="2" t="inlineStr">
        <is>
          <t/>
        </is>
      </c>
      <c r="Y12" t="inlineStr">
        <is>
          <t>η χρήση για την οποία προορίζεται το βοήθημα, σύμφωνα με τα στοιχεία που δίνει ο κατασκευαστής στις ετικέτες, στις οδηγίες χρήσης ή/και στο διαφημιστικό υλικό</t>
        </is>
      </c>
      <c r="Z12" s="2" t="inlineStr">
        <is>
          <t>intended purpose</t>
        </is>
      </c>
      <c r="AA12" s="2" t="inlineStr">
        <is>
          <t>3</t>
        </is>
      </c>
      <c r="AB12" s="2" t="inlineStr">
        <is>
          <t/>
        </is>
      </c>
      <c r="AC12" t="inlineStr">
        <is>
          <t>the use for which the device is intended according to the data supplied by the manufacturer on the label, in the instructions for use or in promotional or sales materials or statements</t>
        </is>
      </c>
      <c r="AD12" s="2" t="inlineStr">
        <is>
          <t>finalidad prevista</t>
        </is>
      </c>
      <c r="AE12" s="2" t="inlineStr">
        <is>
          <t>3</t>
        </is>
      </c>
      <c r="AF12" s="2" t="inlineStr">
        <is>
          <t/>
        </is>
      </c>
      <c r="AG12" t="inlineStr">
        <is>
          <t>Uso al que se destina un producto según los datos facilitados por el fabricante en el etiquetado, en las instrucciones de uso o en el material o las declaraciones de promoción o venta, y según lo indicado por el fabricante en la evaluación clínica.</t>
        </is>
      </c>
      <c r="AH12" s="2" t="inlineStr">
        <is>
          <t>sihtotstarve</t>
        </is>
      </c>
      <c r="AI12" s="2" t="inlineStr">
        <is>
          <t>3</t>
        </is>
      </c>
      <c r="AJ12" s="2" t="inlineStr">
        <is>
          <t/>
        </is>
      </c>
      <c r="AK12" t="inlineStr">
        <is>
          <t>kasutus, milleks tootja on seadme märgistusel, kasutusjuhendis või reklaam- või müügimaterjalides või avaldustes esitatud teabe kohaselt ette näinud</t>
        </is>
      </c>
      <c r="AL12" s="2" t="inlineStr">
        <is>
          <t>käyttötarkoitus|
suunniteltu käyttötarkoitus</t>
        </is>
      </c>
      <c r="AM12" s="2" t="inlineStr">
        <is>
          <t>3|
3</t>
        </is>
      </c>
      <c r="AN12" s="2" t="inlineStr">
        <is>
          <t xml:space="preserve">|
</t>
        </is>
      </c>
      <c r="AO12" t="inlineStr">
        <is>
          <t/>
        </is>
      </c>
      <c r="AP12" s="2" t="inlineStr">
        <is>
          <t>destination</t>
        </is>
      </c>
      <c r="AQ12" s="2" t="inlineStr">
        <is>
          <t>3</t>
        </is>
      </c>
      <c r="AR12" s="2" t="inlineStr">
        <is>
          <t/>
        </is>
      </c>
      <c r="AS12" t="inlineStr">
        <is>
          <t>utilisation à laquelle un dispositif est destiné d'après les indications fournies par le fabricant sur l'étiquette, dans la notice d'utilisation ou dans les documents ou indications publicitaires ou de vente, et comme celles présentées par le fabricant dans l'évaluation clinique</t>
        </is>
      </c>
      <c r="AT12" s="2" t="inlineStr">
        <is>
          <t>an chríoch atá beartaithe do|
cuspóir beartaithe</t>
        </is>
      </c>
      <c r="AU12" s="2" t="inlineStr">
        <is>
          <t>3|
3</t>
        </is>
      </c>
      <c r="AV12" s="2" t="inlineStr">
        <is>
          <t xml:space="preserve">|
</t>
        </is>
      </c>
      <c r="AW12" t="inlineStr">
        <is>
          <t/>
        </is>
      </c>
      <c r="AX12" t="inlineStr">
        <is>
          <t/>
        </is>
      </c>
      <c r="AY12" t="inlineStr">
        <is>
          <t/>
        </is>
      </c>
      <c r="AZ12" t="inlineStr">
        <is>
          <t/>
        </is>
      </c>
      <c r="BA12" t="inlineStr">
        <is>
          <t/>
        </is>
      </c>
      <c r="BB12" s="2" t="inlineStr">
        <is>
          <t>rendeltetés</t>
        </is>
      </c>
      <c r="BC12" s="2" t="inlineStr">
        <is>
          <t>3</t>
        </is>
      </c>
      <c r="BD12" s="2" t="inlineStr">
        <is>
          <t/>
        </is>
      </c>
      <c r="BE12" t="inlineStr">
        <is>
          <t>valamely eszköz rendeltetésszerű használata a gyártó által a címkén, a használati útmutatóban, a reklámanyagokon, a kereskedelmi tájékoztató anyagokon vagy nyilatkozatokban feltüntetett adatok, valamint a gyártó által a klinikai értékelésben meghatározottak szerint</t>
        </is>
      </c>
      <c r="BF12" s="2" t="inlineStr">
        <is>
          <t>destinazione</t>
        </is>
      </c>
      <c r="BG12" s="2" t="inlineStr">
        <is>
          <t>3</t>
        </is>
      </c>
      <c r="BH12" s="2" t="inlineStr">
        <is>
          <t/>
        </is>
      </c>
      <c r="BI12" t="inlineStr">
        <is>
          <t>utilizzazione alla quale è destinato il dispositivo secondo le indicazioni fornite dal fabbricante sull’etichetta, nelle istruzioni per l’uso e/o nei materiali pubblicitari</t>
        </is>
      </c>
      <c r="BJ12" s="2" t="inlineStr">
        <is>
          <t>numatyta paskirtis|
numatytoji paskirtis</t>
        </is>
      </c>
      <c r="BK12" s="2" t="inlineStr">
        <is>
          <t>3|
3</t>
        </is>
      </c>
      <c r="BL12" s="2" t="inlineStr">
        <is>
          <t xml:space="preserve">|
</t>
        </is>
      </c>
      <c r="BM12" t="inlineStr">
        <is>
          <t>priemonės naudojimas numatytu tikslu pagal gamintojo pateiktus duomenis etiketėje, naudojimo instrukcijoje arba reklamos ar pardavimo medžiagoje, arba pranešimuose ir kaip gamintojas nurodo klinikiniame įvertinime</t>
        </is>
      </c>
      <c r="BN12" s="2" t="inlineStr">
        <is>
          <t>paredzētais nolūks</t>
        </is>
      </c>
      <c r="BO12" s="2" t="inlineStr">
        <is>
          <t>3</t>
        </is>
      </c>
      <c r="BP12" s="2" t="inlineStr">
        <is>
          <t/>
        </is>
      </c>
      <c r="BQ12" t="inlineStr">
        <is>
          <t>lietojums, kuram ierīce paredzēta saskaņā ar datiem, ko ražotājs ir sniedzis etiķetē, lietošanas pamācībā vai reklāmas vai tirdzniecības materiālos vai paziņojumos un ko ražotājs norādījis klīniskā izvērtēšanā</t>
        </is>
      </c>
      <c r="BR12" s="2" t="inlineStr">
        <is>
          <t>għan maħsub</t>
        </is>
      </c>
      <c r="BS12" s="2" t="inlineStr">
        <is>
          <t>3</t>
        </is>
      </c>
      <c r="BT12" s="2" t="inlineStr">
        <is>
          <t/>
        </is>
      </c>
      <c r="BU12" t="inlineStr">
        <is>
          <t>l-użu li għalih l-apparat ikun maħsub skont id-data pprovduta mill-manifattur fuq it-tikketta, fl-istruzzjonijiet għall-użu jew f'materjal jew dikjarazzjonijiet promozzjonali jew ta' bejgħ u kif speċifikat mill-manifattur fl-evalwazzjoni klinika</t>
        </is>
      </c>
      <c r="BV12" t="inlineStr">
        <is>
          <t/>
        </is>
      </c>
      <c r="BW12" t="inlineStr">
        <is>
          <t/>
        </is>
      </c>
      <c r="BX12" t="inlineStr">
        <is>
          <t/>
        </is>
      </c>
      <c r="BY12" t="inlineStr">
        <is>
          <t/>
        </is>
      </c>
      <c r="BZ12" s="2" t="inlineStr">
        <is>
          <t>przewidziane zastosowanie</t>
        </is>
      </c>
      <c r="CA12" s="2" t="inlineStr">
        <is>
          <t>3</t>
        </is>
      </c>
      <c r="CB12" s="2" t="inlineStr">
        <is>
          <t/>
        </is>
      </c>
      <c r="CC12" t="inlineStr">
        <is>
          <t>użycie, do którego wyrób jest przeznaczony zgodnie z danymi podanymi przez producenta na etykiecie, w instrukcji używania lub w materiałach bądź oświadczeniach związanych z marketingiem lub sprzedażą</t>
        </is>
      </c>
      <c r="CD12" s="2" t="inlineStr">
        <is>
          <t>finalidade prevista</t>
        </is>
      </c>
      <c r="CE12" s="2" t="inlineStr">
        <is>
          <t>3</t>
        </is>
      </c>
      <c r="CF12" s="2" t="inlineStr">
        <is>
          <t/>
        </is>
      </c>
      <c r="CG12" t="inlineStr">
        <is>
          <t>Utilização a que um dispositivo médico se destina, de acordo com as indicações fornecidas pelo fabricante no rótulo, nas instruções de utilização ou em materiais ou declarações promocionais ou de venda, ou como especificada de outro modo pelo fabricante.</t>
        </is>
      </c>
      <c r="CH12" s="2" t="inlineStr">
        <is>
          <t>scop preconizat</t>
        </is>
      </c>
      <c r="CI12" s="2" t="inlineStr">
        <is>
          <t>3</t>
        </is>
      </c>
      <c r="CJ12" s="2" t="inlineStr">
        <is>
          <t/>
        </is>
      </c>
      <c r="CK12" t="inlineStr">
        <is>
          <t>utilitatea preconizată a dispozitivului conform informațiilor furnizate de producător pe etichetă, în instrucțiunile de utilizare sau în materialele sau sloganurile folosite în publicitate sau vânzare</t>
        </is>
      </c>
      <c r="CL12" s="2" t="inlineStr">
        <is>
          <t>účel určenia</t>
        </is>
      </c>
      <c r="CM12" s="2" t="inlineStr">
        <is>
          <t>3</t>
        </is>
      </c>
      <c r="CN12" s="2" t="inlineStr">
        <is>
          <t/>
        </is>
      </c>
      <c r="CO12" t="inlineStr">
        <is>
          <t>použitie, na ktoré je pomôcka určená podľa údajov dodaných výrobcom a nachádzajúcich sa na označení, v návode na použitie alebo v reklamných materiáloch či tvrdeniach a ktoré je v klinickom hodnotení vymedzené výrobcom</t>
        </is>
      </c>
      <c r="CP12" s="2" t="inlineStr">
        <is>
          <t>predvideni namen</t>
        </is>
      </c>
      <c r="CQ12" s="2" t="inlineStr">
        <is>
          <t>2</t>
        </is>
      </c>
      <c r="CR12" s="2" t="inlineStr">
        <is>
          <t/>
        </is>
      </c>
      <c r="CS12" t="inlineStr">
        <is>
          <t>uporaba, za katero je pripomoček predviden v skladu s podatki, ki jih navede proizvajalec na oznaki, v navodilih za uporabo ali v promocijskih ali prodajnih gradivih ali izjavah, in kot jo opredeli proizvajalec v klinični oceni</t>
        </is>
      </c>
      <c r="CT12" s="2" t="inlineStr">
        <is>
          <t>avsett ändamål</t>
        </is>
      </c>
      <c r="CU12" s="2" t="inlineStr">
        <is>
          <t>3</t>
        </is>
      </c>
      <c r="CV12" s="2" t="inlineStr">
        <is>
          <t/>
        </is>
      </c>
      <c r="CW12" t="inlineStr">
        <is>
          <t>den användning för vilken en produkt är avsedd enligt tillverkarens uppgifter på märkningen, i bruksanvisningen eller i marknadsföringsmaterial eller påståenden i marknadsföringssyfte eller som anges av tillverkaren i prestandautvärderingen.</t>
        </is>
      </c>
    </row>
    <row r="13">
      <c r="A13" s="1" t="str">
        <f>HYPERLINK("https://iate.europa.eu/entry/result/3589877/all", "3589877")</f>
        <v>3589877</v>
      </c>
      <c r="B13" t="inlineStr">
        <is>
          <t>SOCIAL QUESTIONS</t>
        </is>
      </c>
      <c r="C13" t="inlineStr">
        <is>
          <t>SOCIAL QUESTIONS|health|pharmaceutical industry</t>
        </is>
      </c>
      <c r="D13" t="inlineStr">
        <is>
          <t>yes</t>
        </is>
      </c>
      <c r="E13" t="inlineStr">
        <is>
          <t/>
        </is>
      </c>
      <c r="F13" t="inlineStr">
        <is>
          <t/>
        </is>
      </c>
      <c r="G13" t="inlineStr">
        <is>
          <t/>
        </is>
      </c>
      <c r="H13" t="inlineStr">
        <is>
          <t/>
        </is>
      </c>
      <c r="I13" t="inlineStr">
        <is>
          <t/>
        </is>
      </c>
      <c r="J13" t="inlineStr">
        <is>
          <t/>
        </is>
      </c>
      <c r="K13" t="inlineStr">
        <is>
          <t/>
        </is>
      </c>
      <c r="L13" t="inlineStr">
        <is>
          <t/>
        </is>
      </c>
      <c r="M13" t="inlineStr">
        <is>
          <t/>
        </is>
      </c>
      <c r="N13" t="inlineStr">
        <is>
          <t/>
        </is>
      </c>
      <c r="O13" t="inlineStr">
        <is>
          <t/>
        </is>
      </c>
      <c r="P13" t="inlineStr">
        <is>
          <t/>
        </is>
      </c>
      <c r="Q13" t="inlineStr">
        <is>
          <t/>
        </is>
      </c>
      <c r="R13" s="2" t="inlineStr">
        <is>
          <t>Zwischenprodukt</t>
        </is>
      </c>
      <c r="S13" s="2" t="inlineStr">
        <is>
          <t>3</t>
        </is>
      </c>
      <c r="T13" s="2" t="inlineStr">
        <is>
          <t/>
        </is>
      </c>
      <c r="U13" t="inlineStr">
        <is>
          <t/>
        </is>
      </c>
      <c r="V13" s="2" t="inlineStr">
        <is>
          <t>ενδιάμεσο προϊόν</t>
        </is>
      </c>
      <c r="W13" s="2" t="inlineStr">
        <is>
          <t>3</t>
        </is>
      </c>
      <c r="X13" s="2" t="inlineStr">
        <is>
          <t/>
        </is>
      </c>
      <c r="Y13" t="inlineStr">
        <is>
          <t>μερικώς
παρασκευασμένο υλικό που πρέπει να περάσει από
περαιτέρω στάδια παρασκευής πριν καταστεί
προϊόν χύμα</t>
        </is>
      </c>
      <c r="Z13" s="2" t="inlineStr">
        <is>
          <t>intermediate|
intermediate product</t>
        </is>
      </c>
      <c r="AA13" s="2" t="inlineStr">
        <is>
          <t>3|
3</t>
        </is>
      </c>
      <c r="AB13" s="2" t="inlineStr">
        <is>
          <t xml:space="preserve">|
</t>
        </is>
      </c>
      <c r="AC13" t="inlineStr">
        <is>
          <t>partly processed material which must undergo further manufacturing steps before it becomes a bulk product</t>
        </is>
      </c>
      <c r="AD13" s="2" t="inlineStr">
        <is>
          <t>producto intermedio</t>
        </is>
      </c>
      <c r="AE13" s="2" t="inlineStr">
        <is>
          <t>3</t>
        </is>
      </c>
      <c r="AF13" s="2" t="inlineStr">
        <is>
          <t/>
        </is>
      </c>
      <c r="AG13" t="inlineStr">
        <is>
          <t>Material elaborado parcialmente que debe pasar aún por
otras fases de la producción antes de convertirse en producto a granel.</t>
        </is>
      </c>
      <c r="AH13" t="inlineStr">
        <is>
          <t/>
        </is>
      </c>
      <c r="AI13" t="inlineStr">
        <is>
          <t/>
        </is>
      </c>
      <c r="AJ13" t="inlineStr">
        <is>
          <t/>
        </is>
      </c>
      <c r="AK13" t="inlineStr">
        <is>
          <t/>
        </is>
      </c>
      <c r="AL13" s="2" t="inlineStr">
        <is>
          <t>välituote</t>
        </is>
      </c>
      <c r="AM13" s="2" t="inlineStr">
        <is>
          <t>3</t>
        </is>
      </c>
      <c r="AN13" s="2" t="inlineStr">
        <is>
          <t/>
        </is>
      </c>
      <c r="AO13" t="inlineStr">
        <is>
          <t/>
        </is>
      </c>
      <c r="AP13" t="inlineStr">
        <is>
          <t/>
        </is>
      </c>
      <c r="AQ13" t="inlineStr">
        <is>
          <t/>
        </is>
      </c>
      <c r="AR13" t="inlineStr">
        <is>
          <t/>
        </is>
      </c>
      <c r="AS13" t="inlineStr">
        <is>
          <t/>
        </is>
      </c>
      <c r="AT13" s="2" t="inlineStr">
        <is>
          <t>táirge idirmheánach</t>
        </is>
      </c>
      <c r="AU13" s="2" t="inlineStr">
        <is>
          <t>3</t>
        </is>
      </c>
      <c r="AV13" s="2" t="inlineStr">
        <is>
          <t/>
        </is>
      </c>
      <c r="AW13" t="inlineStr">
        <is>
          <t/>
        </is>
      </c>
      <c r="AX13" t="inlineStr">
        <is>
          <t/>
        </is>
      </c>
      <c r="AY13" t="inlineStr">
        <is>
          <t/>
        </is>
      </c>
      <c r="AZ13" t="inlineStr">
        <is>
          <t/>
        </is>
      </c>
      <c r="BA13" t="inlineStr">
        <is>
          <t/>
        </is>
      </c>
      <c r="BB13" t="inlineStr">
        <is>
          <t/>
        </is>
      </c>
      <c r="BC13" t="inlineStr">
        <is>
          <t/>
        </is>
      </c>
      <c r="BD13" t="inlineStr">
        <is>
          <t/>
        </is>
      </c>
      <c r="BE13" t="inlineStr">
        <is>
          <t/>
        </is>
      </c>
      <c r="BF13" s="2" t="inlineStr">
        <is>
          <t>prodotto intermedio</t>
        </is>
      </c>
      <c r="BG13" s="2" t="inlineStr">
        <is>
          <t>3</t>
        </is>
      </c>
      <c r="BH13" s="2" t="inlineStr">
        <is>
          <t/>
        </is>
      </c>
      <c r="BI13" t="inlineStr">
        <is>
          <t>prodotto
parzialmente trattato che deve subire ulteriori trasformazioni prima di
diventare un prodotto completo</t>
        </is>
      </c>
      <c r="BJ13" s="2" t="inlineStr">
        <is>
          <t>tarpinis produktas</t>
        </is>
      </c>
      <c r="BK13" s="2" t="inlineStr">
        <is>
          <t>3</t>
        </is>
      </c>
      <c r="BL13" s="2" t="inlineStr">
        <is>
          <t/>
        </is>
      </c>
      <c r="BM13" t="inlineStr">
        <is>
          <t/>
        </is>
      </c>
      <c r="BN13" t="inlineStr">
        <is>
          <t/>
        </is>
      </c>
      <c r="BO13" t="inlineStr">
        <is>
          <t/>
        </is>
      </c>
      <c r="BP13" t="inlineStr">
        <is>
          <t/>
        </is>
      </c>
      <c r="BQ13" t="inlineStr">
        <is>
          <t/>
        </is>
      </c>
      <c r="BR13" s="2" t="inlineStr">
        <is>
          <t>prodott intermedju</t>
        </is>
      </c>
      <c r="BS13" s="2" t="inlineStr">
        <is>
          <t>3</t>
        </is>
      </c>
      <c r="BT13" s="2" t="inlineStr">
        <is>
          <t/>
        </is>
      </c>
      <c r="BU13" t="inlineStr">
        <is>
          <t>materjal ipproċessat parzjalment li jrid jgħaddi minn passi ulterjuri ta' manifattura qabel isir prodott li jiġi mmanifatturat fi kwantitajiet kbar</t>
        </is>
      </c>
      <c r="BV13" s="2" t="inlineStr">
        <is>
          <t>tussenproduct</t>
        </is>
      </c>
      <c r="BW13" s="2" t="inlineStr">
        <is>
          <t>3</t>
        </is>
      </c>
      <c r="BX13" s="2" t="inlineStr">
        <is>
          <t/>
        </is>
      </c>
      <c r="BY13" t="inlineStr">
        <is>
          <t>gedeeltelijk verwerkte stof die verdere productiestappen moet ondergaan en zo (onderdeel van) een eindproduct wordt</t>
        </is>
      </c>
      <c r="BZ13" s="2" t="inlineStr">
        <is>
          <t>produkt pośredni</t>
        </is>
      </c>
      <c r="CA13" s="2" t="inlineStr">
        <is>
          <t>3</t>
        </is>
      </c>
      <c r="CB13" s="2" t="inlineStr">
        <is>
          <t/>
        </is>
      </c>
      <c r="CC13" t="inlineStr">
        <is>
          <t>częściowo przetworzony materiał, który musi być poddany dalszym
etapom wytwarzania</t>
        </is>
      </c>
      <c r="CD13" s="2" t="inlineStr">
        <is>
          <t>produto intermédio</t>
        </is>
      </c>
      <c r="CE13" s="2" t="inlineStr">
        <is>
          <t>3</t>
        </is>
      </c>
      <c r="CF13" s="2" t="inlineStr">
        <is>
          <t/>
        </is>
      </c>
      <c r="CG13" t="inlineStr">
        <is>
          <t/>
        </is>
      </c>
      <c r="CH13" t="inlineStr">
        <is>
          <t/>
        </is>
      </c>
      <c r="CI13" t="inlineStr">
        <is>
          <t/>
        </is>
      </c>
      <c r="CJ13" t="inlineStr">
        <is>
          <t/>
        </is>
      </c>
      <c r="CK13" t="inlineStr">
        <is>
          <t/>
        </is>
      </c>
      <c r="CL13" s="2" t="inlineStr">
        <is>
          <t>medziprodukt</t>
        </is>
      </c>
      <c r="CM13" s="2" t="inlineStr">
        <is>
          <t>3</t>
        </is>
      </c>
      <c r="CN13" s="2" t="inlineStr">
        <is>
          <t/>
        </is>
      </c>
      <c r="CO13" t="inlineStr">
        <is>
          <t/>
        </is>
      </c>
      <c r="CP13" s="2" t="inlineStr">
        <is>
          <t>vmesni izdelek</t>
        </is>
      </c>
      <c r="CQ13" s="2" t="inlineStr">
        <is>
          <t>3</t>
        </is>
      </c>
      <c r="CR13" s="2" t="inlineStr">
        <is>
          <t/>
        </is>
      </c>
      <c r="CS13" t="inlineStr">
        <is>
          <t>delno obdelan material, ki se mora obdelati z nadaljnjimi postopki, preden postane polizdelek</t>
        </is>
      </c>
      <c r="CT13" s="2" t="inlineStr">
        <is>
          <t>mellanprodukt</t>
        </is>
      </c>
      <c r="CU13" s="2" t="inlineStr">
        <is>
          <t>3</t>
        </is>
      </c>
      <c r="CV13" s="2" t="inlineStr">
        <is>
          <t/>
        </is>
      </c>
      <c r="CW13" t="inlineStr">
        <is>
          <t/>
        </is>
      </c>
    </row>
    <row r="14">
      <c r="A14" s="1" t="str">
        <f>HYPERLINK("https://iate.europa.eu/entry/result/1090887/all", "1090887")</f>
        <v>1090887</v>
      </c>
      <c r="B14" t="inlineStr">
        <is>
          <t>EDUCATION AND COMMUNICATIONS;SOCIAL QUESTIONS;POLITICS</t>
        </is>
      </c>
      <c r="C14" t="inlineStr">
        <is>
          <t>EDUCATION AND COMMUNICATIONS|information technology and data processing;SOCIAL QUESTIONS|health|health policy|organisation of health care|public health;POLITICS|politics and public safety|public safety;SOCIAL QUESTIONS|health|nutrition|food safety</t>
        </is>
      </c>
      <c r="D14" t="inlineStr">
        <is>
          <t>yes</t>
        </is>
      </c>
      <c r="E14" t="inlineStr">
        <is>
          <t/>
        </is>
      </c>
      <c r="F14" s="2" t="inlineStr">
        <is>
          <t>система за бързо предупреждение</t>
        </is>
      </c>
      <c r="G14" s="2" t="inlineStr">
        <is>
          <t>3</t>
        </is>
      </c>
      <c r="H14" s="2" t="inlineStr">
        <is>
          <t/>
        </is>
      </c>
      <c r="I14" t="inlineStr">
        <is>
          <t/>
        </is>
      </c>
      <c r="J14" s="2" t="inlineStr">
        <is>
          <t>systém rychlého varování|
systém včasné výměny informací</t>
        </is>
      </c>
      <c r="K14" s="2" t="inlineStr">
        <is>
          <t>3|
3</t>
        </is>
      </c>
      <c r="L14" s="2" t="inlineStr">
        <is>
          <t xml:space="preserve">preferred|
</t>
        </is>
      </c>
      <c r="M14" t="inlineStr">
        <is>
          <t>systém hlášení zajišťující rychlou výměnu naléhavých informací poté, co je identifikován problém, přičemž příslušné orgány s cílem minimalizovat rizika na tuto situaci reagují co nejdříve</t>
        </is>
      </c>
      <c r="N14" s="2" t="inlineStr">
        <is>
          <t>hurtigt varslingssystem|
system for hurtig varsling</t>
        </is>
      </c>
      <c r="O14" s="2" t="inlineStr">
        <is>
          <t>3|
3</t>
        </is>
      </c>
      <c r="P14" s="2" t="inlineStr">
        <is>
          <t xml:space="preserve">|
</t>
        </is>
      </c>
      <c r="Q14" t="inlineStr">
        <is>
          <t>anmeldelsessystem til sikring af hurtig udbredelse af vigtig information efter konstatering af et problem for at give de relevante myndigheder mulighed for at reagere rettidigt for at minimere risikoen</t>
        </is>
      </c>
      <c r="R14" s="2" t="inlineStr">
        <is>
          <t>Schnellwarnsystem</t>
        </is>
      </c>
      <c r="S14" s="2" t="inlineStr">
        <is>
          <t>3</t>
        </is>
      </c>
      <c r="T14" s="2" t="inlineStr">
        <is>
          <t/>
        </is>
      </c>
      <c r="U14" t="inlineStr">
        <is>
          <t>Meldesystem zur Sicherstellung der raschen Weitergabe dringender Informationen nach Feststellung eines Problems, damit die zuständigen Behörden rechtzeitig handeln können, um die Gefahren zu minimieren</t>
        </is>
      </c>
      <c r="V14" s="2" t="inlineStr">
        <is>
          <t>σύστημα ταχείας ειδοποίησης</t>
        </is>
      </c>
      <c r="W14" s="2" t="inlineStr">
        <is>
          <t>4</t>
        </is>
      </c>
      <c r="X14" s="2" t="inlineStr">
        <is>
          <t/>
        </is>
      </c>
      <c r="Y14" t="inlineStr">
        <is>
          <t/>
        </is>
      </c>
      <c r="Z14" s="2" t="inlineStr">
        <is>
          <t>rapid alert system|
RAS</t>
        </is>
      </c>
      <c r="AA14" s="2" t="inlineStr">
        <is>
          <t>3|
3</t>
        </is>
      </c>
      <c r="AB14" s="2" t="inlineStr">
        <is>
          <t xml:space="preserve">|
</t>
        </is>
      </c>
      <c r="AC14" t="inlineStr">
        <is>
          <t>notification system ensuring
the swift circulation of urgent information following the detection of a
problem, providing the appropriate authorities with the means to act in time to
minimise risk</t>
        </is>
      </c>
      <c r="AD14" s="2" t="inlineStr">
        <is>
          <t>sistema de alerta rápida</t>
        </is>
      </c>
      <c r="AE14" s="2" t="inlineStr">
        <is>
          <t>3</t>
        </is>
      </c>
      <c r="AF14" s="2" t="inlineStr">
        <is>
          <t/>
        </is>
      </c>
      <c r="AG14" t="inlineStr">
        <is>
          <t/>
        </is>
      </c>
      <c r="AH14" s="2" t="inlineStr">
        <is>
          <t>kiirhoiatussüsteem</t>
        </is>
      </c>
      <c r="AI14" s="2" t="inlineStr">
        <is>
          <t>3</t>
        </is>
      </c>
      <c r="AJ14" s="2" t="inlineStr">
        <is>
          <t/>
        </is>
      </c>
      <c r="AK14" t="inlineStr">
        <is>
          <t>teavitussüsteem, mis tagab kiireloomulise teabe viivitamata edastamise pärast probleemi avastamist, andes pädevatele asutustele vahendid õigeaegseks tegutsemiseks, et vähendada ohtu</t>
        </is>
      </c>
      <c r="AL14" s="2" t="inlineStr">
        <is>
          <t>nopea hälytysjärjestelmä</t>
        </is>
      </c>
      <c r="AM14" s="2" t="inlineStr">
        <is>
          <t>3</t>
        </is>
      </c>
      <c r="AN14" s="2" t="inlineStr">
        <is>
          <t/>
        </is>
      </c>
      <c r="AO14" t="inlineStr">
        <is>
          <t>järjestelmä, jonka kautta jäsenvaltioille tiedotetaan nopeasti ihmisen terveydelle aiheutuvista vakavista välittömistä tai välillisistä vaaroista</t>
        </is>
      </c>
      <c r="AP14" s="2" t="inlineStr">
        <is>
          <t>système d'alerte rapide|
SAR</t>
        </is>
      </c>
      <c r="AQ14" s="2" t="inlineStr">
        <is>
          <t>3|
3</t>
        </is>
      </c>
      <c r="AR14" s="2" t="inlineStr">
        <is>
          <t xml:space="preserve">|
</t>
        </is>
      </c>
      <c r="AS14" t="inlineStr">
        <is>
          <t>système de
notification visant à partager rapidement des informations urgentes à la suite
de la détection d'un problème afin de donner aux autorités compétentes les moyens
d'agir en temps utile pour réduire au maximum les risques</t>
        </is>
      </c>
      <c r="AT14" t="inlineStr">
        <is>
          <t/>
        </is>
      </c>
      <c r="AU14" t="inlineStr">
        <is>
          <t/>
        </is>
      </c>
      <c r="AV14" t="inlineStr">
        <is>
          <t/>
        </is>
      </c>
      <c r="AW14" t="inlineStr">
        <is>
          <t/>
        </is>
      </c>
      <c r="AX14" t="inlineStr">
        <is>
          <t/>
        </is>
      </c>
      <c r="AY14" t="inlineStr">
        <is>
          <t/>
        </is>
      </c>
      <c r="AZ14" t="inlineStr">
        <is>
          <t/>
        </is>
      </c>
      <c r="BA14" t="inlineStr">
        <is>
          <t/>
        </is>
      </c>
      <c r="BB14" s="2" t="inlineStr">
        <is>
          <t>sürgősségi riasztórendszer|
gyorsriasztási rendszer</t>
        </is>
      </c>
      <c r="BC14" s="2" t="inlineStr">
        <is>
          <t>3|
3</t>
        </is>
      </c>
      <c r="BD14" s="2" t="inlineStr">
        <is>
          <t xml:space="preserve">|
</t>
        </is>
      </c>
      <c r="BE14" t="inlineStr">
        <is>
          <t>adott probléma észlelését követően a sürgős
információk gyors áramlását biztosító értesítési rendszer, amelynek feladata,
hogy a kockázatok minimalizálása érdekében ellássa az érintett hatóságokat az időben
történő fellépéshez szükséges eszközökkel</t>
        </is>
      </c>
      <c r="BF14" s="2" t="inlineStr">
        <is>
          <t>sistema di segnalazione celere</t>
        </is>
      </c>
      <c r="BG14" s="2" t="inlineStr">
        <is>
          <t>3</t>
        </is>
      </c>
      <c r="BH14" s="2" t="inlineStr">
        <is>
          <t/>
        </is>
      </c>
      <c r="BI14" t="inlineStr">
        <is>
          <t/>
        </is>
      </c>
      <c r="BJ14" s="2" t="inlineStr">
        <is>
          <t>skubaus įspėjimo sistema</t>
        </is>
      </c>
      <c r="BK14" s="2" t="inlineStr">
        <is>
          <t>3</t>
        </is>
      </c>
      <c r="BL14" s="2" t="inlineStr">
        <is>
          <t/>
        </is>
      </c>
      <c r="BM14" t="inlineStr">
        <is>
          <t>pranešimų sistema, užtikrinanti greitą skubios informacijos perdavimą aptikus problemą, kad atitinkamos institucijos galėtų laiku imtis pavojaus mažinimo priemonių</t>
        </is>
      </c>
      <c r="BN14" s="2" t="inlineStr">
        <is>
          <t>ātrās reaģēšanas sistēma</t>
        </is>
      </c>
      <c r="BO14" s="2" t="inlineStr">
        <is>
          <t>3</t>
        </is>
      </c>
      <c r="BP14" s="2" t="inlineStr">
        <is>
          <t/>
        </is>
      </c>
      <c r="BQ14" t="inlineStr">
        <is>
          <t/>
        </is>
      </c>
      <c r="BR14" s="2" t="inlineStr">
        <is>
          <t>sistema ta' twissija rapida</t>
        </is>
      </c>
      <c r="BS14" s="2" t="inlineStr">
        <is>
          <t>3</t>
        </is>
      </c>
      <c r="BT14" s="2" t="inlineStr">
        <is>
          <t/>
        </is>
      </c>
      <c r="BU14" t="inlineStr">
        <is>
          <t>sistema ta' notifika li tiżgura ċ-ċirkolazzjoni rapida ta' informazzjoni urġenti wara li tkun ġiet identifikata problema, li tipprovdi lill-awtoritajiet xierqa bil-mezzi biex jaġixxu fil-ħin biex jimminimizzaw ir-riskju</t>
        </is>
      </c>
      <c r="BV14" s="2" t="inlineStr">
        <is>
          <t>systeem voor snelle waarschuwingen</t>
        </is>
      </c>
      <c r="BW14" s="2" t="inlineStr">
        <is>
          <t>3</t>
        </is>
      </c>
      <c r="BX14" s="2" t="inlineStr">
        <is>
          <t/>
        </is>
      </c>
      <c r="BY14" t="inlineStr">
        <is>
          <t/>
        </is>
      </c>
      <c r="BZ14" s="2" t="inlineStr">
        <is>
          <t>system wczesnego alarmowania|
SWA</t>
        </is>
      </c>
      <c r="CA14" s="2" t="inlineStr">
        <is>
          <t>3|
3</t>
        </is>
      </c>
      <c r="CB14" s="2" t="inlineStr">
        <is>
          <t xml:space="preserve">|
</t>
        </is>
      </c>
      <c r="CC14" t="inlineStr">
        <is>
          <t>system powiadamiania umożliwiający szybki obieg pilnych informacji po wykryciu problemu, na czas zapewniający odpowiednim organom środki do działania w celu zminimalizowania ryzyka</t>
        </is>
      </c>
      <c r="CD14" t="inlineStr">
        <is>
          <t/>
        </is>
      </c>
      <c r="CE14" t="inlineStr">
        <is>
          <t/>
        </is>
      </c>
      <c r="CF14" t="inlineStr">
        <is>
          <t/>
        </is>
      </c>
      <c r="CG14" t="inlineStr">
        <is>
          <t/>
        </is>
      </c>
      <c r="CH14" s="2" t="inlineStr">
        <is>
          <t>sistem de alertă rapidă</t>
        </is>
      </c>
      <c r="CI14" s="2" t="inlineStr">
        <is>
          <t>3</t>
        </is>
      </c>
      <c r="CJ14" s="2" t="inlineStr">
        <is>
          <t/>
        </is>
      </c>
      <c r="CK14" t="inlineStr">
        <is>
          <t>sistem de notificare prin care se asigură circulația rapidă a informațiilor urgente după detectarea unei probleme și prin care se pun la dispoziția autorităților competente mijloacele necesare pentru a acționa la timp în vederea reducerii la minimum a riscurilor</t>
        </is>
      </c>
      <c r="CL14" s="2" t="inlineStr">
        <is>
          <t>systém rýchleho varovania</t>
        </is>
      </c>
      <c r="CM14" s="2" t="inlineStr">
        <is>
          <t>3</t>
        </is>
      </c>
      <c r="CN14" s="2" t="inlineStr">
        <is>
          <t/>
        </is>
      </c>
      <c r="CO14" t="inlineStr">
        <is>
          <t>mechanizmus nahlasovania rizík umožňujúci rýchly obeh informácií o prijatých opatreniach v prípade ohrozenia verejného zdravia a bezpečnosti</t>
        </is>
      </c>
      <c r="CP14" s="2" t="inlineStr">
        <is>
          <t>sistem za hitro opozarjanje|
sistem hitrega obveščanja</t>
        </is>
      </c>
      <c r="CQ14" s="2" t="inlineStr">
        <is>
          <t>3|
3</t>
        </is>
      </c>
      <c r="CR14" s="2" t="inlineStr">
        <is>
          <t xml:space="preserve">|
</t>
        </is>
      </c>
      <c r="CS14" t="inlineStr">
        <is>
          <t>sistem
obveščanja, ki zagotavlja hitro kroženje nujnih informacij po odkritju težave,
ustreznim organom pa zagotavlja sredstva za pravočasno ukrepanje</t>
        </is>
      </c>
      <c r="CT14" s="2" t="inlineStr">
        <is>
          <t>system för snabb varning</t>
        </is>
      </c>
      <c r="CU14" s="2" t="inlineStr">
        <is>
          <t>3</t>
        </is>
      </c>
      <c r="CV14" s="2" t="inlineStr">
        <is>
          <t/>
        </is>
      </c>
      <c r="CW14" t="inlineStr">
        <is>
          <t/>
        </is>
      </c>
    </row>
    <row r="15">
      <c r="A15" s="1" t="str">
        <f>HYPERLINK("https://iate.europa.eu/entry/result/3501747/all", "3501747")</f>
        <v>3501747</v>
      </c>
      <c r="B15" t="inlineStr">
        <is>
          <t>SOCIAL QUESTIONS</t>
        </is>
      </c>
      <c r="C15" t="inlineStr">
        <is>
          <t>SOCIAL QUESTIONS|health|pharmaceutical industry</t>
        </is>
      </c>
      <c r="D15" t="inlineStr">
        <is>
          <t>yes</t>
        </is>
      </c>
      <c r="E15" t="inlineStr">
        <is>
          <t/>
        </is>
      </c>
      <c r="F15" s="2" t="inlineStr">
        <is>
          <t>комбиниран лекарствен продукт за модерна терапия</t>
        </is>
      </c>
      <c r="G15" s="2" t="inlineStr">
        <is>
          <t>3</t>
        </is>
      </c>
      <c r="H15" s="2" t="inlineStr">
        <is>
          <t/>
        </is>
      </c>
      <c r="I15" t="inlineStr">
        <is>
          <t>лекарствен продукт за модерна терапия, който отговаря на следните условия:&lt;br&gt;- той трябва да включва, като неразделна част от продукта, едно или повече медицински изделия по смисъла на член 1, параграф 2, буква а) от Директива 93/42/ЕИО или едно или повече активни имплантируеми медицински изделия по смисъла на член 1, параграф 2, буква в) от Директива 90/385/ЕИО, и&lt;br&gt;- клетъчната и тъканната му част трябва да съдържа жизнеспособни клетки или тъкани; или&lt;br&gt;- клетъчната или тъканната му част, съдържаща нежизнеспособни клетки или тъкани, трябва да може да упражнява върху човешкото тяло действие, което може да се счита за основно спрямо действието на посочените изделия.</t>
        </is>
      </c>
      <c r="J15" s="2" t="inlineStr">
        <is>
          <t>kombinovaný léčivý přípravek pro moderní terapii</t>
        </is>
      </c>
      <c r="K15" s="2" t="inlineStr">
        <is>
          <t>3</t>
        </is>
      </c>
      <c r="L15" s="2" t="inlineStr">
        <is>
          <t/>
        </is>
      </c>
      <c r="M15" t="inlineStr">
        <is>
          <t>Léčivý přípravek pro moderní terapii ( &lt;a href="/entry/result/2228848/all" id="ENTRY_TO_ENTRY_CONVERTER" target="_blank"&gt;IATE:2228848&lt;/a&gt; ), který splňuje tyto podmínky:&lt;br&gt;– musí obsahovat jako nedílnou součást přípravku jeden nebo více zdravotnických prostředků ve smyslu čl. 1 odst. 2 písm. a) směrnice 93/42/EHS, nebo jeden nebo více aktivních implantabilních zdravotnických prostředků ve smyslu čl. 1 odst. 2 písm. c) směrnice 90/385/EHS, a&lt;br&gt;– jeho buněčná nebo tkáňová část musí obsahovat životaschopné buňky nebo tkáně, nebo&lt;br&gt;– jeho buněčná nebo tkáňová část obsahující neživotaschopné buňky nebo tkáně musí být schopna působit na lidské tělo takovým účinkem, který lze vzhledem k účinku uvedených zdravotnických prostředků považovat za hlavní.</t>
        </is>
      </c>
      <c r="N15" s="2" t="inlineStr">
        <is>
          <t>kombineret lægemiddel til avanceret terapi</t>
        </is>
      </c>
      <c r="O15" s="2" t="inlineStr">
        <is>
          <t>3</t>
        </is>
      </c>
      <c r="P15" s="2" t="inlineStr">
        <is>
          <t/>
        </is>
      </c>
      <c r="Q15" t="inlineStr">
        <is>
          <t/>
        </is>
      </c>
      <c r="R15" t="inlineStr">
        <is>
          <t/>
        </is>
      </c>
      <c r="S15" t="inlineStr">
        <is>
          <t/>
        </is>
      </c>
      <c r="T15" t="inlineStr">
        <is>
          <t/>
        </is>
      </c>
      <c r="U15" t="inlineStr">
        <is>
          <t/>
        </is>
      </c>
      <c r="V15" s="2" t="inlineStr">
        <is>
          <t>συνδυασμένο φάρμακο προηγμένης θεραπείας|
συνδυασμένο φάρμακο προηγμένων θεραπειών</t>
        </is>
      </c>
      <c r="W15" s="2" t="inlineStr">
        <is>
          <t>3|
3</t>
        </is>
      </c>
      <c r="X15" s="2" t="inlineStr">
        <is>
          <t>preferred|
admitted</t>
        </is>
      </c>
      <c r="Y15" t="inlineStr">
        <is>
          <t>&lt;a href="https://iate.europa.eu/entry/result/2228848/en-el" target="_blank"&gt;φάρμακο προηγμένης θεραπείας&lt;/a&gt; που πληροί τους ακόλουθους όρους:&lt;br&gt;- ενσωματώνει, ως συστατικό τμήμα του φαρμάκου, ένα ή περισσότερα ιατροτεχνολογικά προϊόντα κατά την έννοια του άρθρου 1 παράγραφος 2 στοιχείο α) της οδηγίας 93/42/ΕΟΚ ή ένα ή περισσότερα ενεργά εμφυτεύσιμα ιατρικά βοηθήματα κατά την έννοια του άρθρου 1 παράγραφος 2 στοιχείο γ) της οδηγίας 90/385/ΕΟΚ, και&lt;br&gt;- το κυτταρικό ή ιστολογικό τμήμα του πρέπει να περιέχει βιώσιμα κύτταρα ή ιστούς, ή&lt;br&gt;- το μέρος του φαρμάκου που περιέχει μη βιώσιμα κύτταρα ή ιστούς πρέπει να έχει επίδραση στο ανθρώπινο σώμα η οποία να μπορεί να θεωρηθεί πρωταρχική σε σχέση με τα προαναφερόμενα προϊόντα.</t>
        </is>
      </c>
      <c r="Z15" s="2" t="inlineStr">
        <is>
          <t>combined advanced therapy medicinal product|
combined ATMP|
combination ATMP</t>
        </is>
      </c>
      <c r="AA15" s="2" t="inlineStr">
        <is>
          <t>3|
3|
1</t>
        </is>
      </c>
      <c r="AB15" s="2" t="inlineStr">
        <is>
          <t>|
|
admitted</t>
        </is>
      </c>
      <c r="AC15" t="inlineStr">
        <is>
          <t>&lt;a href="https://iate.europa.eu/entry/result/2228848/en" target="_blank"&gt;advanced therapy medicinal product&lt;/a&gt; that fulfils the following conditions: &lt;br&gt;– it must incorporate, as an integral part of the product, one or more medical devices within the meaning of Article 1(2)(a) of Directive 93/42/EEC or one or more active implantable medical devices within the meaning of Article 1(2)(c) of Directive 90/385/EEC, and &lt;br&gt;– its cellular or tissue part must contain viable cells or tissues, or &lt;br&gt;– its cellular or tissue part containing non-viable cells or tissues must be liable to act upon the human body with action that can be considered as primary to that of the devices referred to</t>
        </is>
      </c>
      <c r="AD15" s="2" t="inlineStr">
        <is>
          <t>medicamento combinado de terapia avanzada</t>
        </is>
      </c>
      <c r="AE15" s="2" t="inlineStr">
        <is>
          <t>2</t>
        </is>
      </c>
      <c r="AF15" s="2" t="inlineStr">
        <is>
          <t/>
        </is>
      </c>
      <c r="AG15" t="inlineStr">
        <is>
          <t>el medicamento de terapia avanzada ( &lt;a href="/entry/result/2228848/all" id="ENTRY_TO_ENTRY_CONVERTER" target="_blank"&gt;IATE:2228848&lt;/a&gt;) que cumple las siguientes condiciones: &lt;br&gt; tiene que incorporar, como parte integrante del mismo, uno o más productos sanitarios en el sentido del artículo 1, apartado 2, letra a), de la Directiva 93/42/CEE, o uno o más productos sanitarios implantables activos en el sentido del artículo 1, apartado 2, letra c), de la Directiva 90/385/CEE, &lt;br&gt; su parte celular o tisular tiene que contener células o tejidos viables, o &lt;br&gt; su parte celular o tisular que contenga células o tejidos no viables tiene que poder ejercer en el organismo humano una acción que pueda considerarse fundamental respecto de la de los productos sanitarios mencionados</t>
        </is>
      </c>
      <c r="AH15" s="2" t="inlineStr">
        <is>
          <t>kombineeritud uudne ravim</t>
        </is>
      </c>
      <c r="AI15" s="2" t="inlineStr">
        <is>
          <t>3</t>
        </is>
      </c>
      <c r="AJ15" s="2" t="inlineStr">
        <is>
          <t/>
        </is>
      </c>
      <c r="AK15" t="inlineStr">
        <is>
          <t>&lt;i&gt;uudne ravim&lt;/i&gt; (&lt;a href="/entry/result/2228848/all" id="ENTRY_TO_ENTRY_CONVERTER" target="_blank"&gt;IATE:2228848&lt;/a&gt;), mis vastab järgmistele tingimustele:&lt;br&gt;- see peab toote lahutamatu osana sisaldama ühte või mitut meditsiiniseadet direktiivi 93/42/EMÜ artikli 1 lõike 2 punktis a määratletud tähenduses või ühte või mitut aktiivset siirdatavat meditsiiniseadet direktiivi 90/385/EMÜ artikli 1 lõike 2 punktis c määratletud tähenduses ja&lt;br&gt;- selle rakuline või koeline osa peab sisaldama elujõulisi rakke või kudesid või&lt;br&gt;- selle mitteelujõulisi rakke või kudesid sisaldaval rakulisel või koelisel osal peab inimkehale olema toime, mida saab pidada osutatud seadmete toimest olulisemaks</t>
        </is>
      </c>
      <c r="AL15" s="2" t="inlineStr">
        <is>
          <t>pitkälle kehitetyssä terapiassa käytettävä yhdistelmälääke</t>
        </is>
      </c>
      <c r="AM15" s="2" t="inlineStr">
        <is>
          <t>3</t>
        </is>
      </c>
      <c r="AN15" s="2" t="inlineStr">
        <is>
          <t/>
        </is>
      </c>
      <c r="AO15" t="inlineStr">
        <is>
          <t>pitkälle kehitetyssä terapiassa käytettävä lääke (ks. &lt;a href="/entry/result/2228848/all" id="ENTRY_TO_ENTRY_CONVERTER" target="_blank"&gt;IATE:2228848&lt;/a&gt;), joka täyttää seuraavat ehdot:&lt;br&gt;— tuotteeseen sisältyy olennaisena osana vähintään yksi direktiivin 93/42/EY 1 artiklan 2 kohdan a alakohdassa tarkoitettu lääkinnällinen laite tai vähintään yksi direktiivin 90/385/EY 1 artiklan 2 kohdan c alakohdassa tarkoitettu aktiivinen implantoitava lääkinnällinen laite, ja&lt;br&gt;— sen solu- tai kudososassa on oltava eläviä soluja tai kudoksia, tai&lt;br&gt;— sen solu- tai kudososalla, joka sisältää elottomia soluja tai kudoksia, on ihmiskehoon vaikutus, jota voidaan pitää edellä tarkoitettujen laitteiden vaikutukseen verrattuna merkittävämpänä</t>
        </is>
      </c>
      <c r="AP15" s="2" t="inlineStr">
        <is>
          <t>médicament combiné de thérapie innovante</t>
        </is>
      </c>
      <c r="AQ15" s="2" t="inlineStr">
        <is>
          <t>3</t>
        </is>
      </c>
      <c r="AR15" s="2" t="inlineStr">
        <is>
          <t/>
        </is>
      </c>
      <c r="AS15" t="inlineStr">
        <is>
          <t>médicament de thérapie innovante qui satisfait aux conditions suivantes:- il doit incorporer comme partie intégrante un ou plusieurs dispositifs médicaux au sens de l’article 1er, paragraphe 2, point a), de la directive 93/42/CEE, ou bien un ou plusieurs dispositifs médicaux implantables actifs au sens de l’article 1er, paragraphe 2, point c), de la directive 90/385/CEE, et- sa partie cellulaire ou tissulaire doit contenir des cellules ou des tissus viables, ou- sa partie cellulaire ou tissulaire contenant des cellules ou des tissus non viables doit être susceptible d’avoir sur le corps humain une action qui peut être considérée comme essentielle par rapport à celle des dispositifs précités</t>
        </is>
      </c>
      <c r="AT15" s="2" t="inlineStr">
        <is>
          <t>comhtháirge íocshláinte ardteiripe</t>
        </is>
      </c>
      <c r="AU15" s="2" t="inlineStr">
        <is>
          <t>3</t>
        </is>
      </c>
      <c r="AV15" s="2" t="inlineStr">
        <is>
          <t/>
        </is>
      </c>
      <c r="AW15" t="inlineStr">
        <is>
          <t/>
        </is>
      </c>
      <c r="AX15" t="inlineStr">
        <is>
          <t/>
        </is>
      </c>
      <c r="AY15" t="inlineStr">
        <is>
          <t/>
        </is>
      </c>
      <c r="AZ15" t="inlineStr">
        <is>
          <t/>
        </is>
      </c>
      <c r="BA15" t="inlineStr">
        <is>
          <t/>
        </is>
      </c>
      <c r="BB15" s="2" t="inlineStr">
        <is>
          <t>kombinált fejlett terápiás gyógyszerkészítmény</t>
        </is>
      </c>
      <c r="BC15" s="2" t="inlineStr">
        <is>
          <t>4</t>
        </is>
      </c>
      <c r="BD15" s="2" t="inlineStr">
        <is>
          <t/>
        </is>
      </c>
      <c r="BE15" t="inlineStr">
        <is>
          <t>olyan fejlett terápiás gyógyszerkészítmény, amely megfelel a következő feltételeknek:&lt;br&gt;- a készítménynek szerves részeként tartalmaznia kell a 93/42/EGK irányelv 1. cikke (2) bekezdésének a) pontja értelmében vett, egy vagy több orvostechnikai eszközt vagy a 90/385/EGK irányelv 1. cikke (2) bekezdésének c) pontja értelmében vett, egy vagy több aktív beültethető orvostechnikai eszközt, és&lt;br&gt;- sejt- vagy szövetrészének életképes sejteket vagy szöveteket kell tartalmaznia, vagy&lt;br&gt;- a nem életképes sejteket vagy szöveteket tartalmazó sejt- vagy szövetrészének olyan hatást kell gyakorolnia az emberi testre, ami elsődlegesnek tekinthető az említett eszköz(ök) hatásával szemben.</t>
        </is>
      </c>
      <c r="BF15" s="2" t="inlineStr">
        <is>
          <t>medicinale combinato per terapie avanzate|
medicinale per terapie avanzate combinate</t>
        </is>
      </c>
      <c r="BG15" s="2" t="inlineStr">
        <is>
          <t>3|
3</t>
        </is>
      </c>
      <c r="BH15" s="2" t="inlineStr">
        <is>
          <t>preferred|
admitted</t>
        </is>
      </c>
      <c r="BI15" t="inlineStr">
        <is>
          <t>&lt;div&gt;&lt;a href="https://iate.europa.eu/entry/result/2228848/en-it
" target="_blank"&gt;medicinale per terapie avanzate&lt;/a&gt; che soddisfa le seguenti condizioni: &lt;br&gt;&lt;/div&gt;&lt;div&gt;— contiene, come
parte integrante del prodotto, uno o più dispositivi medici o uno o più
dispositivi medici impiantabili; &lt;br&gt;&lt;/div&gt;&lt;div&gt;— la sua parte
cellulare o tessutale contiene cellule o tessuti vitali, o&lt;/div&gt;&lt;div&gt;— la sua parte
cellulare o tessutale che contiene cellule o tessuti non vitali è in grado di
agire sul corpo umano con un’azione che possa considerarsi primaria rispetto a
quella dei dispositivi in questione&lt;/div&gt;</t>
        </is>
      </c>
      <c r="BJ15" s="2" t="inlineStr">
        <is>
          <t>sudėtinis pažangiosios terapijos vaistas</t>
        </is>
      </c>
      <c r="BK15" s="2" t="inlineStr">
        <is>
          <t>3</t>
        </is>
      </c>
      <c r="BL15" s="2" t="inlineStr">
        <is>
          <t/>
        </is>
      </c>
      <c r="BM15" t="inlineStr">
        <is>
          <t>pažangiosios terapijos vaistas, kuris atitinka šias sąlygas: &lt;br&gt;- neatsiejama vaisto dalis turi būti vienas arba daugiau medicinos prietaisų, kaip apibrėžta Direktyvos 93/42/EEB 1 straipsnio 2 dalies a punkte, arba vienas arba daugiau aktyviųjų implantuojamų medicinos prietaisų, kaip apibrėžta Direktyvos 90/385/EEB 1 straipsnio 2 dalies c punkte, ir &lt;br&gt; - jo ląstelinė arba audinio dalis turi būti sudaryta iš gyvybingų ląstelių arba audinių, arba &lt;br&gt; - jo ląstelinė arba audinio dalis, turinti negyvybingų ląstelių arba audinių, turi daryti žmogaus organizmui tokį poveikį, kurį galima laikyti svarbiausiu minėtų prietaisų poveikio atžvilgiu</t>
        </is>
      </c>
      <c r="BN15" s="2" t="inlineStr">
        <is>
          <t>kombinētās jaunieviestās terapijas zāles|
uzlabotas terapijas kombinētās zāles</t>
        </is>
      </c>
      <c r="BO15" s="2" t="inlineStr">
        <is>
          <t>3|
2</t>
        </is>
      </c>
      <c r="BP15" s="2" t="inlineStr">
        <is>
          <t xml:space="preserve">preferred|
</t>
        </is>
      </c>
      <c r="BQ15" t="inlineStr">
        <is>
          <t/>
        </is>
      </c>
      <c r="BR15" s="2" t="inlineStr">
        <is>
          <t>prodott mediċinali ta’ terapija avvanzata kkombinat</t>
        </is>
      </c>
      <c r="BS15" s="2" t="inlineStr">
        <is>
          <t>3</t>
        </is>
      </c>
      <c r="BT15" s="2" t="inlineStr">
        <is>
          <t/>
        </is>
      </c>
      <c r="BU15" t="inlineStr">
        <is>
          <t/>
        </is>
      </c>
      <c r="BV15" s="2" t="inlineStr">
        <is>
          <t>gecombineerd geneesmiddel voor geavanceerde therapie</t>
        </is>
      </c>
      <c r="BW15" s="2" t="inlineStr">
        <is>
          <t>3</t>
        </is>
      </c>
      <c r="BX15" s="2" t="inlineStr">
        <is>
          <t/>
        </is>
      </c>
      <c r="BY15" t="inlineStr">
        <is>
          <t>geneesmiddel voor geavanceerde therapie dat aan de volgende voorwaarden voldoet:- het moet als integrerend deel van het product een of meer medische hulpmiddelen in de zin van art. 1, lid 2, onder a), van Richtl. 93/42/EEG of een of meer actieve implanteerbare medische hulpmiddelen in de zin van art. 1, lid 2, onder c), van Richtl. 90/385/EEG omvatten, en- het uit cellen of weefsels bestaande gedeelte ervan moet levensvatbare cellen of weefsels bevatten, of- het uit cellen of weefsels bestaande gedeelte ervan dat niet-levensvatbare cellen of weefsels bevat, moet een werking op het menselijk lichaam kunnen hebben die kan worden beschouwd als primair voor de werking van de bedoelde hulpmiddelen</t>
        </is>
      </c>
      <c r="BZ15" s="2" t="inlineStr">
        <is>
          <t>produkt leczniczy skojarzonej terapii zaawansowanej</t>
        </is>
      </c>
      <c r="CA15" s="2" t="inlineStr">
        <is>
          <t>3</t>
        </is>
      </c>
      <c r="CB15" s="2" t="inlineStr">
        <is>
          <t/>
        </is>
      </c>
      <c r="CC15" t="inlineStr">
        <is>
          <t>produkt leczniczy terapii zaawansowanej&lt;sup&gt;1&lt;/sup&gt;, który spełnia następujące warunki: &lt;br&gt;- musi zawierać w sobie, jako część integralną produktu, jeden lub więcej wyrobów medycznych&lt;sup&gt;2&lt;/sup&gt; w rozumieniu art. 1 ust. 2 lit. a) dyrektywy 93/42/EWG lub jeden lub więcej aktywnych wyrobów medycznych do implantacji&lt;sup&gt;3&lt;/sup&gt; w rozumieniu art. 1 ust. 2 lit. c) dyrektywy 90/385/EWG, oraz&lt;br&gt;- jego część komórkowa lub tkankowa musi zawierać żywotne komórki lub tkanki, lub&lt;br&gt;- jego część komórkowa lub tkankowa zawierająca komórki lub tkanki nieżywotne musi oddziaływać na ciało ludzkie w sposób, który może być uznawany za podstawowy względem działań wspomnianych wyrobów &lt;p&gt;&lt;sup&gt;1&lt;/sup&gt;produkt leczniczy terapii zaawansowanej &lt;a href="/entry/result/2228848/all" id="ENTRY_TO_ENTRY_CONVERTER" target="_blank"&gt;IATE:2228848&lt;/a&gt; &lt;br&gt;&lt;sup&gt;2&lt;/sup&gt;wyrób medyczny &lt;a href="/entry/result/1442463/all" id="ENTRY_TO_ENTRY_CONVERTER" target="_blank"&gt;IATE:1442463&lt;/a&gt; &lt;br&gt;&lt;sup&gt;3&lt;/sup&gt;aktywny wyrób medyczny do implantacji &lt;a href="/entry/result/1442803&lt;&gt;&lt;&gt;&lt;&gt;&lt;&gt;&lt;&gt;&lt;&gt;&lt;&gt;&lt;&gt;&lt;&gt;&lt;&gt;&lt;&gt;&lt;&gt;&lt;&gt;&lt;&gt;&lt;&gt;&lt;&gt;&lt;&gt;&lt;&gt;&lt;&gt;&lt;&gt;&lt;&gt;&lt;&gt;&lt;&gt;&lt;&gt;&lt;&gt;&lt;&gt;&lt;&gt;&lt;&gt;&lt;&gt;&lt;&gt;&lt;&gt;&lt;&gt;&lt;&gt;&lt;&gt;&lt;&gt;&lt;&gt;&lt;&gt;&lt;&gt;&lt;&gt;&lt;&gt;&lt;&gt;&lt;&gt;&lt;&gt;&lt;&gt;&lt;&gt;&lt;&gt;&lt;&gt;&lt;&gt;&lt;&gt;&lt;&gt;&lt;&gt;&lt;&gt;&lt;&gt;&lt;/all" id="ENTRY_TO_ENTRY_CONVERTER" target="_blank"&gt;IATE:1442803&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lt;/a&gt;&amp;gt;&lt;/p&gt;</t>
        </is>
      </c>
      <c r="CD15" s="2" t="inlineStr">
        <is>
          <t>medicamento combinado de terapia avançada</t>
        </is>
      </c>
      <c r="CE15" s="2" t="inlineStr">
        <is>
          <t>3</t>
        </is>
      </c>
      <c r="CF15" s="2" t="inlineStr">
        <is>
          <t/>
        </is>
      </c>
      <c r="CG15" t="inlineStr">
        <is>
          <t>Medicamento que preenche as seguintes condições: &lt;br&gt; - incorpora, como parte integrante do produto, um ou mais dispositivos médicos na aceção da alínea a) do n.º 2 do artigo 1.º da Diretiva 93/42/CEE ou um ou mais dispositivos médicos implantáveis ativos na acepção da alínea c) do n.º 2 do artigo 1.º da Diretiva 90/385/CEE, e &lt;br&gt; - a sua estrutura celular ou tecidular contem células ou tecidos viáveis, ou &lt;br&gt; - a sua estrutura celular ou tecidular que contenha células ou tecidos não viáveis é suscetível de atuar no corpo humano através de um modo de ação que pode considerar-se principal em relação aos referidos dispositivos.</t>
        </is>
      </c>
      <c r="CH15" s="2" t="inlineStr">
        <is>
          <t>medicament combinat pentru terapie avansată</t>
        </is>
      </c>
      <c r="CI15" s="2" t="inlineStr">
        <is>
          <t>3</t>
        </is>
      </c>
      <c r="CJ15" s="2" t="inlineStr">
        <is>
          <t/>
        </is>
      </c>
      <c r="CK15" t="inlineStr">
        <is>
          <t>&lt;div&gt;medicament pentru terapie avansată care îndeplinește următoarele 
condiții: &lt;br&gt;&lt;/div&gt;&lt;div&gt;- trebuie să includă, ca parte integrantă a produsului, 
unul sau mai multe dispozitive medicale în sensul articolului 1 
alineatul (2) litera (a) din Directiva 93/42/CEE sau unul sau mai multe 
dispozitive medicale active implantabile în sensul articolului 1 
alineatul (2) litera (c) din Directiva 90/385/CEE; &lt;br&gt;&lt;/div&gt;&lt;div&gt;- partea sa 
celulară sau tisulară trebuie să conțină celule sau țesuturi viabile; 
sau &lt;br&gt;&lt;/div&gt;&lt;div&gt;- partea sa celulară sau tisulară care conține celule sau 
țesuturi neviabile trebuie să poată exercita asupra organismului uman o 
acțiune care să poată fi considerată ca primordială față de cea a 
dispozitivelor menționate&lt;/div&gt;</t>
        </is>
      </c>
      <c r="CL15" s="2" t="inlineStr">
        <is>
          <t>kombinovaný liek na inovatívnu liečbu</t>
        </is>
      </c>
      <c r="CM15" s="2" t="inlineStr">
        <is>
          <t>3</t>
        </is>
      </c>
      <c r="CN15" s="2" t="inlineStr">
        <is>
          <t/>
        </is>
      </c>
      <c r="CO15" t="inlineStr">
        <is>
          <t>liek na inovatívnu liečbu, ktorý spĺňa tieto podmienky:&lt;br&gt;- má zabudovanú ako integrálnu súčasť lieku jednu alebo viacero zdravotníckych pomôcok v zmysle článku 1 ods. 2 písm. a) smernice 93/42/EHS alebo jednu, alebo viacero aktívnych implantovateľných zdravotníckych pomôcok v zmysle článku 1 ods. 2 písm. c) smernice 90/385/EHS a&lt;br&gt;- jeho bunková alebo tkanivová časť musí obsahovať životaschopné bunky alebo tkanivá alebo&lt;br&gt;- jeho bunková alebo tkanivová časť obsahujúca neživotaschopné bunky alebo tkanivá musí pôsobiť v ľudskom organizme účinkom, ktorý možno považovať za primárny vzhľadom na účinok, ktorý majú uvedené pomôcky</t>
        </is>
      </c>
      <c r="CP15" s="2" t="inlineStr">
        <is>
          <t>kombinirano zdravilo za napredno zdravljenje</t>
        </is>
      </c>
      <c r="CQ15" s="2" t="inlineStr">
        <is>
          <t>3</t>
        </is>
      </c>
      <c r="CR15" s="2" t="inlineStr">
        <is>
          <t/>
        </is>
      </c>
      <c r="CS15" t="inlineStr">
        <is>
          <t>&lt;a href="https://iate.europa.eu/entry/result/2228848/sl" target="_blank"&gt;zdravilo za napredno zdravljenje&lt;/a&gt;, ki izpolnjuje naslednje pogoje: &lt;br&gt;- kot sestavni del izdelka mora vključevati enega ali več medicinskih pripomočkov v smislu člena 1(2)(a) Direktive 93/42/EGS ali enega ali več aktivnih medicinskih pripomočkih za vsaditev v smislu člena 1(2)(c) Direktive 90/385/EGS in &lt;br&gt;- njegov celični ali tkivni del mora vsebovati žive celice ali tkiva ali &lt;br&gt;- njegov celični ali tkivni del, ki vsebuje nežive celice ali tkiva, mora imeti na človeško telo učinek, ki se lahko šteje za primarnega glede na učinek omenjenih pripomočkov</t>
        </is>
      </c>
      <c r="CT15" s="2" t="inlineStr">
        <is>
          <t>kombinationsläkemedel för avancerad terapi</t>
        </is>
      </c>
      <c r="CU15" s="2" t="inlineStr">
        <is>
          <t>3</t>
        </is>
      </c>
      <c r="CV15" s="2" t="inlineStr">
        <is>
          <t/>
        </is>
      </c>
      <c r="CW15" t="inlineStr">
        <is>
          <t>ett &lt;a href="https://iate.europa.eu/entry/result/2228848" target="_blank"&gt;läkemedel för avancerad terapi &lt;/a&gt;som uppfyller följande villkor: &lt;br&gt;- En eller flera medicintekniska produkter, i den mening som avses i artikel 1.2 a i direktiv 93/42/EEG, eller en eller flera aktiva medicintekniska produkter för implantation, i den mening som avses i artikel 1.2 c i direktiv 90/385/EEG, ska ingå som en integrerad del av produkten, och &lt;br&gt;- dess cell- eller vävnadsdel ska innehålla viabla celler eller vävnader, eller &lt;br&gt;- dess cell- eller vävnadsdel som innehåller icke-viabla celler eller vävnader ska kunna ha en verkan på människokroppen som kan anses primär i förhållande till nämnda produkters verkan</t>
        </is>
      </c>
    </row>
    <row r="16">
      <c r="A16" s="1" t="str">
        <f>HYPERLINK("https://iate.europa.eu/entry/result/844038/all", "844038")</f>
        <v>844038</v>
      </c>
      <c r="B16" t="inlineStr">
        <is>
          <t>SOCIAL QUESTIONS</t>
        </is>
      </c>
      <c r="C16" t="inlineStr">
        <is>
          <t>SOCIAL QUESTIONS|health|pharmaceutical industry</t>
        </is>
      </c>
      <c r="D16" t="inlineStr">
        <is>
          <t>yes</t>
        </is>
      </c>
      <c r="E16" t="inlineStr">
        <is>
          <t/>
        </is>
      </c>
      <c r="F16" t="inlineStr">
        <is>
          <t/>
        </is>
      </c>
      <c r="G16" t="inlineStr">
        <is>
          <t/>
        </is>
      </c>
      <c r="H16" t="inlineStr">
        <is>
          <t/>
        </is>
      </c>
      <c r="I16" t="inlineStr">
        <is>
          <t/>
        </is>
      </c>
      <c r="J16" s="2" t="inlineStr">
        <is>
          <t>léčivý přípravek vázaný na lékařský předpis</t>
        </is>
      </c>
      <c r="K16" s="2" t="inlineStr">
        <is>
          <t>3</t>
        </is>
      </c>
      <c r="L16" s="2" t="inlineStr">
        <is>
          <t/>
        </is>
      </c>
      <c r="M16" t="inlineStr">
        <is>
          <t>léčivý přípravek, který smí předepsat pouze lékař, zubař či veterinář</t>
        </is>
      </c>
      <c r="N16" s="2" t="inlineStr">
        <is>
          <t>receptpligtigt lægemiddel|
receptpligtig medicin</t>
        </is>
      </c>
      <c r="O16" s="2" t="inlineStr">
        <is>
          <t>4|
2</t>
        </is>
      </c>
      <c r="P16" s="2" t="inlineStr">
        <is>
          <t xml:space="preserve">|
</t>
        </is>
      </c>
      <c r="Q16" t="inlineStr">
        <is>
          <t/>
        </is>
      </c>
      <c r="R16" s="2" t="inlineStr">
        <is>
          <t>verschreibungspflichtiges Arzneimittel|
verschreibungspflichtiges Medikament|
rezeptpflichtiges Arzneimittel</t>
        </is>
      </c>
      <c r="S16" s="2" t="inlineStr">
        <is>
          <t>3|
2|
3</t>
        </is>
      </c>
      <c r="T16" s="2" t="inlineStr">
        <is>
          <t xml:space="preserve">|
|
</t>
        </is>
      </c>
      <c r="U16" t="inlineStr">
        <is>
          <t>Arzneimittel, das nur auf schriftliche Anweisung (Verschreibung, Rezept) eines Arztes, Zahnarztes oder Tierarztes ausschließlich in Apotheken abgegeben werden darf</t>
        </is>
      </c>
      <c r="V16" s="2" t="inlineStr">
        <is>
          <t>συνταγογραφούμενο φάρμακο|
φάρμακο που χορηγείται μόνο με ιατρική συνταγή|
φάρμακο για το οποίο απαιτείται ιατρική συνταγή</t>
        </is>
      </c>
      <c r="W16" s="2" t="inlineStr">
        <is>
          <t>3|
4|
3</t>
        </is>
      </c>
      <c r="X16" s="2" t="inlineStr">
        <is>
          <t xml:space="preserve">preferred|
|
</t>
        </is>
      </c>
      <c r="Y16" t="inlineStr">
        <is>
          <t>φάρμακο που μπορεί να πωληθεί σε/για ασθενή ή να χορηγηθεί στο άτομο αυτό μόνον εάν έχει συνταγογραφηθεί για το συγκεκριμένο άτομο</t>
        </is>
      </c>
      <c r="Z16" s="2" t="inlineStr">
        <is>
          <t>prescription-only medicine|
medicinal product subject to medical prescription|
medicinal product subject to prescription|
prescription medicinal product|
POM|
prescription-only medicinal product|
prescription medicine|
ethical drug|
prescription drug|
Rx drug|
prescription pharmaceutical</t>
        </is>
      </c>
      <c r="AA16" s="2" t="inlineStr">
        <is>
          <t>3|
3|
3|
3|
3|
3|
3|
1|
1|
1|
1</t>
        </is>
      </c>
      <c r="AB16" s="2" t="inlineStr">
        <is>
          <t xml:space="preserve">|
|
|
|
|
|
|
|
|
|
</t>
        </is>
      </c>
      <c r="AC16" t="inlineStr">
        <is>
          <t>&lt;a href="https://iate.europa.eu/entry/result/1443220/en" target="_blank"&gt;medicinal product&lt;/a&gt; that can be dispensed or administered to
a patient only if there is a &lt;a href="https://iate.europa.eu/entry/result/1431071/en" target="_blank"&gt;medical prescription&lt;/a&gt;</t>
        </is>
      </c>
      <c r="AD16" s="2" t="inlineStr">
        <is>
          <t>medicamento sujeto a prescripción médica|
medicamento sujeto a receta médica|
fármaco con receta</t>
        </is>
      </c>
      <c r="AE16" s="2" t="inlineStr">
        <is>
          <t>4|
4|
3</t>
        </is>
      </c>
      <c r="AF16" s="2" t="inlineStr">
        <is>
          <t xml:space="preserve">|
|
</t>
        </is>
      </c>
      <c r="AG16" t="inlineStr">
        <is>
          <t/>
        </is>
      </c>
      <c r="AH16" s="2" t="inlineStr">
        <is>
          <t>retseptiravim</t>
        </is>
      </c>
      <c r="AI16" s="2" t="inlineStr">
        <is>
          <t>3</t>
        </is>
      </c>
      <c r="AJ16" s="2" t="inlineStr">
        <is>
          <t/>
        </is>
      </c>
      <c r="AK16" t="inlineStr">
        <is>
          <t>preparaat, mida apteegil on õigus edastada vaid arsti, hambaarsti või loomaarsti kirjalikult (või telefoni teel) antud retsepti põhjal</t>
        </is>
      </c>
      <c r="AL16" s="2" t="inlineStr">
        <is>
          <t>reseptilääke</t>
        </is>
      </c>
      <c r="AM16" s="2" t="inlineStr">
        <is>
          <t>3</t>
        </is>
      </c>
      <c r="AN16" s="2" t="inlineStr">
        <is>
          <t/>
        </is>
      </c>
      <c r="AO16" t="inlineStr">
        <is>
          <t>"saadaan luovuttaa apteekista vain lääkärin, hammaslääkärin tai eläinlääkärin kirjallisen tai puhelimitse antaman lääkemääräyksen perusteella"</t>
        </is>
      </c>
      <c r="AP16" s="2" t="inlineStr">
        <is>
          <t>médicament soumis à prescription médicale|
médicament soumis à prescription|
médicament délivré uniquement sur prescription médicale|
médicament de prescription</t>
        </is>
      </c>
      <c r="AQ16" s="2" t="inlineStr">
        <is>
          <t>3|
3|
3|
3</t>
        </is>
      </c>
      <c r="AR16" s="2" t="inlineStr">
        <is>
          <t xml:space="preserve">|
|
|
</t>
        </is>
      </c>
      <c r="AS16" t="inlineStr">
        <is>
          <t>médicament ne pouvant être vendu que sur prescription médicale</t>
        </is>
      </c>
      <c r="AT16" s="2" t="inlineStr">
        <is>
          <t>druga ar oideas|
cógas ar oideas amháin</t>
        </is>
      </c>
      <c r="AU16" s="2" t="inlineStr">
        <is>
          <t>3|
3</t>
        </is>
      </c>
      <c r="AV16" s="2" t="inlineStr">
        <is>
          <t xml:space="preserve">|
</t>
        </is>
      </c>
      <c r="AW16" t="inlineStr">
        <is>
          <t/>
        </is>
      </c>
      <c r="AX16" t="inlineStr">
        <is>
          <t/>
        </is>
      </c>
      <c r="AY16" t="inlineStr">
        <is>
          <t/>
        </is>
      </c>
      <c r="AZ16" t="inlineStr">
        <is>
          <t/>
        </is>
      </c>
      <c r="BA16" t="inlineStr">
        <is>
          <t/>
        </is>
      </c>
      <c r="BB16" s="2" t="inlineStr">
        <is>
          <t>kizárólag orvosi rendelvényre kiadható gyógyszer|
vényköteles gyógyszer</t>
        </is>
      </c>
      <c r="BC16" s="2" t="inlineStr">
        <is>
          <t>3|
3</t>
        </is>
      </c>
      <c r="BD16" s="2" t="inlineStr">
        <is>
          <t xml:space="preserve">|
</t>
        </is>
      </c>
      <c r="BE16" t="inlineStr">
        <is>
          <t>olyan gyógyszerek, amelyek orvosi felügyelet nélküli alkalmazás esetén közvetlen vagy közvetett veszélyt jelenthetnek az emberi szervezetre (egészségre) még akkor is, ha a betegtájékoztatónak megfelelően használják őket, vagy gyakran és széles körben helytelenül használják, melynek következtében közvetlen vagy közvetett veszélyt jelenthetnek az emberi szervezetre (egészségére), vagy olyan anyagokat, illetve ezekből előállított olyan készítményeket tartalmaznak, amelyek hatása, illetve mellékhatásai további vizsgálatra szorulnak, vagy az orvos szokásos körülmények között parenterális alkalmazásra rendeli</t>
        </is>
      </c>
      <c r="BF16" s="2" t="inlineStr">
        <is>
          <t>farmaco prescrivibile|
farmaco soggetto a prescrizione medica</t>
        </is>
      </c>
      <c r="BG16" s="2" t="inlineStr">
        <is>
          <t>2|
3</t>
        </is>
      </c>
      <c r="BH16" s="2" t="inlineStr">
        <is>
          <t xml:space="preserve">|
</t>
        </is>
      </c>
      <c r="BI16" t="inlineStr">
        <is>
          <t>Farmaco che può essere venduto solo dietro presentazione di ricetta medica.</t>
        </is>
      </c>
      <c r="BJ16" s="2" t="inlineStr">
        <is>
          <t>receptinis vaistas</t>
        </is>
      </c>
      <c r="BK16" s="2" t="inlineStr">
        <is>
          <t>3</t>
        </is>
      </c>
      <c r="BL16" s="2" t="inlineStr">
        <is>
          <t/>
        </is>
      </c>
      <c r="BM16" t="inlineStr">
        <is>
          <t/>
        </is>
      </c>
      <c r="BN16" s="2" t="inlineStr">
        <is>
          <t>recepšu zāles</t>
        </is>
      </c>
      <c r="BO16" s="2" t="inlineStr">
        <is>
          <t>3</t>
        </is>
      </c>
      <c r="BP16" s="2" t="inlineStr">
        <is>
          <t/>
        </is>
      </c>
      <c r="BQ16" t="inlineStr">
        <is>
          <t>zāles, kuru farmakoloģiskās īpašības, stiprums, daudzums iepakojumā, lietošanas veids un lietošanas izraisītās iespējamās blakusparādības bez medicīniskās uzraudzības var radīt tiešus vai netiešus draudus pacienta veselībai, un tādējādi tās aptiekā izsniedzamas tikai pret recepti</t>
        </is>
      </c>
      <c r="BR16" s="2" t="inlineStr">
        <is>
          <t>mediċina bir-riċetta|
prodott mediċinali suġġett għal riċetta|
mediċina soġġetta għal preskrizzjoni medika|
prodott mediċinali suġġett għal preskrizzjoni medika</t>
        </is>
      </c>
      <c r="BS16" s="2" t="inlineStr">
        <is>
          <t>3|
3|
3|
3</t>
        </is>
      </c>
      <c r="BT16" s="2" t="inlineStr">
        <is>
          <t xml:space="preserve">|
|
|
</t>
        </is>
      </c>
      <c r="BU16" t="inlineStr">
        <is>
          <t>mediċina li teħtieġ preskrizzjoni maħruġa minn tabib jew minn professjonist kwalifikat fil-kura tas-saħħa</t>
        </is>
      </c>
      <c r="BV16" s="2" t="inlineStr">
        <is>
          <t>aan medisch recept onderworpen geneesmiddel|
geneesmiddel dat uitsluitend op recept kan worden verkregen|
receptgeneesmiddel|
UR-geneesmiddel|
voorschriftplichtig geneesmiddel|
alleen op medisch recept afgeleverd geneesmiddel</t>
        </is>
      </c>
      <c r="BW16" s="2" t="inlineStr">
        <is>
          <t>3|
2|
3|
3|
3|
3</t>
        </is>
      </c>
      <c r="BX16" s="2" t="inlineStr">
        <is>
          <t xml:space="preserve">|
|
|
|
|
</t>
        </is>
      </c>
      <c r="BY16" t="inlineStr">
        <is>
          <t/>
        </is>
      </c>
      <c r="BZ16" s="2" t="inlineStr">
        <is>
          <t>produkt leczniczy wydawany na receptę|
lek na receptę</t>
        </is>
      </c>
      <c r="CA16" s="2" t="inlineStr">
        <is>
          <t>3|
2</t>
        </is>
      </c>
      <c r="CB16" s="2" t="inlineStr">
        <is>
          <t xml:space="preserve">preferred|
</t>
        </is>
      </c>
      <c r="CC16" t="inlineStr">
        <is>
          <t/>
        </is>
      </c>
      <c r="CD16" s="2" t="inlineStr">
        <is>
          <t>medicamento sujeito a prescrição|
medicamento sujeito a receita médica</t>
        </is>
      </c>
      <c r="CE16" s="2" t="inlineStr">
        <is>
          <t>2|
2</t>
        </is>
      </c>
      <c r="CF16" s="2" t="inlineStr">
        <is>
          <t xml:space="preserve">|
</t>
        </is>
      </c>
      <c r="CG16" t="inlineStr">
        <is>
          <t/>
        </is>
      </c>
      <c r="CH16" s="2" t="inlineStr">
        <is>
          <t>medicament eliberat cu prescripție medicală</t>
        </is>
      </c>
      <c r="CI16" s="2" t="inlineStr">
        <is>
          <t>3</t>
        </is>
      </c>
      <c r="CJ16" s="2" t="inlineStr">
        <is>
          <t/>
        </is>
      </c>
      <c r="CK16" t="inlineStr">
        <is>
          <t>---</t>
        </is>
      </c>
      <c r="CL16" s="2" t="inlineStr">
        <is>
          <t>liek, ktorého výdaj je viazaný na lekársky predpis</t>
        </is>
      </c>
      <c r="CM16" s="2" t="inlineStr">
        <is>
          <t>3</t>
        </is>
      </c>
      <c r="CN16" s="2" t="inlineStr">
        <is>
          <t/>
        </is>
      </c>
      <c r="CO16" t="inlineStr">
        <is>
          <t/>
        </is>
      </c>
      <c r="CP16" s="2" t="inlineStr">
        <is>
          <t>zdravilo na recept</t>
        </is>
      </c>
      <c r="CQ16" s="2" t="inlineStr">
        <is>
          <t>3</t>
        </is>
      </c>
      <c r="CR16" s="2" t="inlineStr">
        <is>
          <t/>
        </is>
      </c>
      <c r="CS16" t="inlineStr">
        <is>
          <t>V Veliki Britaniji imenujejo »Code of Ethics« besedilo ..., ki obsega devet osnovnih določil o farmacevtski lekarniški službi in na osnovi teh devetih točk podrobno naštete obveznosti ter interpretacijo. V okviru navodil za lekarniško delo »Medicines, Ethics and Practice: A Guide for Pharmacists« so vsa zdravila razvrščena v tri skupine: PM (prescription only medicaments) zdravila na recept, P (pharmacy only medicaments) recepta prosta zdravila samo v lekarni, GSL (general sales list medicaments) recepta prosta zdravila tudi izven lekarniške mreže. Izdajanje zdravil na recept in recepta prostih zdravil v lekarni je osebna naloga farmacevta; subordinirano osebje sme izdajati recepta prosta zdravila samo v neposredni prisotnosti farmacevta, tako da je stalno zagotovljen nadzor in strokovno svetovanje.</t>
        </is>
      </c>
      <c r="CT16" s="2" t="inlineStr">
        <is>
          <t>receptbelagt läkemedel</t>
        </is>
      </c>
      <c r="CU16" s="2" t="inlineStr">
        <is>
          <t>3</t>
        </is>
      </c>
      <c r="CV16" s="2" t="inlineStr">
        <is>
          <t/>
        </is>
      </c>
      <c r="CW16" t="inlineStr">
        <is>
          <t>läkemedel som säljs endast mot läkarrecept</t>
        </is>
      </c>
    </row>
    <row r="17">
      <c r="A17" s="1" t="str">
        <f>HYPERLINK("https://iate.europa.eu/entry/result/3571415/all", "3571415")</f>
        <v>3571415</v>
      </c>
      <c r="B17" t="inlineStr">
        <is>
          <t>SOCIAL QUESTIONS</t>
        </is>
      </c>
      <c r="C17" t="inlineStr">
        <is>
          <t>SOCIAL QUESTIONS|health|pharmaceutical industry</t>
        </is>
      </c>
      <c r="D17" t="inlineStr">
        <is>
          <t>yes</t>
        </is>
      </c>
      <c r="E17" t="inlineStr">
        <is>
          <t/>
        </is>
      </c>
      <c r="F17" s="2" t="inlineStr">
        <is>
          <t>път на въвеждане</t>
        </is>
      </c>
      <c r="G17" s="2" t="inlineStr">
        <is>
          <t>4</t>
        </is>
      </c>
      <c r="H17" s="2" t="inlineStr">
        <is>
          <t/>
        </is>
      </c>
      <c r="I17" t="inlineStr">
        <is>
          <t>начинът, по който дадено лекарство се въвежда в организма и който има определящо значение за лекарствения ефект</t>
        </is>
      </c>
      <c r="J17" s="2" t="inlineStr">
        <is>
          <t>cesta podání</t>
        </is>
      </c>
      <c r="K17" s="2" t="inlineStr">
        <is>
          <t>3</t>
        </is>
      </c>
      <c r="L17" s="2" t="inlineStr">
        <is>
          <t/>
        </is>
      </c>
      <c r="M17" t="inlineStr">
        <is>
          <t>brána, kterou léčivo vstupuje do organismu</t>
        </is>
      </c>
      <c r="N17" s="2" t="inlineStr">
        <is>
          <t>administrationsvej|
medicinadministrationsvej</t>
        </is>
      </c>
      <c r="O17" s="2" t="inlineStr">
        <is>
          <t>3|
3</t>
        </is>
      </c>
      <c r="P17" s="2" t="inlineStr">
        <is>
          <t xml:space="preserve">|
</t>
        </is>
      </c>
      <c r="Q17" t="inlineStr">
        <is>
          <t>del af lægemiddelordination, som beskriver, hvordan et lægemiddel skal tilføres en patient</t>
        </is>
      </c>
      <c r="R17" s="2" t="inlineStr">
        <is>
          <t>Verabreichungsweg|
Art der Anwendung</t>
        </is>
      </c>
      <c r="S17" s="2" t="inlineStr">
        <is>
          <t>3|
3</t>
        </is>
      </c>
      <c r="T17" s="2" t="inlineStr">
        <is>
          <t xml:space="preserve">|
</t>
        </is>
      </c>
      <c r="U17" t="inlineStr">
        <is>
          <t/>
        </is>
      </c>
      <c r="V17" s="2" t="inlineStr">
        <is>
          <t>οδός χορήγησης</t>
        </is>
      </c>
      <c r="W17" s="2" t="inlineStr">
        <is>
          <t>4</t>
        </is>
      </c>
      <c r="X17" s="2" t="inlineStr">
        <is>
          <t/>
        </is>
      </c>
      <c r="Y17" t="inlineStr">
        <is>
          <t/>
        </is>
      </c>
      <c r="Z17" s="2" t="inlineStr">
        <is>
          <t>route of administration|
administration route|
dosing route</t>
        </is>
      </c>
      <c r="AA17" s="2" t="inlineStr">
        <is>
          <t>3|
3|
3</t>
        </is>
      </c>
      <c r="AB17" s="2" t="inlineStr">
        <is>
          <t>preferred|
|
deprecated</t>
        </is>
      </c>
      <c r="AC17" t="inlineStr">
        <is>
          <t>path by which a substance is taken into the body (i.e., by mouth, injection, inhalation, rectum, or by application)</t>
        </is>
      </c>
      <c r="AD17" s="2" t="inlineStr">
        <is>
          <t>vía de administración</t>
        </is>
      </c>
      <c r="AE17" s="2" t="inlineStr">
        <is>
          <t>3</t>
        </is>
      </c>
      <c r="AF17" s="2" t="inlineStr">
        <is>
          <t/>
        </is>
      </c>
      <c r="AG17" t="inlineStr">
        <is>
          <t>Vía por la que un medicamento se introduce en el organismo o se aplica a una determinada zona del mismo.</t>
        </is>
      </c>
      <c r="AH17" s="2" t="inlineStr">
        <is>
          <t>manustamisviis</t>
        </is>
      </c>
      <c r="AI17" s="2" t="inlineStr">
        <is>
          <t>3</t>
        </is>
      </c>
      <c r="AJ17" s="2" t="inlineStr">
        <is>
          <t/>
        </is>
      </c>
      <c r="AK17" t="inlineStr">
        <is>
          <t/>
        </is>
      </c>
      <c r="AL17" s="2" t="inlineStr">
        <is>
          <t>antoreitti</t>
        </is>
      </c>
      <c r="AM17" s="2" t="inlineStr">
        <is>
          <t>3</t>
        </is>
      </c>
      <c r="AN17" s="2" t="inlineStr">
        <is>
          <t/>
        </is>
      </c>
      <c r="AO17" t="inlineStr">
        <is>
          <t>reitti, jonka kautta aine siirretään kehoon (eli suun kautta, injektiona, sisäänhengittämällä, peräsuolen kautta tai sivelemällä)</t>
        </is>
      </c>
      <c r="AP17" s="2" t="inlineStr">
        <is>
          <t>voie d'administration</t>
        </is>
      </c>
      <c r="AQ17" s="2" t="inlineStr">
        <is>
          <t>4</t>
        </is>
      </c>
      <c r="AR17" s="2" t="inlineStr">
        <is>
          <t/>
        </is>
      </c>
      <c r="AS17" t="inlineStr">
        <is>
          <t>endroit par lequel un médicament pénètre dans l'organisme</t>
        </is>
      </c>
      <c r="AT17" s="2" t="inlineStr">
        <is>
          <t>bealach riartha</t>
        </is>
      </c>
      <c r="AU17" s="2" t="inlineStr">
        <is>
          <t>3</t>
        </is>
      </c>
      <c r="AV17" s="2" t="inlineStr">
        <is>
          <t/>
        </is>
      </c>
      <c r="AW17" t="inlineStr">
        <is>
          <t/>
        </is>
      </c>
      <c r="AX17" s="2" t="inlineStr">
        <is>
          <t>put primjene</t>
        </is>
      </c>
      <c r="AY17" s="2" t="inlineStr">
        <is>
          <t>3</t>
        </is>
      </c>
      <c r="AZ17" s="2" t="inlineStr">
        <is>
          <t/>
        </is>
      </c>
      <c r="BA17" t="inlineStr">
        <is>
          <t/>
        </is>
      </c>
      <c r="BB17" s="2" t="inlineStr">
        <is>
          <t>alkalmazási mód</t>
        </is>
      </c>
      <c r="BC17" s="2" t="inlineStr">
        <is>
          <t>3</t>
        </is>
      </c>
      <c r="BD17" s="2" t="inlineStr">
        <is>
          <t/>
        </is>
      </c>
      <c r="BE17" t="inlineStr">
        <is>
          <t>hatóanyag testbe juttatásának a módja (szájon át, injekcióval, inhalálással, végbélen át stb.)</t>
        </is>
      </c>
      <c r="BF17" s="2" t="inlineStr">
        <is>
          <t>via di somministrazione</t>
        </is>
      </c>
      <c r="BG17" s="2" t="inlineStr">
        <is>
          <t>3</t>
        </is>
      </c>
      <c r="BH17" s="2" t="inlineStr">
        <is>
          <t/>
        </is>
      </c>
      <c r="BI17" t="inlineStr">
        <is>
          <t>via attraverso la
quale un farmaco è assunto nell’organismo</t>
        </is>
      </c>
      <c r="BJ17" s="2" t="inlineStr">
        <is>
          <t>vartojimo būdas</t>
        </is>
      </c>
      <c r="BK17" s="2" t="inlineStr">
        <is>
          <t>3</t>
        </is>
      </c>
      <c r="BL17" s="2" t="inlineStr">
        <is>
          <t>preferred</t>
        </is>
      </c>
      <c r="BM17" t="inlineStr">
        <is>
          <t>būdas, kuriuo vaistas sąmoningai įvedamas į organizmą</t>
        </is>
      </c>
      <c r="BN17" s="2" t="inlineStr">
        <is>
          <t>ievadīšanas veids|
ievadīšanas ceļš</t>
        </is>
      </c>
      <c r="BO17" s="2" t="inlineStr">
        <is>
          <t>3|
3</t>
        </is>
      </c>
      <c r="BP17" s="2" t="inlineStr">
        <is>
          <t>|
preferred</t>
        </is>
      </c>
      <c r="BQ17" t="inlineStr">
        <is>
          <t/>
        </is>
      </c>
      <c r="BR17" s="2" t="inlineStr">
        <is>
          <t>rotta ta' amministrazzjoni</t>
        </is>
      </c>
      <c r="BS17" s="2" t="inlineStr">
        <is>
          <t>3</t>
        </is>
      </c>
      <c r="BT17" s="2" t="inlineStr">
        <is>
          <t/>
        </is>
      </c>
      <c r="BU17" t="inlineStr">
        <is>
          <t>il-mogħdija li tieħu sustanza meta din tidħol fil-ġisem (pereż. bil-ħalq, b'injezzjoni, b'inalazzjoni, mir-rektum, jew b'applikazzjoni)</t>
        </is>
      </c>
      <c r="BV17" s="2" t="inlineStr">
        <is>
          <t>toedieningswijze|
wijze van toediening</t>
        </is>
      </c>
      <c r="BW17" s="2" t="inlineStr">
        <is>
          <t>3|
3</t>
        </is>
      </c>
      <c r="BX17" s="2" t="inlineStr">
        <is>
          <t xml:space="preserve">|
</t>
        </is>
      </c>
      <c r="BY17" t="inlineStr">
        <is>
          <t/>
        </is>
      </c>
      <c r="BZ17" s="2" t="inlineStr">
        <is>
          <t>droga podania</t>
        </is>
      </c>
      <c r="CA17" s="2" t="inlineStr">
        <is>
          <t>3</t>
        </is>
      </c>
      <c r="CB17" s="2" t="inlineStr">
        <is>
          <t/>
        </is>
      </c>
      <c r="CC17" t="inlineStr">
        <is>
          <t>droga, którą lek wnika do organizmu (np. doustna, dożylna, doodbytnicza, przezskórna, donosowa)</t>
        </is>
      </c>
      <c r="CD17" s="2" t="inlineStr">
        <is>
          <t>via de administração</t>
        </is>
      </c>
      <c r="CE17" s="2" t="inlineStr">
        <is>
          <t>3</t>
        </is>
      </c>
      <c r="CF17" s="2" t="inlineStr">
        <is>
          <t/>
        </is>
      </c>
      <c r="CG17" t="inlineStr">
        <is>
          <t>Caminho pelo qual uma droga é colocada em contacto com o organismo.</t>
        </is>
      </c>
      <c r="CH17" s="2" t="inlineStr">
        <is>
          <t>cale de administrare</t>
        </is>
      </c>
      <c r="CI17" s="2" t="inlineStr">
        <is>
          <t>3</t>
        </is>
      </c>
      <c r="CJ17" s="2" t="inlineStr">
        <is>
          <t/>
        </is>
      </c>
      <c r="CK17" t="inlineStr">
        <is>
          <t/>
        </is>
      </c>
      <c r="CL17" s="2" t="inlineStr">
        <is>
          <t>cesta podania</t>
        </is>
      </c>
      <c r="CM17" s="2" t="inlineStr">
        <is>
          <t>3</t>
        </is>
      </c>
      <c r="CN17" s="2" t="inlineStr">
        <is>
          <t/>
        </is>
      </c>
      <c r="CO17" t="inlineStr">
        <is>
          <t>cesta, akou sa látka dostane do tela (napr. ústami, injekciou, inhaláciou, konečníkom)</t>
        </is>
      </c>
      <c r="CP17" s="2" t="inlineStr">
        <is>
          <t>pot uporabe</t>
        </is>
      </c>
      <c r="CQ17" s="2" t="inlineStr">
        <is>
          <t>3</t>
        </is>
      </c>
      <c r="CR17" s="2" t="inlineStr">
        <is>
          <t/>
        </is>
      </c>
      <c r="CS17" t="inlineStr">
        <is>
          <t>pot, po kateri se zdravilo aplicira na mesto, kjer se začne sproščati, npr. peroralna uporaba</t>
        </is>
      </c>
      <c r="CT17" s="2" t="inlineStr">
        <is>
          <t>administreringsväg</t>
        </is>
      </c>
      <c r="CU17" s="2" t="inlineStr">
        <is>
          <t>3</t>
        </is>
      </c>
      <c r="CV17" s="2" t="inlineStr">
        <is>
          <t/>
        </is>
      </c>
      <c r="CW17" t="inlineStr">
        <is>
          <t>Det sätt på vilket ett läkemedel tillförs kroppen.</t>
        </is>
      </c>
    </row>
    <row r="18">
      <c r="A18" s="1" t="str">
        <f>HYPERLINK("https://iate.europa.eu/entry/result/3592721/all", "3592721")</f>
        <v>3592721</v>
      </c>
      <c r="B18" t="inlineStr">
        <is>
          <t>SOCIAL QUESTIONS</t>
        </is>
      </c>
      <c r="C18" t="inlineStr">
        <is>
          <t>SOCIAL QUESTIONS|health|pharmaceutical industry</t>
        </is>
      </c>
      <c r="D18" t="inlineStr">
        <is>
          <t>yes</t>
        </is>
      </c>
      <c r="E18" t="inlineStr">
        <is>
          <t/>
        </is>
      </c>
      <c r="F18" t="inlineStr">
        <is>
          <t/>
        </is>
      </c>
      <c r="G18" t="inlineStr">
        <is>
          <t/>
        </is>
      </c>
      <c r="H18" t="inlineStr">
        <is>
          <t/>
        </is>
      </c>
      <c r="I18" t="inlineStr">
        <is>
          <t/>
        </is>
      </c>
      <c r="J18" s="2" t="inlineStr">
        <is>
          <t>biologická látka</t>
        </is>
      </c>
      <c r="K18" s="2" t="inlineStr">
        <is>
          <t>3</t>
        </is>
      </c>
      <c r="L18" s="2" t="inlineStr">
        <is>
          <t/>
        </is>
      </c>
      <c r="M18" t="inlineStr">
        <is>
          <t>látka, která je vyrobena nebo extrahována z biologického zdroje a k jejíž charakterizaci a stanovení jakosti je nutná kombinace fyzikálních, chemických a biologických zkoušek a údajů o výrobním procesu a jeho kontrole</t>
        </is>
      </c>
      <c r="N18" s="2" t="inlineStr">
        <is>
          <t>stof af biologisk oprindelse|
biologisk stof|
biologisk virksomt stof|
lægemiddelstof af biologisk oprindelse</t>
        </is>
      </c>
      <c r="O18" s="2" t="inlineStr">
        <is>
          <t>3|
3|
3|
3</t>
        </is>
      </c>
      <c r="P18" s="2" t="inlineStr">
        <is>
          <t>|
|
|
admitted</t>
        </is>
      </c>
      <c r="Q18" t="inlineStr">
        <is>
          <t>stof, som fremstilles eller udvindes af en biologisk kilde, og for hvilket en kombination af en fysisk-kemisk-biologisk testning og viden om produktionsprocessen og kontrollen heraf er påkrævet ved karakteriseringen og bestemmelsen af dets kvalitet</t>
        </is>
      </c>
      <c r="R18" s="2" t="inlineStr">
        <is>
          <t>biologischer Stoff|
arzneilich wirksamer Bestandteil biologischen Ursprungs</t>
        </is>
      </c>
      <c r="S18" s="2" t="inlineStr">
        <is>
          <t>1|
3</t>
        </is>
      </c>
      <c r="T18" s="2" t="inlineStr">
        <is>
          <t xml:space="preserve">|
</t>
        </is>
      </c>
      <c r="U18" t="inlineStr">
        <is>
          <t>ein Stoff, der biologischen Ursprungs ist oder aus biologischem Ursprungsmaterial erzeugt wird und zu dessen Charakterisierung und Qualitätsbestimmung physikalische, chemische und biologischer Prüfungen und die Beurteilung des Produktionsprozesses und seiner Kontrolle erforderlich sind</t>
        </is>
      </c>
      <c r="V18" s="2" t="inlineStr">
        <is>
          <t>ουσία βιολογικής προέλευσης|
βιολογική ουσία</t>
        </is>
      </c>
      <c r="W18" s="2" t="inlineStr">
        <is>
          <t>3|
3</t>
        </is>
      </c>
      <c r="X18" s="2" t="inlineStr">
        <is>
          <t xml:space="preserve">|
</t>
        </is>
      </c>
      <c r="Y18" t="inlineStr">
        <is>
          <t/>
        </is>
      </c>
      <c r="Z18" s="2" t="inlineStr">
        <is>
          <t>substance of biological origin|
biological substance|
biological active substance|
active principle of biological origin</t>
        </is>
      </c>
      <c r="AA18" s="2" t="inlineStr">
        <is>
          <t>3|
3|
3|
3</t>
        </is>
      </c>
      <c r="AB18" s="2" t="inlineStr">
        <is>
          <t>|
|
|
admitted</t>
        </is>
      </c>
      <c r="AC18" t="inlineStr">
        <is>
          <t>&lt;div&gt;substance that is produced by or extracted from a biological source and that needs for its characterisation and the determination of its quality a combination of physico-chemical-biological testing, together with knowledge of the production process and its control&lt;br&gt;&lt;/div&gt;</t>
        </is>
      </c>
      <c r="AD18" s="2" t="inlineStr">
        <is>
          <t>sustancia biológica</t>
        </is>
      </c>
      <c r="AE18" s="2" t="inlineStr">
        <is>
          <t>3</t>
        </is>
      </c>
      <c r="AF18" s="2" t="inlineStr">
        <is>
          <t/>
        </is>
      </c>
      <c r="AG18" t="inlineStr">
        <is>
          <t>Sustancia que se produce o se extrae a partir de una fuente biológica y que necesita, para su caracterización y determinación de su calidad, una combinación de ensayos fisico-químico y biológico junto con el proceso de producción y su control.</t>
        </is>
      </c>
      <c r="AH18" s="2" t="inlineStr">
        <is>
          <t>bioloogilise päritoluga aine|
bioloogiline aine</t>
        </is>
      </c>
      <c r="AI18" s="2" t="inlineStr">
        <is>
          <t>3|
3</t>
        </is>
      </c>
      <c r="AJ18" s="2" t="inlineStr">
        <is>
          <t xml:space="preserve">|
</t>
        </is>
      </c>
      <c r="AK18" t="inlineStr">
        <is>
          <t>aine, mille tootmiseks või saamiseks kasutatakse bioloogilist materjali ning mille omaduste kirjeldamiseks ja kvaliteedi määramiseks on vaja kombineerida füüsikalisi, keemilisi ja bioloogilisi katseid ning omada teadmisi tootmisprotsessi ja selle kontrolli kohta</t>
        </is>
      </c>
      <c r="AL18" s="2" t="inlineStr">
        <is>
          <t>biologista alkuperää oleva aine|
biologinen aine</t>
        </is>
      </c>
      <c r="AM18" s="2" t="inlineStr">
        <is>
          <t>3|
3</t>
        </is>
      </c>
      <c r="AN18" s="2" t="inlineStr">
        <is>
          <t xml:space="preserve">|
</t>
        </is>
      </c>
      <c r="AO18" t="inlineStr">
        <is>
          <t>aine, joka tuotetaan tai uutetaan biologisesta lähteestä ja josta on tarpeen tehdä fysikaalis-kemiallis-biologiset analyysit ja tarkastella tuotantoprosessia ja sen valvontaa aineen kuvaamiseksi ja laadun määrittämiseksi</t>
        </is>
      </c>
      <c r="AP18" s="2" t="inlineStr">
        <is>
          <t>substance biologique|
principe actif d'origine biologique</t>
        </is>
      </c>
      <c r="AQ18" s="2" t="inlineStr">
        <is>
          <t>3|
3</t>
        </is>
      </c>
      <c r="AR18" s="2" t="inlineStr">
        <is>
          <t xml:space="preserve">|
</t>
        </is>
      </c>
      <c r="AS18" t="inlineStr">
        <is>
          <t>substance qui est produite à partir d'une source biologique ou en est extraite et dont la caractérisation et la détermination de la qualité nécessitent une combinaison d'essais physico-chimico-biologiques, ainsi que la connaissance de son procédé de fabrication et de son contrôle</t>
        </is>
      </c>
      <c r="AT18" s="2" t="inlineStr">
        <is>
          <t>substaint de thionscnamh bitheolaíoch|
substaint de bhunadh bitheolaíoch|
substaint bhitheolaíochta</t>
        </is>
      </c>
      <c r="AU18" s="2" t="inlineStr">
        <is>
          <t>3|
3|
3</t>
        </is>
      </c>
      <c r="AV18" s="2" t="inlineStr">
        <is>
          <t xml:space="preserve">|
|
</t>
        </is>
      </c>
      <c r="AW18" t="inlineStr">
        <is>
          <t/>
        </is>
      </c>
      <c r="AX18" t="inlineStr">
        <is>
          <t/>
        </is>
      </c>
      <c r="AY18" t="inlineStr">
        <is>
          <t/>
        </is>
      </c>
      <c r="AZ18" t="inlineStr">
        <is>
          <t/>
        </is>
      </c>
      <c r="BA18" t="inlineStr">
        <is>
          <t/>
        </is>
      </c>
      <c r="BB18" t="inlineStr">
        <is>
          <t/>
        </is>
      </c>
      <c r="BC18" t="inlineStr">
        <is>
          <t/>
        </is>
      </c>
      <c r="BD18" t="inlineStr">
        <is>
          <t/>
        </is>
      </c>
      <c r="BE18" t="inlineStr">
        <is>
          <t/>
        </is>
      </c>
      <c r="BF18" s="2" t="inlineStr">
        <is>
          <t>sostanza di origine biologica|
sostanza biologica</t>
        </is>
      </c>
      <c r="BG18" s="2" t="inlineStr">
        <is>
          <t>3|
3</t>
        </is>
      </c>
      <c r="BH18" s="2" t="inlineStr">
        <is>
          <t xml:space="preserve">|
</t>
        </is>
      </c>
      <c r="BI18" t="inlineStr">
        <is>
          <t>sostanza prodotta o estratta da una fonte biologica e che richiede per 
la sua caratterizzazione e per la determinazione della sua qualità una 
combinazione di prove fisiche, chimiche e biologiche, nonché la 
conoscenza del processo di produzione e il suo controllo</t>
        </is>
      </c>
      <c r="BJ18" s="2" t="inlineStr">
        <is>
          <t>biologinės kilmės medžiaga|
biologinė medžiaga</t>
        </is>
      </c>
      <c r="BK18" s="2" t="inlineStr">
        <is>
          <t>3|
3</t>
        </is>
      </c>
      <c r="BL18" s="2" t="inlineStr">
        <is>
          <t xml:space="preserve">|
</t>
        </is>
      </c>
      <c r="BM18" t="inlineStr">
        <is>
          <t>medžiaga, kuri pagaminta arba išskirta iš biologinio šaltinio ir kuriai apibūdinti bei jos kokybei nustatyti reikia fizikinių, cheminių ir biologinių tyrimų ir gamybos proceso bei kontrolės žinių</t>
        </is>
      </c>
      <c r="BN18" s="2" t="inlineStr">
        <is>
          <t>bioloģiska viela|
bioloģiskas izcelsmes viela</t>
        </is>
      </c>
      <c r="BO18" s="2" t="inlineStr">
        <is>
          <t>3|
2</t>
        </is>
      </c>
      <c r="BP18" s="2" t="inlineStr">
        <is>
          <t xml:space="preserve">|
</t>
        </is>
      </c>
      <c r="BQ18" t="inlineStr">
        <is>
          <t>tāda, kuru ražo vai ekstrahē no bioloģiska avota un kuras apraksta un kvalitātes noteikšanai jāveic fizikāli, ķīmiski un bioloģiski testi, kā arī jākontrolē ražošanas process</t>
        </is>
      </c>
      <c r="BR18" s="2" t="inlineStr">
        <is>
          <t>sustanza ta' oriġini bijoloġika|
sustanza bijoloġika</t>
        </is>
      </c>
      <c r="BS18" s="2" t="inlineStr">
        <is>
          <t>3|
3</t>
        </is>
      </c>
      <c r="BT18" s="2" t="inlineStr">
        <is>
          <t xml:space="preserve">|
</t>
        </is>
      </c>
      <c r="BU18" t="inlineStr">
        <is>
          <t>sustanza prodotta minn jew estratta minn sors bijoloġiku u li teħtieġ għall-karatterizzazzjoni tagħha u għad-determinazzjoni tal-kwalità tagħha kombinazzjoni ta' ttestjar fiżikokimikobijoloġiku, flimkien mal-proċess ta’ produzzjoni u l-kontroll tiegħu</t>
        </is>
      </c>
      <c r="BV18" s="2" t="inlineStr">
        <is>
          <t>biologische substantie|
biologische stof</t>
        </is>
      </c>
      <c r="BW18" s="2" t="inlineStr">
        <is>
          <t>2|
2</t>
        </is>
      </c>
      <c r="BX18" s="2" t="inlineStr">
        <is>
          <t xml:space="preserve">|
</t>
        </is>
      </c>
      <c r="BY18" t="inlineStr">
        <is>
          <t>substantie die geproduceerd wordt door of geëxtraheerd wordt uit een biologische bron en waarvan de typering en de bepaling van de kwaliteit alleen kan plaatsvinden aan de hand van een combinatie van fysisch-chemisch-biologische proeven, gecombineerd met het productieprocédé en de beheersing ervan</t>
        </is>
      </c>
      <c r="BZ18" s="2" t="inlineStr">
        <is>
          <t>substancja pochodzenia biologicznego|
substancja biologiczna</t>
        </is>
      </c>
      <c r="CA18" s="2" t="inlineStr">
        <is>
          <t>3|
3</t>
        </is>
      </c>
      <c r="CB18" s="2" t="inlineStr">
        <is>
          <t xml:space="preserve">|
</t>
        </is>
      </c>
      <c r="CC18" t="inlineStr">
        <is>
          <t/>
        </is>
      </c>
      <c r="CD18" s="2" t="inlineStr">
        <is>
          <t>substância de origem biológica|
substância biológica</t>
        </is>
      </c>
      <c r="CE18" s="2" t="inlineStr">
        <is>
          <t>3|
3</t>
        </is>
      </c>
      <c r="CF18" s="2" t="inlineStr">
        <is>
          <t xml:space="preserve">|
</t>
        </is>
      </c>
      <c r="CG18" t="inlineStr">
        <is>
          <t>Substância extraída ou produzida a partir de uma fonte biológica e cuja caracterização e definição de qualidade requerem a combinação de ensaios físicos, químicos e biológicos, em conjunto com o processo de fabrico e respetivo controlo.</t>
        </is>
      </c>
      <c r="CH18" s="2" t="inlineStr">
        <is>
          <t>substanță de origine biologică|
substanță biologică</t>
        </is>
      </c>
      <c r="CI18" s="2" t="inlineStr">
        <is>
          <t>3|
3</t>
        </is>
      </c>
      <c r="CJ18" s="2" t="inlineStr">
        <is>
          <t xml:space="preserve">|
</t>
        </is>
      </c>
      <c r="CK18" t="inlineStr">
        <is>
          <t>o substanță produsă de o sursă biologică sau care este extrasă din aceasta și care, pentru caracterizarea sa și pentru determinarea calității sale, necesită o combinație de analize fizico-chimico-biologice, precum și cunoștințe despre procesul de producție și de control al acestuia</t>
        </is>
      </c>
      <c r="CL18" s="2" t="inlineStr">
        <is>
          <t>biologická látka</t>
        </is>
      </c>
      <c r="CM18" s="2" t="inlineStr">
        <is>
          <t>3</t>
        </is>
      </c>
      <c r="CN18" s="2" t="inlineStr">
        <is>
          <t/>
        </is>
      </c>
      <c r="CO18" t="inlineStr">
        <is>
          <t>látka vyrobená alebo extrahovaná z biologického zdroja a na ktorej charakterizáciu a stanovenie kvality je potrebná kombinácia fyzikálnych, chemických a biologických skúšok, ako aj znalosť výrobného postupu a jeho kontroly</t>
        </is>
      </c>
      <c r="CP18" s="2" t="inlineStr">
        <is>
          <t>snov biološkega izvora|
biološka snov</t>
        </is>
      </c>
      <c r="CQ18" s="2" t="inlineStr">
        <is>
          <t>3|
3</t>
        </is>
      </c>
      <c r="CR18" s="2" t="inlineStr">
        <is>
          <t xml:space="preserve">|
</t>
        </is>
      </c>
      <c r="CS18" t="inlineStr">
        <is>
          <t>snov, ki je pridobljena iz ali z uporabo biološkega vira in ki za določitev kakovosti potrebuje kombinacijo fizikalno-kemijskega in biološkega preskušanja, skupaj s postopkom proizvodnje in nadzorom nad njim</t>
        </is>
      </c>
      <c r="CT18" s="2" t="inlineStr">
        <is>
          <t>biologisk substans</t>
        </is>
      </c>
      <c r="CU18" s="2" t="inlineStr">
        <is>
          <t>3</t>
        </is>
      </c>
      <c r="CV18" s="2" t="inlineStr">
        <is>
          <t/>
        </is>
      </c>
      <c r="CW18" t="inlineStr">
        <is>
          <t>en substans som framställs eller extraheras från en biologisk källa, och för vilken en kombination av fysikal-kemisk-biologisk testning och produktionsprocessen och kontrollen av denna krävs för dess karakteristik och kvalitetsbestämning</t>
        </is>
      </c>
    </row>
    <row r="19">
      <c r="A19" s="1" t="str">
        <f>HYPERLINK("https://iate.europa.eu/entry/result/3552431/all", "3552431")</f>
        <v>3552431</v>
      </c>
      <c r="B19" t="inlineStr">
        <is>
          <t>SOCIAL QUESTIONS</t>
        </is>
      </c>
      <c r="C19" t="inlineStr">
        <is>
          <t>SOCIAL QUESTIONS|health|pharmaceutical industry|veterinary medicinal product</t>
        </is>
      </c>
      <c r="D19" t="inlineStr">
        <is>
          <t>yes</t>
        </is>
      </c>
      <c r="E19" t="inlineStr">
        <is>
          <t/>
        </is>
      </c>
      <c r="F19" t="inlineStr">
        <is>
          <t/>
        </is>
      </c>
      <c r="G19" t="inlineStr">
        <is>
          <t/>
        </is>
      </c>
      <c r="H19" t="inlineStr">
        <is>
          <t/>
        </is>
      </c>
      <c r="I19" t="inlineStr">
        <is>
          <t/>
        </is>
      </c>
      <c r="J19" s="2" t="inlineStr">
        <is>
          <t>biologický veterinární léčivý přípravek</t>
        </is>
      </c>
      <c r="K19" s="2" t="inlineStr">
        <is>
          <t>3</t>
        </is>
      </c>
      <c r="L19" s="2" t="inlineStr">
        <is>
          <t/>
        </is>
      </c>
      <c r="M19" t="inlineStr">
        <is>
          <t>veterinární přípravek, jehož léčivou látkou je &lt;i&gt;biologická látka&lt;/i&gt; [ &lt;a href="/entry/result/2108655/all" id="ENTRY_TO_ENTRY_CONVERTER" target="_blank"&gt;IATE:2108655&lt;/a&gt; ]</t>
        </is>
      </c>
      <c r="N19" s="2" t="inlineStr">
        <is>
          <t>biologisk veterinærlægemiddel</t>
        </is>
      </c>
      <c r="O19" s="2" t="inlineStr">
        <is>
          <t>3</t>
        </is>
      </c>
      <c r="P19" s="2" t="inlineStr">
        <is>
          <t/>
        </is>
      </c>
      <c r="Q19" t="inlineStr">
        <is>
          <t>&lt;a href="https://iate.europa.eu/entry/result/1225197/da" target="_blank"&gt;veterinærlægemiddel&lt;/a&gt;, hvor et &lt;a href="https://iate.europa.eu/entry/result/35093/da" target="_blank"&gt;virksomt stof&lt;/a&gt; er et &lt;a href="https://iate.europa.eu/entry/result/3592721/da" target="_blank"&gt;biologisk stof&lt;/a&gt;</t>
        </is>
      </c>
      <c r="R19" t="inlineStr">
        <is>
          <t/>
        </is>
      </c>
      <c r="S19" t="inlineStr">
        <is>
          <t/>
        </is>
      </c>
      <c r="T19" t="inlineStr">
        <is>
          <t/>
        </is>
      </c>
      <c r="U19" t="inlineStr">
        <is>
          <t/>
        </is>
      </c>
      <c r="V19" s="2" t="inlineStr">
        <is>
          <t>βιολογικό κτηνιατρικό φάρμακο|
βιολογικό προϊόν κτηνιατρικής χρήσης</t>
        </is>
      </c>
      <c r="W19" s="2" t="inlineStr">
        <is>
          <t>3|
3</t>
        </is>
      </c>
      <c r="X19" s="2" t="inlineStr">
        <is>
          <t xml:space="preserve">|
</t>
        </is>
      </c>
      <c r="Y19" t="inlineStr">
        <is>
          <t>κτηνιατρικό φάρμακο όταν η &lt;a href="https://iate.europa.eu/entry/result/35093/en-el" target="_blank"&gt;δραστική ουσία&lt;/a&gt; είναι &lt;a href="https://iate.europa.eu/entry/result/2108655/en-el" target="_blank"&gt;βιολογική ουσία&lt;/a&gt;</t>
        </is>
      </c>
      <c r="Z19" s="2" t="inlineStr">
        <is>
          <t>biological veterinary medicinal product|
veterinary biological medicinal product</t>
        </is>
      </c>
      <c r="AA19" s="2" t="inlineStr">
        <is>
          <t>3|
3</t>
        </is>
      </c>
      <c r="AB19" s="2" t="inlineStr">
        <is>
          <t xml:space="preserve">preferred|
</t>
        </is>
      </c>
      <c r="AC19" t="inlineStr">
        <is>
          <t>veterinary medicinal product where an &lt;a href="https://iate.europa.eu/entry/result/35093/en" target="_blank"&gt;&lt;i&gt;active substance&lt;/i&gt;&lt;/a&gt; is a &lt;a href="https://iate.europa.eu/entry/result/2108655/en" target="_blank"&gt;&lt;i&gt;biological substance&lt;/i&gt;&lt;/a&gt;</t>
        </is>
      </c>
      <c r="AD19" s="2" t="inlineStr">
        <is>
          <t>medicamento veterinario biológico</t>
        </is>
      </c>
      <c r="AE19" s="2" t="inlineStr">
        <is>
          <t>3</t>
        </is>
      </c>
      <c r="AF19" s="2" t="inlineStr">
        <is>
          <t/>
        </is>
      </c>
      <c r="AG19" t="inlineStr">
        <is>
          <t>Medicamento veterinario cuyo principio activo [&lt;a href="/entry/result/35093/all" id="ENTRY_TO_ENTRY_CONVERTER" target="_blank"&gt;IATE:35093&lt;/a&gt; ] es una sustancia biológica [ &lt;a href="/entry/result/2108655/all" id="ENTRY_TO_ENTRY_CONVERTER" target="_blank"&gt;IATE:2108655&lt;/a&gt; ].</t>
        </is>
      </c>
      <c r="AH19" s="2" t="inlineStr">
        <is>
          <t>bioloogiline veterinaarravim</t>
        </is>
      </c>
      <c r="AI19" s="2" t="inlineStr">
        <is>
          <t>3</t>
        </is>
      </c>
      <c r="AJ19" s="2" t="inlineStr">
        <is>
          <t/>
        </is>
      </c>
      <c r="AK19" t="inlineStr">
        <is>
          <t>&lt;i&gt;veterinaarravim&lt;/i&gt; &lt;a href="/entry/result/1225197/all" id="ENTRY_TO_ENTRY_CONVERTER" target="_blank"&gt;IATE:1225197&lt;/a&gt; , mille toimeaine on bioloogiline aine</t>
        </is>
      </c>
      <c r="AL19" s="2" t="inlineStr">
        <is>
          <t>biologinen eläinlääke</t>
        </is>
      </c>
      <c r="AM19" s="2" t="inlineStr">
        <is>
          <t>3</t>
        </is>
      </c>
      <c r="AN19" s="2" t="inlineStr">
        <is>
          <t/>
        </is>
      </c>
      <c r="AO19" t="inlineStr">
        <is>
          <t>&lt;a href="https://iate.europa.eu/entry/result/1225197/fi" target="_blank"&gt;eläinlääke&lt;/a&gt;, jonka vaikuttavana aineena on biologinen aine</t>
        </is>
      </c>
      <c r="AP19" t="inlineStr">
        <is>
          <t/>
        </is>
      </c>
      <c r="AQ19" t="inlineStr">
        <is>
          <t/>
        </is>
      </c>
      <c r="AR19" t="inlineStr">
        <is>
          <t/>
        </is>
      </c>
      <c r="AS19" t="inlineStr">
        <is>
          <t/>
        </is>
      </c>
      <c r="AT19" s="2" t="inlineStr">
        <is>
          <t>táirge íocshláinte tréidliachta bitheolaíoch</t>
        </is>
      </c>
      <c r="AU19" s="2" t="inlineStr">
        <is>
          <t>3</t>
        </is>
      </c>
      <c r="AV19" s="2" t="inlineStr">
        <is>
          <t/>
        </is>
      </c>
      <c r="AW19" t="inlineStr">
        <is>
          <t>táirge
 íocshláinte tréidliachta inar substaint bhitheolaíoch í an tsubstaint
 ghníomhach</t>
        </is>
      </c>
      <c r="AX19" t="inlineStr">
        <is>
          <t/>
        </is>
      </c>
      <c r="AY19" t="inlineStr">
        <is>
          <t/>
        </is>
      </c>
      <c r="AZ19" t="inlineStr">
        <is>
          <t/>
        </is>
      </c>
      <c r="BA19" t="inlineStr">
        <is>
          <t/>
        </is>
      </c>
      <c r="BB19" t="inlineStr">
        <is>
          <t/>
        </is>
      </c>
      <c r="BC19" t="inlineStr">
        <is>
          <t/>
        </is>
      </c>
      <c r="BD19" t="inlineStr">
        <is>
          <t/>
        </is>
      </c>
      <c r="BE19" t="inlineStr">
        <is>
          <t/>
        </is>
      </c>
      <c r="BF19" s="2" t="inlineStr">
        <is>
          <t>medicinale veterinario biologico|
medicinale veterinario di origine biologica</t>
        </is>
      </c>
      <c r="BG19" s="2" t="inlineStr">
        <is>
          <t>3|
3</t>
        </is>
      </c>
      <c r="BH19" s="2" t="inlineStr">
        <is>
          <t xml:space="preserve">|
</t>
        </is>
      </c>
      <c r="BI19" t="inlineStr">
        <is>
          <t>medicinale veterinario nel quale una &lt;a href="https://iate.europa.eu/entry/result/35093/en-it" target="_blank"&gt;sostanza attiva&lt;/a&gt; è una &lt;a href="https://iate.europa.eu/entry/result/2108655/en-it" target="_blank"&gt;sostanza biologica&lt;/a&gt;</t>
        </is>
      </c>
      <c r="BJ19" s="2" t="inlineStr">
        <is>
          <t>biologinis veterinarinis vaistas</t>
        </is>
      </c>
      <c r="BK19" s="2" t="inlineStr">
        <is>
          <t>3</t>
        </is>
      </c>
      <c r="BL19" s="2" t="inlineStr">
        <is>
          <t/>
        </is>
      </c>
      <c r="BM19" t="inlineStr">
        <is>
          <t>veterinarinis vaistas, kurio veiklioji medžiaga yra biologinė medžiaga</t>
        </is>
      </c>
      <c r="BN19" s="2" t="inlineStr">
        <is>
          <t>bioloģiskas izcelsmes veterinārās zāles</t>
        </is>
      </c>
      <c r="BO19" s="2" t="inlineStr">
        <is>
          <t>2</t>
        </is>
      </c>
      <c r="BP19" s="2" t="inlineStr">
        <is>
          <t/>
        </is>
      </c>
      <c r="BQ19" t="inlineStr">
        <is>
          <t>veterināras zāles, kuru saturā kā aktīvā viela&lt;sup&gt;1&lt;/sup&gt; ir kāda bioloģiskas izcelsmes viela&lt;sup&gt;2&lt;/sup&gt;&lt;p&gt;&lt;sup&gt;1&lt;/sup&gt; &lt;i&gt;aktīvā viela&lt;/i&gt; [ &lt;a href="/entry/result/35093/all" id="ENTRY_TO_ENTRY_CONVERTER" target="_blank"&gt;IATE:35093&lt;/a&gt; ]&lt;br&gt;&lt;sup&gt;2&lt;/sup&gt; &lt;i&gt;bioloģiskas izcelsmes viela&lt;/i&gt; [ &lt;a href="/entry/result/2108655/all" id="ENTRY_TO_ENTRY_CONVERTER" target="_blank"&gt;IATE:2108655&lt;/a&gt; ]&lt;/p&gt;</t>
        </is>
      </c>
      <c r="BR19" s="2" t="inlineStr">
        <is>
          <t>prodott mediċinali veterinarju bijoloġiku</t>
        </is>
      </c>
      <c r="BS19" s="2" t="inlineStr">
        <is>
          <t>3</t>
        </is>
      </c>
      <c r="BT19" s="2" t="inlineStr">
        <is>
          <t/>
        </is>
      </c>
      <c r="BU19" t="inlineStr">
        <is>
          <t>prodott mediċinali veterinarju fejn is-sustanza attiva hija &lt;i&gt;sustanza bijoloġika&lt;/i&gt; [ &lt;a href="/entry/result/2108655/all" id="ENTRY_TO_ENTRY_CONVERTER" target="_blank"&gt;IATE:2108655&lt;/a&gt; ]</t>
        </is>
      </c>
      <c r="BV19" s="2" t="inlineStr">
        <is>
          <t>biologisch geneesmiddel voor diergeneeskundig gebruik</t>
        </is>
      </c>
      <c r="BW19" s="2" t="inlineStr">
        <is>
          <t>2</t>
        </is>
      </c>
      <c r="BX19" s="2" t="inlineStr">
        <is>
          <t/>
        </is>
      </c>
      <c r="BY19" t="inlineStr">
        <is>
          <t>&lt;i&gt;geneesmiddel voor diergeneeskundig gebruik&lt;/i&gt; [ &lt;a href="/entry/result/1225197/all" id="ENTRY_TO_ENTRY_CONVERTER" target="_blank"&gt;IATE:1225197&lt;/a&gt; ] waarvan een van de &lt;i&gt;werkzame stoffen&lt;/i&gt; [ &lt;a href="/entry/result/35093/all" id="ENTRY_TO_ENTRY_CONVERTER" target="_blank"&gt;IATE:35093&lt;/a&gt; ] een &lt;i&gt;biologische stof&lt;/i&gt; [ &lt;a href="/entry/result/2108655/all" id="ENTRY_TO_ENTRY_CONVERTER" target="_blank"&gt;IATE:2108655&lt;/a&gt; ] is</t>
        </is>
      </c>
      <c r="BZ19" s="2" t="inlineStr">
        <is>
          <t>biologiczny weterynaryjny produkt leczniczy</t>
        </is>
      </c>
      <c r="CA19" s="2" t="inlineStr">
        <is>
          <t>3</t>
        </is>
      </c>
      <c r="CB19" s="2" t="inlineStr">
        <is>
          <t/>
        </is>
      </c>
      <c r="CC19" t="inlineStr">
        <is>
          <t>weterynaryjny produkt leczniczy, w którym &lt;i&gt;substancja czynna&lt;/i&gt; [ &lt;a href="/entry/result/35093/all" id="ENTRY_TO_ENTRY_CONVERTER" target="_blank"&gt;IATE:35093&lt;/a&gt; ] jest &lt;i&gt;substancją biologiczną&lt;/i&gt; [ &lt;a href="/entry/result/2108655/all" id="ENTRY_TO_ENTRY_CONVERTER" target="_blank"&gt;IATE:2108655&lt;/a&gt; ]</t>
        </is>
      </c>
      <c r="CD19" s="2" t="inlineStr">
        <is>
          <t>medicamento veterinário biológico</t>
        </is>
      </c>
      <c r="CE19" s="2" t="inlineStr">
        <is>
          <t>3</t>
        </is>
      </c>
      <c r="CF19" s="2" t="inlineStr">
        <is>
          <t/>
        </is>
      </c>
      <c r="CG19" t="inlineStr">
        <is>
          <t>Medicamento veterinário que contém uma substância ativa que é biológica.</t>
        </is>
      </c>
      <c r="CH19" s="2" t="inlineStr">
        <is>
          <t>medicament biologic de uz veterinar</t>
        </is>
      </c>
      <c r="CI19" s="2" t="inlineStr">
        <is>
          <t>3</t>
        </is>
      </c>
      <c r="CJ19" s="2" t="inlineStr">
        <is>
          <t/>
        </is>
      </c>
      <c r="CK19" t="inlineStr">
        <is>
          <t>un medicament de uz veterinar care conține o substanță activă care este o substanță biologică</t>
        </is>
      </c>
      <c r="CL19" s="2" t="inlineStr">
        <is>
          <t>biologický veterinárny liek</t>
        </is>
      </c>
      <c r="CM19" s="2" t="inlineStr">
        <is>
          <t>3</t>
        </is>
      </c>
      <c r="CN19" s="2" t="inlineStr">
        <is>
          <t/>
        </is>
      </c>
      <c r="CO19" t="inlineStr">
        <is>
          <t/>
        </is>
      </c>
      <c r="CP19" s="2" t="inlineStr">
        <is>
          <t>biološko zdravilo za uporabo v veterinarski medicini</t>
        </is>
      </c>
      <c r="CQ19" s="2" t="inlineStr">
        <is>
          <t>3</t>
        </is>
      </c>
      <c r="CR19" s="2" t="inlineStr">
        <is>
          <t/>
        </is>
      </c>
      <c r="CS19" t="inlineStr">
        <is>
          <t>zdravilo za uporabo v veterinarski medicini, v katerem je &lt;a href="https://iate.europa.eu/entry/result/35093/sl" target="_blank"&gt;učinkovina&lt;/a&gt; &lt;a href="https://iate.europa.eu/entry/result/2108655/sl" target="_blank"&gt;biološka snov&lt;/a&gt;</t>
        </is>
      </c>
      <c r="CT19" s="2" t="inlineStr">
        <is>
          <t>biologiskt veterinärmedicinskt läkemedel</t>
        </is>
      </c>
      <c r="CU19" s="2" t="inlineStr">
        <is>
          <t>3</t>
        </is>
      </c>
      <c r="CV19" s="2" t="inlineStr">
        <is>
          <t/>
        </is>
      </c>
      <c r="CW19" t="inlineStr">
        <is>
          <t>veterinärmedicinskt läkemedel där en ingående aktiv substans är en biologisk substans</t>
        </is>
      </c>
    </row>
    <row r="20">
      <c r="A20" s="1" t="str">
        <f>HYPERLINK("https://iate.europa.eu/entry/result/1442709/all", "1442709")</f>
        <v>1442709</v>
      </c>
      <c r="B20" t="inlineStr">
        <is>
          <t>SOCIAL QUESTIONS</t>
        </is>
      </c>
      <c r="C20" t="inlineStr">
        <is>
          <t>SOCIAL QUESTIONS|health|pharmaceutical industry;SOCIAL QUESTIONS|health</t>
        </is>
      </c>
      <c r="D20" t="inlineStr">
        <is>
          <t>yes</t>
        </is>
      </c>
      <c r="E20" t="inlineStr">
        <is>
          <t/>
        </is>
      </c>
      <c r="F20" s="2" t="inlineStr">
        <is>
          <t>радиофармацевтик</t>
        </is>
      </c>
      <c r="G20" s="2" t="inlineStr">
        <is>
          <t>3</t>
        </is>
      </c>
      <c r="H20" s="2" t="inlineStr">
        <is>
          <t/>
        </is>
      </c>
      <c r="I20" t="inlineStr">
        <is>
          <t>Всеки лекарствен продукт, който, вече готов за употреба, съдържа един или няколко радионуклиди (радоактивни изотопи), включени в него с медицинска цел.</t>
        </is>
      </c>
      <c r="J20" s="2" t="inlineStr">
        <is>
          <t>radiofarmakum</t>
        </is>
      </c>
      <c r="K20" s="2" t="inlineStr">
        <is>
          <t>3</t>
        </is>
      </c>
      <c r="L20" s="2" t="inlineStr">
        <is>
          <t/>
        </is>
      </c>
      <c r="M20" t="inlineStr">
        <is>
          <t>léčivý přípravek, který, je-li připraven k použití, obsahuje 1 nebo více radionuklidů (radioaktivních izotopů) včleněných pro lékařský účel</t>
        </is>
      </c>
      <c r="N20" s="2" t="inlineStr">
        <is>
          <t>radioaktivt lægemiddel|
radiofarmakon|
radiofarmaceutisk lægemiddel|
radiofarmaceutisk middel</t>
        </is>
      </c>
      <c r="O20" s="2" t="inlineStr">
        <is>
          <t>2|
3|
1|
4</t>
        </is>
      </c>
      <c r="P20" s="2" t="inlineStr">
        <is>
          <t xml:space="preserve">|
|
|
</t>
        </is>
      </c>
      <c r="Q20" t="inlineStr">
        <is>
          <t>ethvert lægemiddel, der i brugsklar form indeholder en eller flere radionukleider (radioaktive isotoper),der er tilsat til medicinske formål</t>
        </is>
      </c>
      <c r="R20" s="2" t="inlineStr">
        <is>
          <t>radioaktives Arzneimittel|
Radiopharmakon|
Radiopharmaka</t>
        </is>
      </c>
      <c r="S20" s="2" t="inlineStr">
        <is>
          <t>3|
3|
3</t>
        </is>
      </c>
      <c r="T20" s="2" t="inlineStr">
        <is>
          <t xml:space="preserve">|
|
</t>
        </is>
      </c>
      <c r="U20" t="inlineStr">
        <is>
          <t>jedes Arzneimittel, das in gebrauchsfertiger Form ein oder mehrere für medizinische Zwecke aufgenommene Radionuklide (radioaktive Isotope) enthält</t>
        </is>
      </c>
      <c r="V20" s="2" t="inlineStr">
        <is>
          <t>ραδιοφάρμακο</t>
        </is>
      </c>
      <c r="W20" s="2" t="inlineStr">
        <is>
          <t>3</t>
        </is>
      </c>
      <c r="X20" s="2" t="inlineStr">
        <is>
          <t/>
        </is>
      </c>
      <c r="Y20" t="inlineStr">
        <is>
          <t>φάρμακο το οποίο, όταν είναι έτοιμο προς χρήση για ιατρικούς σκοπούς, είναι επισημασμένο με ένα ή περισσότερο ραδιονουκλεΐδια (ραδιενεργά ισότοπα)</t>
        </is>
      </c>
      <c r="Z20" s="2" t="inlineStr">
        <is>
          <t>radiopharmaceutical|
radio-pharmaceutical|
radio-pharmaceuticals|
radiopharmaceuticals</t>
        </is>
      </c>
      <c r="AA20" s="2" t="inlineStr">
        <is>
          <t>3|
1|
1|
1</t>
        </is>
      </c>
      <c r="AB20" s="2" t="inlineStr">
        <is>
          <t xml:space="preserve">|
|
|
</t>
        </is>
      </c>
      <c r="AC20" t="inlineStr">
        <is>
          <t>medicinal product which, when ready for use, contains one or more radionuclides (radioactive isotopes) included for a medicinal purpose</t>
        </is>
      </c>
      <c r="AD20" s="2" t="inlineStr">
        <is>
          <t>radiofármaco</t>
        </is>
      </c>
      <c r="AE20" s="2" t="inlineStr">
        <is>
          <t>3</t>
        </is>
      </c>
      <c r="AF20" s="2" t="inlineStr">
        <is>
          <t/>
        </is>
      </c>
      <c r="AG20" t="inlineStr">
        <is>
          <t>Cualquier medicamento que, cuando esté preparado para su uso, contenga uno o más radionucleidos (isótopos radioactivos), incorporados con algún objetivo médico.</t>
        </is>
      </c>
      <c r="AH20" s="2" t="inlineStr">
        <is>
          <t>radiofarmatseutikum|
radiofarmatseutiline ravim|
radiofarmatseutiline preparaat</t>
        </is>
      </c>
      <c r="AI20" s="2" t="inlineStr">
        <is>
          <t>3|
3|
3</t>
        </is>
      </c>
      <c r="AJ20" s="2" t="inlineStr">
        <is>
          <t xml:space="preserve">|
|
</t>
        </is>
      </c>
      <c r="AK20" t="inlineStr">
        <is>
          <t>ravim, mis kasutusvalmina sisaldab üht või mitut meditsiiniliseks kasutamiseks mõeldud radionukliidi (radioaktiivset isotoopi)</t>
        </is>
      </c>
      <c r="AL20" s="2" t="inlineStr">
        <is>
          <t>radiofarmaseuttinen lääke|
radioaktiivinen lääkevalmiste</t>
        </is>
      </c>
      <c r="AM20" s="2" t="inlineStr">
        <is>
          <t>3|
3</t>
        </is>
      </c>
      <c r="AN20" s="2" t="inlineStr">
        <is>
          <t xml:space="preserve">|
</t>
        </is>
      </c>
      <c r="AO20" t="inlineStr">
        <is>
          <t>kaikki lääkkeet, jotka käyttövalmiina sisältävät yhtä tai useampaa radionuklidia (radioisotooppia) lääkkeelliseen tarkoitukseen käytettäväksi</t>
        </is>
      </c>
      <c r="AP20" s="2" t="inlineStr">
        <is>
          <t>médicament radiopharmaceutique|
produit radiopharmaceutique|
radiopharmaceutique</t>
        </is>
      </c>
      <c r="AQ20" s="2" t="inlineStr">
        <is>
          <t>3|
3|
3</t>
        </is>
      </c>
      <c r="AR20" s="2" t="inlineStr">
        <is>
          <t xml:space="preserve">|
|
</t>
        </is>
      </c>
      <c r="AS20" t="inlineStr">
        <is>
          <t>médicament qui, lorsqu'il est prêt à l'emploi, contient un ou plusieurs radionucléides (isotopes radioactifs), incorporés à des fins médicales</t>
        </is>
      </c>
      <c r="AT20" s="2" t="inlineStr">
        <is>
          <t>radachógas</t>
        </is>
      </c>
      <c r="AU20" s="2" t="inlineStr">
        <is>
          <t>3</t>
        </is>
      </c>
      <c r="AV20" s="2" t="inlineStr">
        <is>
          <t/>
        </is>
      </c>
      <c r="AW20" t="inlineStr">
        <is>
          <t/>
        </is>
      </c>
      <c r="AX20" t="inlineStr">
        <is>
          <t/>
        </is>
      </c>
      <c r="AY20" t="inlineStr">
        <is>
          <t/>
        </is>
      </c>
      <c r="AZ20" t="inlineStr">
        <is>
          <t/>
        </is>
      </c>
      <c r="BA20" t="inlineStr">
        <is>
          <t/>
        </is>
      </c>
      <c r="BB20" s="2" t="inlineStr">
        <is>
          <t>radiofarmakon</t>
        </is>
      </c>
      <c r="BC20" s="2" t="inlineStr">
        <is>
          <t>4</t>
        </is>
      </c>
      <c r="BD20" s="2" t="inlineStr">
        <is>
          <t/>
        </is>
      </c>
      <c r="BE20" t="inlineStr">
        <is>
          <t>radioaktívan jelzett, élőlénynek beadásra szánt készítmény</t>
        </is>
      </c>
      <c r="BF20" s="2" t="inlineStr">
        <is>
          <t>radiofarmaco</t>
        </is>
      </c>
      <c r="BG20" s="2" t="inlineStr">
        <is>
          <t>3</t>
        </is>
      </c>
      <c r="BH20" s="2" t="inlineStr">
        <is>
          <t/>
        </is>
      </c>
      <c r="BI20" t="inlineStr">
        <is>
          <t>qualsiasi medicinale che, quando è pronto per l'uso, include uno o più radionuclidi (isotopi radioattivi) incorporati a scopo sanitario</t>
        </is>
      </c>
      <c r="BJ20" s="2" t="inlineStr">
        <is>
          <t>radiofarmacinis vaistas|
radioaktyvusis vaistas|
radioaktyvusis preparatas</t>
        </is>
      </c>
      <c r="BK20" s="2" t="inlineStr">
        <is>
          <t>3|
3|
2</t>
        </is>
      </c>
      <c r="BL20" s="2" t="inlineStr">
        <is>
          <t xml:space="preserve">preferred|
|
</t>
        </is>
      </c>
      <c r="BM20" t="inlineStr">
        <is>
          <t>vaistas, kurio sudėtyje, jį paruošus vartoti, yra vienas ar daugiau radionuklidų (radioaktyviųjų izotopų), skirtų sveikatos priežiūrai</t>
        </is>
      </c>
      <c r="BN20" s="2" t="inlineStr">
        <is>
          <t>radiofarmaceitisks preparāts</t>
        </is>
      </c>
      <c r="BO20" s="2" t="inlineStr">
        <is>
          <t>3</t>
        </is>
      </c>
      <c r="BP20" s="2" t="inlineStr">
        <is>
          <t/>
        </is>
      </c>
      <c r="BQ20" t="inlineStr">
        <is>
          <t>jebkuras zāles, kas, būdamas gatavas lietošanai, satur vienu vai vairākus radionuklīdus (radioaktīvos izotopus), kuri ietverti medicīniskā nolūkā</t>
        </is>
      </c>
      <c r="BR20" s="2" t="inlineStr">
        <is>
          <t>radjufarmaċewtiku</t>
        </is>
      </c>
      <c r="BS20" s="2" t="inlineStr">
        <is>
          <t>3</t>
        </is>
      </c>
      <c r="BT20" s="2" t="inlineStr">
        <is>
          <t/>
        </is>
      </c>
      <c r="BU20" t="inlineStr">
        <is>
          <t/>
        </is>
      </c>
      <c r="BV20" s="2" t="inlineStr">
        <is>
          <t>radiofarmaceuticum|
radiofarmacon|
radioactief farmacon</t>
        </is>
      </c>
      <c r="BW20" s="2" t="inlineStr">
        <is>
          <t>3|
3|
3</t>
        </is>
      </c>
      <c r="BX20" s="2" t="inlineStr">
        <is>
          <t xml:space="preserve">|
|
</t>
        </is>
      </c>
      <c r="BY20" t="inlineStr">
        <is>
          <t>"elk geneesmiddel dat, wanneer het gebruiksklaar is, een of meer radionucliden (radioactieve isotopen) bevat, welke daarin voor medische doeleinden is, respectievelijk zijn geïncorporeerd"</t>
        </is>
      </c>
      <c r="BZ20" s="2" t="inlineStr">
        <is>
          <t>produkt radiofarmaceutyczny|
radiofarmaceutyk|
farmaceutyczny preparat promieniotwórczy</t>
        </is>
      </c>
      <c r="CA20" s="2" t="inlineStr">
        <is>
          <t>3|
3|
2</t>
        </is>
      </c>
      <c r="CB20" s="2" t="inlineStr">
        <is>
          <t xml:space="preserve">preferred|
|
</t>
        </is>
      </c>
      <c r="CC20" t="inlineStr">
        <is>
          <t>produkt leczniczy, który, gdy jest gotowy do użycia, zawiera co najmniej jeden radionuklid (izotop promieniotwórczy) wprowadzony do celów leczniczych</t>
        </is>
      </c>
      <c r="CD20" s="2" t="inlineStr">
        <is>
          <t>medicamento radiofarmacêutico|
radiofármaco</t>
        </is>
      </c>
      <c r="CE20" s="2" t="inlineStr">
        <is>
          <t>3|
3</t>
        </is>
      </c>
      <c r="CF20" s="2" t="inlineStr">
        <is>
          <t xml:space="preserve">|
</t>
        </is>
      </c>
      <c r="CG20" t="inlineStr">
        <is>
          <t>Qualquer medicamento que, quando pronto para ser utilizado, contenha um ou vários radionuclídeos (isótopos radioativos) destinados a uso médico.</t>
        </is>
      </c>
      <c r="CH20" s="2" t="inlineStr">
        <is>
          <t>produs radiofarmaceutic</t>
        </is>
      </c>
      <c r="CI20" s="2" t="inlineStr">
        <is>
          <t>3</t>
        </is>
      </c>
      <c r="CJ20" s="2" t="inlineStr">
        <is>
          <t/>
        </is>
      </c>
      <c r="CK20" t="inlineStr">
        <is>
          <t>Orice medicament care, atunci când este gata pentru utilizare, conține încorporați în scopuri medicale unul sau mai mulți radionuclizi (izotopi radioactivi).</t>
        </is>
      </c>
      <c r="CL20" s="2" t="inlineStr">
        <is>
          <t>rádioaktívny liek|
rádiofarmakum</t>
        </is>
      </c>
      <c r="CM20" s="2" t="inlineStr">
        <is>
          <t>3|
3</t>
        </is>
      </c>
      <c r="CN20" s="2" t="inlineStr">
        <is>
          <t xml:space="preserve">preferred|
</t>
        </is>
      </c>
      <c r="CO20" t="inlineStr">
        <is>
          <t>akýkoľvek liek, ktorý keď je pripravený na použitie, obsahuje na liečebné účely jeden alebo viac rádionuklidov (rádioaktívnych izotopov)</t>
        </is>
      </c>
      <c r="CP20" s="2" t="inlineStr">
        <is>
          <t>radiofarmak|
radiofarmacevtski izdelek</t>
        </is>
      </c>
      <c r="CQ20" s="2" t="inlineStr">
        <is>
          <t>3|
3</t>
        </is>
      </c>
      <c r="CR20" s="2" t="inlineStr">
        <is>
          <t xml:space="preserve">|
</t>
        </is>
      </c>
      <c r="CS20" t="inlineStr">
        <is>
          <t>&lt;div&gt;zdravilo, ki vsebuje vsaj en radionuklid in se vnese v organizem za diagnosticiranje in/ali zdravljenje&lt;br&gt;&lt;/div&gt;</t>
        </is>
      </c>
      <c r="CT20" s="2" t="inlineStr">
        <is>
          <t>radiofarmakon</t>
        </is>
      </c>
      <c r="CU20" s="2" t="inlineStr">
        <is>
          <t>3</t>
        </is>
      </c>
      <c r="CV20" s="2" t="inlineStr">
        <is>
          <t/>
        </is>
      </c>
      <c r="CW20" t="inlineStr">
        <is>
          <t>varje läkemedel som i bruksfärdig form innehåller en eller flera radionuklider (radioaktiva isotoper) för medicinskt ändamål</t>
        </is>
      </c>
    </row>
    <row r="21">
      <c r="A21" s="1" t="str">
        <f>HYPERLINK("https://iate.europa.eu/entry/result/1733146/all", "1733146")</f>
        <v>1733146</v>
      </c>
      <c r="B21" t="inlineStr">
        <is>
          <t>SOCIAL QUESTIONS</t>
        </is>
      </c>
      <c r="C21" t="inlineStr">
        <is>
          <t>SOCIAL QUESTIONS|health|pharmaceutical industry</t>
        </is>
      </c>
      <c r="D21" t="inlineStr">
        <is>
          <t>yes</t>
        </is>
      </c>
      <c r="E21" t="inlineStr">
        <is>
          <t/>
        </is>
      </c>
      <c r="F21" s="2" t="inlineStr">
        <is>
          <t>блистер</t>
        </is>
      </c>
      <c r="G21" s="2" t="inlineStr">
        <is>
          <t>4</t>
        </is>
      </c>
      <c r="H21" s="2" t="inlineStr">
        <is>
          <t/>
        </is>
      </c>
      <c r="I21" t="inlineStr">
        <is>
          <t>Опаковка на определен брой единични таблетки.</t>
        </is>
      </c>
      <c r="J21" s="2" t="inlineStr">
        <is>
          <t>blistr</t>
        </is>
      </c>
      <c r="K21" s="2" t="inlineStr">
        <is>
          <t>3</t>
        </is>
      </c>
      <c r="L21" s="2" t="inlineStr">
        <is>
          <t/>
        </is>
      </c>
      <c r="M21" t="inlineStr">
        <is>
          <t>obal („platíčko“) na léky</t>
        </is>
      </c>
      <c r="N21" s="2" t="inlineStr">
        <is>
          <t>blisterpakning</t>
        </is>
      </c>
      <c r="O21" s="2" t="inlineStr">
        <is>
          <t>4</t>
        </is>
      </c>
      <c r="P21" s="2" t="inlineStr">
        <is>
          <t/>
        </is>
      </c>
      <c r="Q21" t="inlineStr">
        <is>
          <t>Verpackung zwischen zwei Folien, von denen die eine sich auf Durchdrücken öffnen lässt und jeweils eine Tablette freigibt.</t>
        </is>
      </c>
      <c r="R21" s="2" t="inlineStr">
        <is>
          <t>Glockenpackung|
Durchdrück(ver)packung|
Blasenpackung</t>
        </is>
      </c>
      <c r="S21" s="2" t="inlineStr">
        <is>
          <t>3|
1|
3</t>
        </is>
      </c>
      <c r="T21" s="2" t="inlineStr">
        <is>
          <t xml:space="preserve">|
|
</t>
        </is>
      </c>
      <c r="U21" t="inlineStr">
        <is>
          <t/>
        </is>
      </c>
      <c r="V21" s="2" t="inlineStr">
        <is>
          <t>πλακίδιο με κυψελίδες|
συσκευασία σε blister|
συσκευασία σε μορφή blister</t>
        </is>
      </c>
      <c r="W21" s="2" t="inlineStr">
        <is>
          <t>3|
3|
3</t>
        </is>
      </c>
      <c r="X21" s="2" t="inlineStr">
        <is>
          <t>preferred|
|
admitted</t>
        </is>
      </c>
      <c r="Y21" t="inlineStr">
        <is>
          <t>πλακίδιο συσκευασίας μοναδιαίων δόσεων φαρμάκου σε μορφή χαπιών (π.χ. δισκία, κάψουλες κλπ.) τοποθετημένων σε ημίσκληρες κυψελίδες (blisters) οι οποίες καλύπτονται με θερμοκολλούμενη επίστρωση υλικού υποστήριξης ώστε το χάπι που περιέχει κάθε κυψελίδα να προστατεύεται έως ότου αφαιρεθεί για να χρησιμοποιηθεί</t>
        </is>
      </c>
      <c r="Z21" s="2" t="inlineStr">
        <is>
          <t>blister pack</t>
        </is>
      </c>
      <c r="AA21" s="2" t="inlineStr">
        <is>
          <t>3</t>
        </is>
      </c>
      <c r="AB21" s="2" t="inlineStr">
        <is>
          <t/>
        </is>
      </c>
      <c r="AC21" t="inlineStr">
        <is>
          <t>card for unit-dose packaging of medication within semi-rigid bubbles filled with the product secured by a strong, heat-sealable backing material that protects the pills (i.e. tablets, capsules, etc.) until taken</t>
        </is>
      </c>
      <c r="AD21" s="2" t="inlineStr">
        <is>
          <t>blíster</t>
        </is>
      </c>
      <c r="AE21" s="2" t="inlineStr">
        <is>
          <t>3</t>
        </is>
      </c>
      <c r="AF21" s="2" t="inlineStr">
        <is>
          <t/>
        </is>
      </c>
      <c r="AG21" t="inlineStr">
        <is>
          <t>Envase para pequeños productos, por ejemplo, medicamentos, constituido por una lámina moldeada en cavidades y sellada con un soporte. En la industria farmacéutica, la lámina moldeada se compone habitualmente de aluminio, plástico o ambos materiales y el soporte, de aluminio.</t>
        </is>
      </c>
      <c r="AH21" s="2" t="inlineStr">
        <is>
          <t>mullpakend|
blisterpakend|
blister</t>
        </is>
      </c>
      <c r="AI21" s="2" t="inlineStr">
        <is>
          <t>3|
3|
3</t>
        </is>
      </c>
      <c r="AJ21" s="2" t="inlineStr">
        <is>
          <t xml:space="preserve">preferred|
|
</t>
        </is>
      </c>
      <c r="AK21" t="inlineStr">
        <is>
          <t>pakend (tavaliselt mitmeannuseline), mis koosneb kahest kihist, millest üks on vormitud nii, et ta mahutaks üksikannuseid</t>
        </is>
      </c>
      <c r="AL21" s="2" t="inlineStr">
        <is>
          <t>läpipainopakkaus</t>
        </is>
      </c>
      <c r="AM21" s="2" t="inlineStr">
        <is>
          <t>3</t>
        </is>
      </c>
      <c r="AN21" s="2" t="inlineStr">
        <is>
          <t/>
        </is>
      </c>
      <c r="AO21" t="inlineStr">
        <is>
          <t/>
        </is>
      </c>
      <c r="AP21" s="2" t="inlineStr">
        <is>
          <t>emballage "blister"|
emballage mono-alvéolaire</t>
        </is>
      </c>
      <c r="AQ21" s="2" t="inlineStr">
        <is>
          <t>3|
1</t>
        </is>
      </c>
      <c r="AR21" s="2" t="inlineStr">
        <is>
          <t xml:space="preserve">|
</t>
        </is>
      </c>
      <c r="AS21" t="inlineStr">
        <is>
          <t/>
        </is>
      </c>
      <c r="AT21" s="2" t="inlineStr">
        <is>
          <t>spuaicphaca</t>
        </is>
      </c>
      <c r="AU21" s="2" t="inlineStr">
        <is>
          <t>3</t>
        </is>
      </c>
      <c r="AV21" s="2" t="inlineStr">
        <is>
          <t/>
        </is>
      </c>
      <c r="AW21" t="inlineStr">
        <is>
          <t/>
        </is>
      </c>
      <c r="AX21" t="inlineStr">
        <is>
          <t/>
        </is>
      </c>
      <c r="AY21" t="inlineStr">
        <is>
          <t/>
        </is>
      </c>
      <c r="AZ21" t="inlineStr">
        <is>
          <t/>
        </is>
      </c>
      <c r="BA21" t="inlineStr">
        <is>
          <t/>
        </is>
      </c>
      <c r="BB21" s="2" t="inlineStr">
        <is>
          <t>buborékcsomagolás</t>
        </is>
      </c>
      <c r="BC21" s="2" t="inlineStr">
        <is>
          <t>3</t>
        </is>
      </c>
      <c r="BD21" s="2" t="inlineStr">
        <is>
          <t/>
        </is>
      </c>
      <c r="BE21" t="inlineStr">
        <is>
          <t/>
        </is>
      </c>
      <c r="BF21" s="2" t="inlineStr">
        <is>
          <t>blister</t>
        </is>
      </c>
      <c r="BG21" s="2" t="inlineStr">
        <is>
          <t>2</t>
        </is>
      </c>
      <c r="BH21" s="2" t="inlineStr">
        <is>
          <t/>
        </is>
      </c>
      <c r="BI21" t="inlineStr">
        <is>
          <t/>
        </is>
      </c>
      <c r="BJ21" s="2" t="inlineStr">
        <is>
          <t>lizdinė plokštelė</t>
        </is>
      </c>
      <c r="BK21" s="2" t="inlineStr">
        <is>
          <t>3</t>
        </is>
      </c>
      <c r="BL21" s="2" t="inlineStr">
        <is>
          <t/>
        </is>
      </c>
      <c r="BM21" t="inlineStr">
        <is>
          <t>talpyklė (dažniausiai daugiadozė), sudaryta iš dviejų sluoksnių, iš kurių vienas turi lizdus vienkartinėms dozėms</t>
        </is>
      </c>
      <c r="BN21" s="2" t="inlineStr">
        <is>
          <t>blisteriesaiņojums|
blisteriepakojums</t>
        </is>
      </c>
      <c r="BO21" s="2" t="inlineStr">
        <is>
          <t>3|
2</t>
        </is>
      </c>
      <c r="BP21" s="2" t="inlineStr">
        <is>
          <t xml:space="preserve">|
</t>
        </is>
      </c>
      <c r="BQ21" t="inlineStr">
        <is>
          <t/>
        </is>
      </c>
      <c r="BR21" s="2" t="inlineStr">
        <is>
          <t>pakkett blister</t>
        </is>
      </c>
      <c r="BS21" s="2" t="inlineStr">
        <is>
          <t>3</t>
        </is>
      </c>
      <c r="BT21" s="2" t="inlineStr">
        <is>
          <t/>
        </is>
      </c>
      <c r="BU21" t="inlineStr">
        <is>
          <t/>
        </is>
      </c>
      <c r="BV21" s="2" t="inlineStr">
        <is>
          <t>blisterverpakking</t>
        </is>
      </c>
      <c r="BW21" s="2" t="inlineStr">
        <is>
          <t>3</t>
        </is>
      </c>
      <c r="BX21" s="2" t="inlineStr">
        <is>
          <t/>
        </is>
      </c>
      <c r="BY21" t="inlineStr">
        <is>
          <t>voor geneesmiddelen: "verpakking van tabletten e.d. in een (kartonnen) plaatje met vakjes waar ze in passen, afgedekt met plastic, die openbreken als men erop drukt"</t>
        </is>
      </c>
      <c r="BZ21" s="2" t="inlineStr">
        <is>
          <t>blister</t>
        </is>
      </c>
      <c r="CA21" s="2" t="inlineStr">
        <is>
          <t>3</t>
        </is>
      </c>
      <c r="CB21" s="2" t="inlineStr">
        <is>
          <t/>
        </is>
      </c>
      <c r="CC21" t="inlineStr">
        <is>
          <t>forma opakowania suchych form leków (drażetek, tabletek) wykonana z folii termozgrzewalnej twardej lub miękkiej</t>
        </is>
      </c>
      <c r="CD21" s="2" t="inlineStr">
        <is>
          <t>blíster|
embalagem blíster|
pacote almofadado</t>
        </is>
      </c>
      <c r="CE21" s="2" t="inlineStr">
        <is>
          <t>3|
3|
3</t>
        </is>
      </c>
      <c r="CF21" s="2" t="inlineStr">
        <is>
          <t xml:space="preserve">|
|
</t>
        </is>
      </c>
      <c r="CG21" t="inlineStr">
        <is>
          <t>Embalagem de plástico semirrígido transparente, com pequenas cavidades próprias para acondicionar objetos pequenos, geralmente comprimidos ou cápsulas.</t>
        </is>
      </c>
      <c r="CH21" s="2" t="inlineStr">
        <is>
          <t>blister</t>
        </is>
      </c>
      <c r="CI21" s="2" t="inlineStr">
        <is>
          <t>3</t>
        </is>
      </c>
      <c r="CJ21" s="2" t="inlineStr">
        <is>
          <t/>
        </is>
      </c>
      <c r="CK21" t="inlineStr">
        <is>
          <t>carcasă de plastic transparent, lipsită de carton, în care se ambalează unele mărfuri.</t>
        </is>
      </c>
      <c r="CL21" s="2" t="inlineStr">
        <is>
          <t>pretlačovacie balenie|
blister</t>
        </is>
      </c>
      <c r="CM21" s="2" t="inlineStr">
        <is>
          <t>3|
3</t>
        </is>
      </c>
      <c r="CN21" s="2" t="inlineStr">
        <is>
          <t xml:space="preserve">|
</t>
        </is>
      </c>
      <c r="CO21" t="inlineStr">
        <is>
          <t>vnútorný obal lieku</t>
        </is>
      </c>
      <c r="CP21" s="2" t="inlineStr">
        <is>
          <t>pretisni omot</t>
        </is>
      </c>
      <c r="CQ21" s="2" t="inlineStr">
        <is>
          <t>3</t>
        </is>
      </c>
      <c r="CR21" s="2" t="inlineStr">
        <is>
          <t/>
        </is>
      </c>
      <c r="CS21" t="inlineStr">
        <is>
          <t>vrsta ovojnine, ki se uporablja zlasti v farmaciji za tablete in kapsule. Sestavljen je iz dveh delov: dela iz umetne mase, ki je običajno prosojen in je oblikovan v značilne mehurčke, v katerih se tablete ali kapsule nahajajo, ter aluminijaste folije.</t>
        </is>
      </c>
      <c r="CT21" s="2" t="inlineStr">
        <is>
          <t>tryckförpackning</t>
        </is>
      </c>
      <c r="CU21" s="2" t="inlineStr">
        <is>
          <t>3</t>
        </is>
      </c>
      <c r="CV21" s="2" t="inlineStr">
        <is>
          <t/>
        </is>
      </c>
      <c r="CW21" t="inlineStr">
        <is>
          <t/>
        </is>
      </c>
    </row>
    <row r="22">
      <c r="A22" s="1" t="str">
        <f>HYPERLINK("https://iate.europa.eu/entry/result/1443157/all", "1443157")</f>
        <v>1443157</v>
      </c>
      <c r="B22" t="inlineStr">
        <is>
          <t>SOCIAL QUESTIONS</t>
        </is>
      </c>
      <c r="C22" t="inlineStr">
        <is>
          <t>SOCIAL QUESTIONS|health|pharmaceutical industry</t>
        </is>
      </c>
      <c r="D22" t="inlineStr">
        <is>
          <t>yes</t>
        </is>
      </c>
      <c r="E22" t="inlineStr">
        <is>
          <t/>
        </is>
      </c>
      <c r="F22" s="2" t="inlineStr">
        <is>
          <t>общоприето име</t>
        </is>
      </c>
      <c r="G22" s="2" t="inlineStr">
        <is>
          <t>2</t>
        </is>
      </c>
      <c r="H22" s="2" t="inlineStr">
        <is>
          <t/>
        </is>
      </c>
      <c r="I22" t="inlineStr">
        <is>
          <t/>
        </is>
      </c>
      <c r="J22" s="2" t="inlineStr">
        <is>
          <t>běžný název</t>
        </is>
      </c>
      <c r="K22" s="2" t="inlineStr">
        <is>
          <t>3</t>
        </is>
      </c>
      <c r="L22" s="2" t="inlineStr">
        <is>
          <t/>
        </is>
      </c>
      <c r="M22" t="inlineStr">
        <is>
          <t>&lt;i&gt;mezinárodní nechráněný název&lt;/i&gt; [ &lt;a href="/entry/result/1530091/all" id="ENTRY_TO_ENTRY_CONVERTER" target="_blank"&gt;IATE:1530091&lt;/a&gt; ] léčivého přípravku doporučený Světovou zdravotnickou organizací nebo, v případě že takový mezinárodní nechráněný název neexistuje, obvykle používaný název</t>
        </is>
      </c>
      <c r="N22" s="2" t="inlineStr">
        <is>
          <t>fællesnavn|
generisk navn</t>
        </is>
      </c>
      <c r="O22" s="2" t="inlineStr">
        <is>
          <t>4|
4</t>
        </is>
      </c>
      <c r="P22" s="2" t="inlineStr">
        <is>
          <t xml:space="preserve">|
</t>
        </is>
      </c>
      <c r="Q22" t="inlineStr">
        <is>
          <t>det af Verdenssundhedsorganisationen anbefalede internationale fællesnavn eller, såfremt et sådant ikke findes, det gængse fællesnavn</t>
        </is>
      </c>
      <c r="R22" s="2" t="inlineStr">
        <is>
          <t>gebräuchliche Bezeichnung|
gebräuchlicher Name</t>
        </is>
      </c>
      <c r="S22" s="2" t="inlineStr">
        <is>
          <t>3|
3</t>
        </is>
      </c>
      <c r="T22" s="2" t="inlineStr">
        <is>
          <t xml:space="preserve">|
</t>
        </is>
      </c>
      <c r="U22" t="inlineStr">
        <is>
          <t>die von der Weltgesundheitsorganisation empfohlene international gebräuchliche Bezeichnung bzw.-in Ermangelung dessen-die übliche gebräuchliche Bezeichnung</t>
        </is>
      </c>
      <c r="V22" s="2" t="inlineStr">
        <is>
          <t>κοινή ονομασία</t>
        </is>
      </c>
      <c r="W22" s="2" t="inlineStr">
        <is>
          <t>3</t>
        </is>
      </c>
      <c r="X22" s="2" t="inlineStr">
        <is>
          <t/>
        </is>
      </c>
      <c r="Y22" t="inlineStr">
        <is>
          <t>η &lt;a href="https://iate.europa.eu/entry/result/1530091/en-el" target="_blank"&gt;διεθνής κοινόχρηστη ονομασία&lt;/a&gt; που προτείνεται από την Παγκόσμια Οργάνωση Υγείας ή, στην περίπτωση που δεν υπάρχει, η συνήθης ονομασία</t>
        </is>
      </c>
      <c r="Z22" s="2" t="inlineStr">
        <is>
          <t>common name</t>
        </is>
      </c>
      <c r="AA22" s="2" t="inlineStr">
        <is>
          <t>3</t>
        </is>
      </c>
      <c r="AB22" s="2" t="inlineStr">
        <is>
          <t/>
        </is>
      </c>
      <c r="AC22" t="inlineStr">
        <is>
          <t>the &lt;a href="https://iate.europa.eu/entry/result/1530091/en" target="_blank"&gt;international non-proprietary name&lt;/a&gt; recommended by the World Health Organization, or, if one does not exist, the name generally used</t>
        </is>
      </c>
      <c r="AD22" s="2" t="inlineStr">
        <is>
          <t>denominación común</t>
        </is>
      </c>
      <c r="AE22" s="2" t="inlineStr">
        <is>
          <t>3</t>
        </is>
      </c>
      <c r="AF22" s="2" t="inlineStr">
        <is>
          <t/>
        </is>
      </c>
      <c r="AG22" t="inlineStr">
        <is>
          <t>Denominación común internacional recomendada por la Organización Mundial de la Salud o, en su defecto, la denominación común usual.</t>
        </is>
      </c>
      <c r="AH22" s="2" t="inlineStr">
        <is>
          <t>tavanimetus|
üldnimetus</t>
        </is>
      </c>
      <c r="AI22" s="2" t="inlineStr">
        <is>
          <t>4|
3</t>
        </is>
      </c>
      <c r="AJ22" s="2" t="inlineStr">
        <is>
          <t xml:space="preserve">|
</t>
        </is>
      </c>
      <c r="AK22" t="inlineStr">
        <is>
          <t/>
        </is>
      </c>
      <c r="AL22" s="2" t="inlineStr">
        <is>
          <t>yleisnimi</t>
        </is>
      </c>
      <c r="AM22" s="2" t="inlineStr">
        <is>
          <t>3</t>
        </is>
      </c>
      <c r="AN22" s="2" t="inlineStr">
        <is>
          <t/>
        </is>
      </c>
      <c r="AO22" t="inlineStr">
        <is>
          <t>Maailman terveysjärjestön eläinlääkkeelle suosittelema yleinen kansainvälinen nimi tai jos sellaista ei ole, yleisesti käytetty nimi</t>
        </is>
      </c>
      <c r="AP22" s="2" t="inlineStr">
        <is>
          <t>dénomination commune</t>
        </is>
      </c>
      <c r="AQ22" s="2" t="inlineStr">
        <is>
          <t>3</t>
        </is>
      </c>
      <c r="AR22" s="2" t="inlineStr">
        <is>
          <t/>
        </is>
      </c>
      <c r="AS22" t="inlineStr">
        <is>
          <t>la dénomination commune internationale recommandée par l'Organisation mondiale de la santé, ou, à défaut, la dénomination commune usuelle</t>
        </is>
      </c>
      <c r="AT22" s="2" t="inlineStr">
        <is>
          <t>gnáthainm</t>
        </is>
      </c>
      <c r="AU22" s="2" t="inlineStr">
        <is>
          <t>3</t>
        </is>
      </c>
      <c r="AV22" s="2" t="inlineStr">
        <is>
          <t/>
        </is>
      </c>
      <c r="AW22" t="inlineStr">
        <is>
          <t/>
        </is>
      </c>
      <c r="AX22" s="2" t="inlineStr">
        <is>
          <t>uobičajeni naziv</t>
        </is>
      </c>
      <c r="AY22" s="2" t="inlineStr">
        <is>
          <t>3</t>
        </is>
      </c>
      <c r="AZ22" s="2" t="inlineStr">
        <is>
          <t/>
        </is>
      </c>
      <c r="BA22" t="inlineStr">
        <is>
          <t>međunarodno nezaštićeno ime (INN) koje je preporučila Svjetska zdravstvena organizacija ili drugo uobičajeno ime</t>
        </is>
      </c>
      <c r="BB22" s="2" t="inlineStr">
        <is>
          <t>közönséges név|
köznapi név</t>
        </is>
      </c>
      <c r="BC22" s="2" t="inlineStr">
        <is>
          <t>2|
2</t>
        </is>
      </c>
      <c r="BD22" s="2" t="inlineStr">
        <is>
          <t xml:space="preserve">|
</t>
        </is>
      </c>
      <c r="BE22" t="inlineStr">
        <is>
          <t/>
        </is>
      </c>
      <c r="BF22" s="2" t="inlineStr">
        <is>
          <t>denominazione comune</t>
        </is>
      </c>
      <c r="BG22" s="2" t="inlineStr">
        <is>
          <t>3</t>
        </is>
      </c>
      <c r="BH22" s="2" t="inlineStr">
        <is>
          <t/>
        </is>
      </c>
      <c r="BI22" t="inlineStr">
        <is>
          <t>denominazione internazionale raccomandata dall'Organizzazione mondiale della sanità o, in mancanza di essa, la denominazione consuetudinaria</t>
        </is>
      </c>
      <c r="BJ22" s="2" t="inlineStr">
        <is>
          <t>bendrinis pavadinimas</t>
        </is>
      </c>
      <c r="BK22" s="2" t="inlineStr">
        <is>
          <t>3</t>
        </is>
      </c>
      <c r="BL22" s="2" t="inlineStr">
        <is>
          <t/>
        </is>
      </c>
      <c r="BM22" t="inlineStr">
        <is>
          <t>Pasaulio sveikatos organizacijos rekomenduojamas tarptautinis nepatentuotas pavadinimas arba, jeigu tokio pavadinimo nėra, įprastai vartojamas pavadinimas</t>
        </is>
      </c>
      <c r="BN22" s="2" t="inlineStr">
        <is>
          <t>vispārpieņemtais nosaukums</t>
        </is>
      </c>
      <c r="BO22" s="2" t="inlineStr">
        <is>
          <t>2</t>
        </is>
      </c>
      <c r="BP22" s="2" t="inlineStr">
        <is>
          <t/>
        </is>
      </c>
      <c r="BQ22" t="inlineStr">
        <is>
          <t>&lt;i&gt;Starptautiskais nepatentētais nosaukums&lt;/i&gt; [ &lt;a href="/entry/result/1530091/all" id="ENTRY_TO_ENTRY_CONVERTER" target="_blank"&gt;IATE:1530091&lt;/a&gt; ], ko ieteikusi Pasaules Veselības organizācija vai, ja tāda nav, parastais vispārpieņemtais nosaukums</t>
        </is>
      </c>
      <c r="BR22" s="2" t="inlineStr">
        <is>
          <t>isem komuni</t>
        </is>
      </c>
      <c r="BS22" s="2" t="inlineStr">
        <is>
          <t>3</t>
        </is>
      </c>
      <c r="BT22" s="2" t="inlineStr">
        <is>
          <t/>
        </is>
      </c>
      <c r="BU22" t="inlineStr">
        <is>
          <t>l-isem mhux proprjetarju internazzjonali rakkomandat mill-Organizzazzjoni Dinjija tas-Saħħa, jew, jekk ma jeżistix, l-isem komuni li soltu jintuża</t>
        </is>
      </c>
      <c r="BV22" s="2" t="inlineStr">
        <is>
          <t>algemene benaming|
generieke benaming</t>
        </is>
      </c>
      <c r="BW22" s="2" t="inlineStr">
        <is>
          <t>3|
2</t>
        </is>
      </c>
      <c r="BX22" s="2" t="inlineStr">
        <is>
          <t xml:space="preserve">|
</t>
        </is>
      </c>
      <c r="BY22" t="inlineStr">
        <is>
          <t>de door de Wereldgezondheidsorganisatie aanbevolen algemene internationale benaming of, bij ontstentenis daarvan, de gangbare algemene benaming</t>
        </is>
      </c>
      <c r="BZ22" s="2" t="inlineStr">
        <is>
          <t>nazwa zwyczajowa</t>
        </is>
      </c>
      <c r="CA22" s="2" t="inlineStr">
        <is>
          <t>3</t>
        </is>
      </c>
      <c r="CB22" s="2" t="inlineStr">
        <is>
          <t/>
        </is>
      </c>
      <c r="CC22" t="inlineStr">
        <is>
          <t/>
        </is>
      </c>
      <c r="CD22" s="2" t="inlineStr">
        <is>
          <t>denominação comum</t>
        </is>
      </c>
      <c r="CE22" s="2" t="inlineStr">
        <is>
          <t>3</t>
        </is>
      </c>
      <c r="CF22" s="2" t="inlineStr">
        <is>
          <t/>
        </is>
      </c>
      <c r="CG22" t="inlineStr">
        <is>
          <t>Designação genérica internacional de um medicamento recomendada pela Organização Mundial de Saúde ou, na falta desta, a designação genérica habitual.</t>
        </is>
      </c>
      <c r="CH22" s="2" t="inlineStr">
        <is>
          <t>denumire comună</t>
        </is>
      </c>
      <c r="CI22" s="2" t="inlineStr">
        <is>
          <t>3</t>
        </is>
      </c>
      <c r="CJ22" s="2" t="inlineStr">
        <is>
          <t/>
        </is>
      </c>
      <c r="CK22" t="inlineStr">
        <is>
          <t>Denumirea internațională nebrevetată recomandată de Organizația Mondială a Sănătății sau, în cazul în care o astfel de denumire nu există, denumirea comună uzuală</t>
        </is>
      </c>
      <c r="CL22" s="2" t="inlineStr">
        <is>
          <t>bežný názov|
všeobecný názov</t>
        </is>
      </c>
      <c r="CM22" s="2" t="inlineStr">
        <is>
          <t>3|
3</t>
        </is>
      </c>
      <c r="CN22" s="2" t="inlineStr">
        <is>
          <t xml:space="preserve">|
</t>
        </is>
      </c>
      <c r="CO22" t="inlineStr">
        <is>
          <t>&lt;a href="https://iate.europa.eu/entry/result/1530091/sk" target="_blank"&gt;medzinárodný nechránený názov&lt;/a&gt; odporúčaný pre látku Svetovou zdravotníckou organizáciou alebo ak taký názov neexistuje, názov, ktorý sa bežne používa</t>
        </is>
      </c>
      <c r="CP22" s="2" t="inlineStr">
        <is>
          <t>splošno ime</t>
        </is>
      </c>
      <c r="CQ22" s="2" t="inlineStr">
        <is>
          <t>3</t>
        </is>
      </c>
      <c r="CR22" s="2" t="inlineStr">
        <is>
          <t/>
        </is>
      </c>
      <c r="CS22" t="inlineStr">
        <is>
          <t>mednarodno nelastniško ime zdravila, ki ga priporoča Svetovna zdravstvena organizacija, ali, če tega imena ni, navadno splošno ime</t>
        </is>
      </c>
      <c r="CT22" s="2" t="inlineStr">
        <is>
          <t>gängse benämning</t>
        </is>
      </c>
      <c r="CU22" s="2" t="inlineStr">
        <is>
          <t>2</t>
        </is>
      </c>
      <c r="CV22" s="2" t="inlineStr">
        <is>
          <t/>
        </is>
      </c>
      <c r="CW22" t="inlineStr">
        <is>
          <t>internationellt generiskt namn som
Världshälsoorganisationen rekommenderat för en aktiv substans</t>
        </is>
      </c>
    </row>
    <row r="23">
      <c r="A23" s="1" t="str">
        <f>HYPERLINK("https://iate.europa.eu/entry/result/2228848/all", "2228848")</f>
        <v>2228848</v>
      </c>
      <c r="B23" t="inlineStr">
        <is>
          <t>SOCIAL QUESTIONS;SCIENCE</t>
        </is>
      </c>
      <c r="C23" t="inlineStr">
        <is>
          <t>SOCIAL QUESTIONS|health|pharmaceutical industry;SCIENCE|natural and applied sciences|life sciences</t>
        </is>
      </c>
      <c r="D23" t="inlineStr">
        <is>
          <t>yes</t>
        </is>
      </c>
      <c r="E23" t="inlineStr">
        <is>
          <t/>
        </is>
      </c>
      <c r="F23" s="2" t="inlineStr">
        <is>
          <t>лекарствен продукт за модерна терапия</t>
        </is>
      </c>
      <c r="G23" s="2" t="inlineStr">
        <is>
          <t>4</t>
        </is>
      </c>
      <c r="H23" s="2" t="inlineStr">
        <is>
          <t/>
        </is>
      </c>
      <c r="I23" t="inlineStr">
        <is>
          <t>&lt;div&gt;всеки от следните лекарствени продукти за хуманна употреба:&lt;/div&gt;
 &lt;div&gt;
 — лекарствен продукт за генна терапия съгласно определението в част IV от приложение I към Директива 2001/83/ЕО;&lt;/div&gt;
 &lt;div&gt;
 — лекарствен продукт за терапия със соматични клетки, съгласно определението в част IV от приложение I към Директива 2001/83/ЕО;&lt;/div&gt;
 &lt;div&gt;
 — продукт, получен чрез тъканно инженерство, съгласно определението в буква б)&lt;/div&gt;</t>
        </is>
      </c>
      <c r="J23" s="2" t="inlineStr">
        <is>
          <t>léčivý přípravek pro moderní terapii</t>
        </is>
      </c>
      <c r="K23" s="2" t="inlineStr">
        <is>
          <t>3</t>
        </is>
      </c>
      <c r="L23" s="2" t="inlineStr">
        <is>
          <t/>
        </is>
      </c>
      <c r="M23" t="inlineStr">
        <is>
          <t>Kterýkoli z těchto humánních léčivých přípravků:&lt;br&gt;–léčivý přípravek pro genovou terapii &lt;a href="/entry/result/3501744/all" id="ENTRY_TO_ENTRY_CONVERTER" target="_blank"&gt;IATE:3501744&lt;/a&gt; definovaný v části IV přílohy I směrnice 2001/83/ES,&lt;br&gt;–léčivý přípravek pro somatobuněčnou terapii &lt;a href="/entry/result/3501745/all" id="ENTRY_TO_ENTRY_CONVERTER" target="_blank"&gt;IATE:3501745&lt;/a&gt; definovaný v části IV přílohy I směrnice 2001/83/ES,&lt;br&gt;–přípravek tkáňového inženýrství &lt;a href="/entry/result/3501746/all" id="ENTRY_TO_ENTRY_CONVERTER" target="_blank"&gt;IATE:3501746&lt;/a&gt; definovaný v čl. 2 odst. 1 písm. b) nařízení (ES) č. 1394/2007.</t>
        </is>
      </c>
      <c r="N23" s="2" t="inlineStr">
        <is>
          <t>lægemiddel til avanceret terapi|
middel til avanceret terapi</t>
        </is>
      </c>
      <c r="O23" s="2" t="inlineStr">
        <is>
          <t>4|
4</t>
        </is>
      </c>
      <c r="P23" s="2" t="inlineStr">
        <is>
          <t xml:space="preserve">|
</t>
        </is>
      </c>
      <c r="Q23" t="inlineStr">
        <is>
          <t>lægemiddel, der falder ind under en af følgende kategorier af humanmedicinske lægemidler:&lt;br&gt;- lægemidler til genterapi som defineret i del IV i bilag I til direktiv 2001/83/EF&lt;br&gt;- lægemidler til somatisk celleterapi som defineret i del IV i bilag I til direktiv 2001/83/EF, eller&lt;br&gt;- lægemidler fremstillet ud fra manipuleret væv som defineret i artikel 21, stk. 1, litra b), i forordning (EF) nr. 1394/2007</t>
        </is>
      </c>
      <c r="R23" s="2" t="inlineStr">
        <is>
          <t>Arzneimittel für neuartige Therapien</t>
        </is>
      </c>
      <c r="S23" s="2" t="inlineStr">
        <is>
          <t>3</t>
        </is>
      </c>
      <c r="T23" s="2" t="inlineStr">
        <is>
          <t/>
        </is>
      </c>
      <c r="U23" t="inlineStr">
        <is>
          <t>die folgenden Humanarzneimittel:- Gentherapeutika gemäß Anhang I Teil IV der Richtlinie 2001/83/EG,- somatische Zelltherapeutika gemäß Anhang I Teil IV der Richtlinie 2001/83/EG,- biotechnologisch bearbeitete Gewebeprodukte gemäß Buchstabe b</t>
        </is>
      </c>
      <c r="V23" s="2" t="inlineStr">
        <is>
          <t>φάρμακο προηγμένης θεραπείας|
ΦΠΘ</t>
        </is>
      </c>
      <c r="W23" s="2" t="inlineStr">
        <is>
          <t>3|
3</t>
        </is>
      </c>
      <c r="X23" s="2" t="inlineStr">
        <is>
          <t xml:space="preserve">preferred|
</t>
        </is>
      </c>
      <c r="Y23" t="inlineStr">
        <is>
          <t>καθένα από τα ακόλουθα φάρμακα για ανθρώπινη χρήση:&lt;br&gt;- φάρμακα γονιδιακής θεραπείας &lt;a href="/entry/result/3501744/all" id="ENTRY_TO_ENTRY_CONVERTER" target="_blank"&gt;IATE:3501744&lt;/a&gt; , όπως ορίζονται στο μέρος IV του παραρτήματος I της οδηγίας 2001/83/ΕΚ,&lt;br&gt;- φάρμακα σωματοκυτταρικής θεραπείας &lt;a href="/entry/result/3501745/all" id="ENTRY_TO_ENTRY_CONVERTER" target="_blank"&gt;IATE:3501745&lt;/a&gt; , όπως ορίζονται στο μέρος IV του παραρτήματος I της οδηγίας 2001/83/ΕΚ, &lt;br&gt;- &lt;a href="https://iate.europa.eu/entry/result/3501746/en-el" target="_blank"&gt;προϊόντα μηχανικής ιστών&lt;/a&gt;, όπως ορίζονται στο στοιχείο β) του άρθρου 2 παράγραφος 1 του κανονισμού (ΕΚ) αριθ. 1394/2007</t>
        </is>
      </c>
      <c r="Z23" s="2" t="inlineStr">
        <is>
          <t>advanced therapy medicinal product|
ATMP</t>
        </is>
      </c>
      <c r="AA23" s="2" t="inlineStr">
        <is>
          <t>4|
3</t>
        </is>
      </c>
      <c r="AB23" s="2" t="inlineStr">
        <is>
          <t xml:space="preserve">|
</t>
        </is>
      </c>
      <c r="AC23" t="inlineStr">
        <is>
          <t>any of the following medicinal products for human use:&lt;br&gt;- a gene therapy medicinal product as defined in Part IV of Annex I to Directive 2001/83/EC, or&lt;br&gt;- a somatic cell therapy medicinal product as defined in Part IV of Annex I to Directive 2001/83/EC,or&lt;br&gt;- a tissue engineered product as defined in point (b) of Article 2(1) of Regulation (EC) No 1394/2007</t>
        </is>
      </c>
      <c r="AD23" s="2" t="inlineStr">
        <is>
          <t>medicamento de terapia avanzada</t>
        </is>
      </c>
      <c r="AE23" s="2" t="inlineStr">
        <is>
          <t>3</t>
        </is>
      </c>
      <c r="AF23" s="2" t="inlineStr">
        <is>
          <t/>
        </is>
      </c>
      <c r="AG23" t="inlineStr">
        <is>
          <t>Los medicamentos de terapia génica (mediante un sistema autólogo o alogénico humano, o mediante sistema xenogénico) y medicamentos de terapia celular, tanto de origen humano como animal, y medicamentos para trasplantes xenogénicos.</t>
        </is>
      </c>
      <c r="AH23" s="2" t="inlineStr">
        <is>
          <t>uudne ravim</t>
        </is>
      </c>
      <c r="AI23" s="2" t="inlineStr">
        <is>
          <t>3</t>
        </is>
      </c>
      <c r="AJ23" s="2" t="inlineStr">
        <is>
          <t/>
        </is>
      </c>
      <c r="AK23" t="inlineStr">
        <is>
          <t>inimtervishoius kasutatav mis tahes järgmine ravim:&lt;br&gt;- geeniteraapia ravim, mis on määratletud direktiivi 2001/83/EÜ I lisa IV osas;&lt;br&gt;- somaatilise rakuteraapia ravim, mis on määratletud direktiivi 2001/83/EÜ I lisa IV osas;&lt;br&gt;- koetehnoloogiline toode, mis on määratletud punktis b;</t>
        </is>
      </c>
      <c r="AL23" s="2" t="inlineStr">
        <is>
          <t>pitkälle kehitetyssä terapiassa käytettävä lääke|
ATMP-lääke</t>
        </is>
      </c>
      <c r="AM23" s="2" t="inlineStr">
        <is>
          <t>3|
3</t>
        </is>
      </c>
      <c r="AN23" s="2" t="inlineStr">
        <is>
          <t xml:space="preserve">|
</t>
        </is>
      </c>
      <c r="AO23" t="inlineStr">
        <is>
          <t>jokin seuraavista ihmiselle tarkoitetuista lääkkeistä:&lt;br&gt;"- geeniterapiassa käytettävä lääke, sellaisena kuin se on määritelty direktiivin 2001/83/EY liitteessä I olevassa IV osassa,&lt;br&gt;- somaattisessa soluterapiassa käytettävä lääke, sellaisena kuin se on määritelty direktiivin 2001/83/EY liitteessä I olevassa IV osassa,&lt;br&gt;- kudosmuokkaustuote, sellaisena kuin se on määritelty b alakohdassa;"</t>
        </is>
      </c>
      <c r="AP23" s="2" t="inlineStr">
        <is>
          <t>médicament de thérapie innovante</t>
        </is>
      </c>
      <c r="AQ23" s="2" t="inlineStr">
        <is>
          <t>3</t>
        </is>
      </c>
      <c r="AR23" s="2" t="inlineStr">
        <is>
          <t/>
        </is>
      </c>
      <c r="AS23" t="inlineStr">
        <is>
          <t/>
        </is>
      </c>
      <c r="AT23" s="2" t="inlineStr">
        <is>
          <t>táirge íocshláinte ardteiripe</t>
        </is>
      </c>
      <c r="AU23" s="2" t="inlineStr">
        <is>
          <t>3</t>
        </is>
      </c>
      <c r="AV23" s="2" t="inlineStr">
        <is>
          <t/>
        </is>
      </c>
      <c r="AW23" t="inlineStr">
        <is>
          <t/>
        </is>
      </c>
      <c r="AX23" s="2" t="inlineStr">
        <is>
          <t>lijek za naprednu terapiju</t>
        </is>
      </c>
      <c r="AY23" s="2" t="inlineStr">
        <is>
          <t>3</t>
        </is>
      </c>
      <c r="AZ23" s="2" t="inlineStr">
        <is>
          <t/>
        </is>
      </c>
      <c r="BA23" t="inlineStr">
        <is>
          <t/>
        </is>
      </c>
      <c r="BB23" s="2" t="inlineStr">
        <is>
          <t>fejlett terápiás gyógyszerkészítmény|
fejlett terápiás gyógyszer</t>
        </is>
      </c>
      <c r="BC23" s="2" t="inlineStr">
        <is>
          <t>4|
3</t>
        </is>
      </c>
      <c r="BD23" s="2" t="inlineStr">
        <is>
          <t>|
preferred</t>
        </is>
      </c>
      <c r="BE23" t="inlineStr">
        <is>
          <t>emberi felhasználásra szolgáló olyan gyógyszerkészítmény, amely &lt;br&gt;— génterápiás gyógyszer [ &lt;a href="/entry/result/3501744/all" id="ENTRY_TO_ENTRY_CONVERTER" target="_blank"&gt;IATE:3501744&lt;/a&gt; ] ,&lt;br&gt;— szomatikussejt-terápiás gyógyszer [&lt;a href="/entry/result/3501745/all" id="ENTRY_TO_ENTRY_CONVERTER" target="_blank"&gt;IATE:3501745&lt;/a&gt;] vagy &lt;br&gt; — módosítottszövet-alapú készítmény [ &lt;a href="/entry/result/3501746/all" id="ENTRY_TO_ENTRY_CONVERTER" target="_blank"&gt;IATE:3501746&lt;/a&gt; ]</t>
        </is>
      </c>
      <c r="BF23" s="2" t="inlineStr">
        <is>
          <t>medicinale per terapia avanzata|
ATMP</t>
        </is>
      </c>
      <c r="BG23" s="2" t="inlineStr">
        <is>
          <t>3|
3</t>
        </is>
      </c>
      <c r="BH23" s="2" t="inlineStr">
        <is>
          <t xml:space="preserve">|
</t>
        </is>
      </c>
      <c r="BI23" t="inlineStr">
        <is>
          <t>&lt;div&gt;designazione che
comprende uno qualsiasi dei seguenti medicinali ad uso umano: &lt;br&gt;&lt;/div&gt;&lt;div&gt;— medicinali
di terapia genica, quali definiti nella direttiva 2001/83/CE, &lt;br&gt;&lt;/div&gt;&lt;div&gt;— medicinali di
terapia cellulare somatica, quali definiti nella direttiva 2001/83/CE, &lt;br&gt;&lt;/div&gt;&lt;div&gt;— prodotti di
ingegneria tessutale quali definiti nel regolamento (UE) N. 1235/2010&lt;/div&gt;</t>
        </is>
      </c>
      <c r="BJ23" s="2" t="inlineStr">
        <is>
          <t>pažangiosios terapijos vaistas</t>
        </is>
      </c>
      <c r="BK23" s="2" t="inlineStr">
        <is>
          <t>3</t>
        </is>
      </c>
      <c r="BL23" s="2" t="inlineStr">
        <is>
          <t/>
        </is>
      </c>
      <c r="BM23" t="inlineStr">
        <is>
          <t>bet kuris iš šių žmonėms skirtų vaistų:&lt;br&gt; — &lt;a href="https://iate.europa.eu/entry/result/3501744/lt" target="_blank"&gt;genų terapijos vaistas&lt;/a&gt;, apibrėžtas Direktyvos 2001/83/EB I priedo IV dalyje,&lt;br&gt; — &lt;a href="https://iate.europa.eu/entry/result/3501745/lt" target="_blank"&gt;somatinių ląstelių terapijos vaistas&lt;/a&gt;, apibrėžtas Direktyvos 2001/83/EB I priedo IV dalyje,&lt;br&gt; — &lt;a href="https://iate.europa.eu/entry/result/3501746/lt" target="_blank"&gt;audinių inžinerijos preparatas&lt;/a&gt;, apibrėžtas Reglamento (EB) Nr. 1394/2007 2 straipsnio 1 dalies b punkte</t>
        </is>
      </c>
      <c r="BN23" s="2" t="inlineStr">
        <is>
          <t>jaunieviestās terapijas zāles|
jaunieviestās terapijas ražojums|
uzlabotas terapijas zāles</t>
        </is>
      </c>
      <c r="BO23" s="2" t="inlineStr">
        <is>
          <t>3|
2|
3</t>
        </is>
      </c>
      <c r="BP23" s="2" t="inlineStr">
        <is>
          <t xml:space="preserve">|
|
</t>
        </is>
      </c>
      <c r="BQ23" t="inlineStr">
        <is>
          <t>&lt;div&gt;jebkuras šādas cilvēkiem izmantojamas zāles:&lt;div&gt;— gēnu terapijas zāles, kā noteikts &lt;a href="https://eur-lex.europa.eu/legal-content/LV/TXT/?uri=CELEX%3A02001L0083-20190726&amp;amp;qid=1605181840757" target="_blank"&gt;Direktīvas 2001/83/EK&lt;/a&gt; I pielikuma IV daļā,&lt;/div&gt;&lt;div&gt;— somatisko šūnu terapijas zāles, kā noteikts &lt;a href="https://eur-lex.europa.eu/legal-content/LV/TXT/?uri=CELEX%3A02001L0083-20190726&amp;amp;qid=1605181840757" target="_blank"&gt;Direktīvas 2001/83/EK&lt;/a&gt; I pielikuma IV daļā,&lt;/div&gt;&lt;div&gt;— audu inženierijas produkti, kā noteikts [&lt;a href="https://eur-lex.europa.eu/legal-content/LV/TXT/?uri=CELEX%3A02007R1394-20190726" target="_blank"&gt;Regulas (EK) Nr. 1394/2007&lt;/a&gt; 2. panta 1. punkta] b) punktā&lt;/div&gt;&lt;/div&gt;</t>
        </is>
      </c>
      <c r="BR23" s="2" t="inlineStr">
        <is>
          <t>prodott mediċinali ta' terapija avvanzata</t>
        </is>
      </c>
      <c r="BS23" s="2" t="inlineStr">
        <is>
          <t>3</t>
        </is>
      </c>
      <c r="BT23" s="2" t="inlineStr">
        <is>
          <t/>
        </is>
      </c>
      <c r="BU23" t="inlineStr">
        <is>
          <t>prodott mediċinali li jservi jew ta' terapija ġenetika, jew ta' terapija għaċ-ċelloli somatiċi jew ikun prodott mill-inġinerija tat-tessuti</t>
        </is>
      </c>
      <c r="BV23" s="2" t="inlineStr">
        <is>
          <t>geneesmiddel voor geavanceerde therapie</t>
        </is>
      </c>
      <c r="BW23" s="2" t="inlineStr">
        <is>
          <t>4</t>
        </is>
      </c>
      <c r="BX23" s="2" t="inlineStr">
        <is>
          <t/>
        </is>
      </c>
      <c r="BY23" t="inlineStr">
        <is>
          <t>Verzamelnaam voor geneesmiddelen voor gentherapie, geneesmiddelen voor somatische celtherapie en weefselmanipulatieproducten.</t>
        </is>
      </c>
      <c r="BZ23" s="2" t="inlineStr">
        <is>
          <t>produkt leczniczy terapii zaawansowanej</t>
        </is>
      </c>
      <c r="CA23" s="2" t="inlineStr">
        <is>
          <t>3</t>
        </is>
      </c>
      <c r="CB23" s="2" t="inlineStr">
        <is>
          <t/>
        </is>
      </c>
      <c r="CC23" t="inlineStr">
        <is>
          <t>produkt leczniczy terapii genowej&lt;sup&gt;1&lt;/sup&gt; zgodnie z definicją w części IV załącznika I do dyrektywy 2001/83/WE, produkt leczniczy somatycznej terapii komórkowej&lt;sup&gt;2&lt;/sup&gt; zgodnie z definicją w części IV załącznika I do dyrektywy 2001/83/WE oraz produkt inżynierii tkankowej&lt;sup&gt;3&lt;/sup&gt; zgodnie z definicją w art. 2 lit. b) rozporządzenia 1394/2007 &lt;p&gt;&lt;sup&gt;1&lt;/sup&gt;produkt leczniczy terapii genowej &lt;a href="/entry/result/3501744/all" id="ENTRY_TO_ENTRY_CONVERTER" target="_blank"&gt;IATE:3501744&lt;/a&gt; &lt;br&gt;&lt;sup&gt;2&lt;/sup&gt;produkt leczniczy somatycznej terapii komórkowej &lt;a href="/entry/result/3501745/all" id="ENTRY_TO_ENTRY_CONVERTER" target="_blank"&gt;IATE:3501745&lt;/a&gt; &lt;br&gt;&lt;sup&gt;3&lt;/sup&gt;produkt inżynierii tkankowej &lt;a href="/entry/result/3501746&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gt;&lt;/all" id="ENTRY_TO_ENTRY_CONVERTER" target="_blank"&gt;IATE:3501746&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amp;gt;&amp;lt;&lt;/a&gt;&amp;gt;&lt;/p&gt;</t>
        </is>
      </c>
      <c r="CD23" s="2" t="inlineStr">
        <is>
          <t>medicamento de terapia avançada</t>
        </is>
      </c>
      <c r="CE23" s="2" t="inlineStr">
        <is>
          <t>3</t>
        </is>
      </c>
      <c r="CF23" s="2" t="inlineStr">
        <is>
          <t/>
        </is>
      </c>
      <c r="CG23" t="inlineStr">
        <is>
          <t>Qualquer um dos medicamentos para uso humano a seguir indicados: &lt;br&gt;— um medicamento de terapia genética, tal como definido na parte IV do anexo I da Directiva 2001/83/CE,&lt;br&gt;— um medicamento de terapia com células somáticas, tal como definido na parte IV do anexo I da Directiva2001/83/CE, &lt;br&gt;— um produto de engenharia de tecidos, tal como definido na alínea b)</t>
        </is>
      </c>
      <c r="CH23" s="2" t="inlineStr">
        <is>
          <t>medicament pentru terapie avansată|
MTA</t>
        </is>
      </c>
      <c r="CI23" s="2" t="inlineStr">
        <is>
          <t>3|
3</t>
        </is>
      </c>
      <c r="CJ23" s="2" t="inlineStr">
        <is>
          <t xml:space="preserve">|
</t>
        </is>
      </c>
      <c r="CK23" t="inlineStr">
        <is>
          <t>oricare dintre următoarele medicamente de uz uman:&lt;div&gt;— un medicament pentru terapie genică, astfel cum este definit în anexa I partea IV din Directiva 2001/83/CE;&lt;/div&gt;&lt;div&gt;— un medicament pentru terapia celulară somatică, astfel cum este definit în anexa I partea IV din Directiva 2001/83/CE;&lt;/div&gt;&lt;div&gt;— un produs care provine din ingineria tisulară, astfel cum este definit în Regulamentul CE nr. 1394/2007 articolul 2 alineatul (1) la litera (b)&lt;/div&gt;</t>
        </is>
      </c>
      <c r="CL23" s="2" t="inlineStr">
        <is>
          <t>liek na inovatívnu liečbu</t>
        </is>
      </c>
      <c r="CM23" s="2" t="inlineStr">
        <is>
          <t>3</t>
        </is>
      </c>
      <c r="CN23" s="2" t="inlineStr">
        <is>
          <t/>
        </is>
      </c>
      <c r="CO23" t="inlineStr">
        <is>
          <t>ktorýkoľvek z týchto liekov na humánne použitie: &lt;br&gt; - liek na génovú terapiu vymedzený v časti IV prílohy I k smernici 2001/83/ES, &lt;br&gt; - liek na somatickú bunkovú terapiu vymedzený v časti IV prílohy I k smernici 2001/83/ES, &lt;br&gt; - výrobok pripravený metódou tkanivového inžinierstva, ako je definované v písmene b)</t>
        </is>
      </c>
      <c r="CP23" s="2" t="inlineStr">
        <is>
          <t>zdravilo za napredno zdravljenje</t>
        </is>
      </c>
      <c r="CQ23" s="2" t="inlineStr">
        <is>
          <t>3</t>
        </is>
      </c>
      <c r="CR23" s="2" t="inlineStr">
        <is>
          <t/>
        </is>
      </c>
      <c r="CS23" t="inlineStr">
        <is>
          <t>zdravilo za uporabo v humani medicini, ki temelji na genski, somatski celični terapiji in tkivnem inženirstvu</t>
        </is>
      </c>
      <c r="CT23" s="2" t="inlineStr">
        <is>
          <t>läkemedel för avancerad terapi|
avancerat terapiläkemedel|
ATMP</t>
        </is>
      </c>
      <c r="CU23" s="2" t="inlineStr">
        <is>
          <t>3|
3|
3</t>
        </is>
      </c>
      <c r="CV23" s="2" t="inlineStr">
        <is>
          <t xml:space="preserve">|
|
</t>
        </is>
      </c>
      <c r="CW23" t="inlineStr">
        <is>
          <t>humanläkemedel som antingen utgör &lt;br&gt;- ett läkemedel för genterapi enligt definitionen i del IV i bilaga I till direktiv 2001/83/EG,&lt;br&gt; - ett läkemedel för somatisk cellterapi enligt definitionen i del IV i bilaga I till direktiv 2001/83/EG, eller&lt;br&gt; - en vävnadsteknisk produkt enligt definitionen i punkt b</t>
        </is>
      </c>
    </row>
    <row r="24">
      <c r="A24" s="1" t="str">
        <f>HYPERLINK("https://iate.europa.eu/entry/result/1268236/all", "1268236")</f>
        <v>1268236</v>
      </c>
      <c r="B24" t="inlineStr">
        <is>
          <t>SOCIAL QUESTIONS;AGRICULTURE, FORESTRY AND FISHERIES;PRODUCTION, TECHNOLOGY AND RESEARCH</t>
        </is>
      </c>
      <c r="C24" t="inlineStr">
        <is>
          <t>SOCIAL QUESTIONS|health|pharmaceutical industry;AGRICULTURE, FORESTRY AND FISHERIES|means of agricultural production|means of agricultural production;PRODUCTION, TECHNOLOGY AND RESEARCH|research and intellectual property|intellectual property</t>
        </is>
      </c>
      <c r="D24" t="inlineStr">
        <is>
          <t>yes</t>
        </is>
      </c>
      <c r="E24" t="inlineStr">
        <is>
          <t/>
        </is>
      </c>
      <c r="F24" s="2" t="inlineStr">
        <is>
          <t>сертификат за допълнителна закрила</t>
        </is>
      </c>
      <c r="G24" s="2" t="inlineStr">
        <is>
          <t>4</t>
        </is>
      </c>
      <c r="H24" s="2" t="inlineStr">
        <is>
          <t/>
        </is>
      </c>
      <c r="I24" t="inlineStr">
        <is>
          <t>документ, който предоставя допълнителна патентна закрила на лекарствен продукт или на продукт за растителна защита за период от 5 години след датата на изтичане на основния патент</t>
        </is>
      </c>
      <c r="J24" s="2" t="inlineStr">
        <is>
          <t>dodatkové ochranné osvědčení|
DOO</t>
        </is>
      </c>
      <c r="K24" s="2" t="inlineStr">
        <is>
          <t>3|
3</t>
        </is>
      </c>
      <c r="L24" s="2" t="inlineStr">
        <is>
          <t xml:space="preserve">|
</t>
        </is>
      </c>
      <c r="M24" t="inlineStr">
        <is>
          <t>osvědčení udělované pro léčivé přípravky a přípravky na ochranu rostlin, které vstupuje v platnost po uplynutí doby platnosti základního patentu a prodlužuje trvání práva duševního vlastnictví nejdéle o pět let (ve specifických případech o 5,5 roku)</t>
        </is>
      </c>
      <c r="N24" s="2" t="inlineStr">
        <is>
          <t>supplerende beskyttelsescertifikat</t>
        </is>
      </c>
      <c r="O24" s="2" t="inlineStr">
        <is>
          <t>3</t>
        </is>
      </c>
      <c r="P24" s="2" t="inlineStr">
        <is>
          <t/>
        </is>
      </c>
      <c r="Q24" t="inlineStr">
        <is>
          <t>certifikat, der forlænger patenttiden med op til 5 år for et lægemiddel eller plantebeskyttelsesmiddel, og som har til formål at kompensere for den ofte lange godkendelsesprocedure</t>
        </is>
      </c>
      <c r="R24" s="2" t="inlineStr">
        <is>
          <t>ergänzendes Schutzzertifikat für Arzneimittel</t>
        </is>
      </c>
      <c r="S24" s="2" t="inlineStr">
        <is>
          <t>3</t>
        </is>
      </c>
      <c r="T24" s="2" t="inlineStr">
        <is>
          <t/>
        </is>
      </c>
      <c r="U24" t="inlineStr">
        <is>
          <t/>
        </is>
      </c>
      <c r="V24" s="2" t="inlineStr">
        <is>
          <t>συμπληρωματικό πιστοποιητικό προστασίας</t>
        </is>
      </c>
      <c r="W24" s="2" t="inlineStr">
        <is>
          <t>3</t>
        </is>
      </c>
      <c r="X24" s="2" t="inlineStr">
        <is>
          <t/>
        </is>
      </c>
      <c r="Y24" t="inlineStr">
        <is>
          <t/>
        </is>
      </c>
      <c r="Z24" s="2" t="inlineStr">
        <is>
          <t>supplementary protection certificate|
SPC</t>
        </is>
      </c>
      <c r="AA24" s="2" t="inlineStr">
        <is>
          <t>3|
3</t>
        </is>
      </c>
      <c r="AB24" s="2" t="inlineStr">
        <is>
          <t xml:space="preserve">|
</t>
        </is>
      </c>
      <c r="AC24" t="inlineStr">
        <is>
          <t>for medicinal products and plant protection products, certificate entering into force after expiry of a patent upon which it is based and extending the duration of the intellectual property right for maximum 5 years (5.5 years in some specific cases)</t>
        </is>
      </c>
      <c r="AD24" s="2" t="inlineStr">
        <is>
          <t>certificado complementario de protección</t>
        </is>
      </c>
      <c r="AE24" s="2" t="inlineStr">
        <is>
          <t>3</t>
        </is>
      </c>
      <c r="AF24" s="2" t="inlineStr">
        <is>
          <t/>
        </is>
      </c>
      <c r="AG24" t="inlineStr">
        <is>
          <t>Certificado para productos médicos y fitosanitarios, que entra en vigor tras la expiración de la patente en el que se basó, con el objetivo de ampliar los derechos de propiedad intelectual durante cinco años más, o cinco y medio en algunos casos específicos.</t>
        </is>
      </c>
      <c r="AH24" s="2" t="inlineStr">
        <is>
          <t>täiendava kaitse tunnistus</t>
        </is>
      </c>
      <c r="AI24" s="2" t="inlineStr">
        <is>
          <t>3</t>
        </is>
      </c>
      <c r="AJ24" s="2" t="inlineStr">
        <is>
          <t/>
        </is>
      </c>
      <c r="AK24" t="inlineStr">
        <is>
          <t>ELi liikmesriikides omaette intellektuaalomandi õigus, mis pikendab riikliku või ELi järelevalveorgani loaga ravimi või taimekaitsevahendi (nt pestitsiidi) patendi (põhipatendi) õiguslikku toimet kuni viis aastat</t>
        </is>
      </c>
      <c r="AL24" s="2" t="inlineStr">
        <is>
          <t>lisäsuojatodistus</t>
        </is>
      </c>
      <c r="AM24" s="2" t="inlineStr">
        <is>
          <t>3</t>
        </is>
      </c>
      <c r="AN24" s="2" t="inlineStr">
        <is>
          <t/>
        </is>
      </c>
      <c r="AO24" t="inlineStr">
        <is>
          <t>todistus, joka pidentää patentin antamaa yksinoikeusaikaa enintään viidellä vuodella</t>
        </is>
      </c>
      <c r="AP24" s="2" t="inlineStr">
        <is>
          <t>certificat complémentaire de protection|
CCP</t>
        </is>
      </c>
      <c r="AQ24" s="2" t="inlineStr">
        <is>
          <t>3|
3</t>
        </is>
      </c>
      <c r="AR24" s="2" t="inlineStr">
        <is>
          <t xml:space="preserve">|
</t>
        </is>
      </c>
      <c r="AS24" t="inlineStr">
        <is>
          <t>titre de propriété industrielle destiné aux produits pharmaceutiques et phytopharmaceutiques, permettant de prolonger la durée de protection de ces produits quand leur brevet vient à expiration</t>
        </is>
      </c>
      <c r="AT24" s="2" t="inlineStr">
        <is>
          <t>deimhniú forlíontach cosanta le haghaidh táirgí íocshláinte</t>
        </is>
      </c>
      <c r="AU24" s="2" t="inlineStr">
        <is>
          <t>3</t>
        </is>
      </c>
      <c r="AV24" s="2" t="inlineStr">
        <is>
          <t/>
        </is>
      </c>
      <c r="AW24" t="inlineStr">
        <is>
          <t/>
        </is>
      </c>
      <c r="AX24" t="inlineStr">
        <is>
          <t/>
        </is>
      </c>
      <c r="AY24" t="inlineStr">
        <is>
          <t/>
        </is>
      </c>
      <c r="AZ24" t="inlineStr">
        <is>
          <t/>
        </is>
      </c>
      <c r="BA24" t="inlineStr">
        <is>
          <t/>
        </is>
      </c>
      <c r="BB24" s="2" t="inlineStr">
        <is>
          <t>kiegészítő oltalmi tanúsítvány|
SPC</t>
        </is>
      </c>
      <c r="BC24" s="2" t="inlineStr">
        <is>
          <t>4|
4</t>
        </is>
      </c>
      <c r="BD24" s="2" t="inlineStr">
        <is>
          <t xml:space="preserve">|
</t>
        </is>
      </c>
      <c r="BE24" t="inlineStr">
        <is>
          <t>olyan oltalmi forma, amely a szabadalmi oltalommal védett gyógyszer vagy növényvédő szer termék szabadalmi oltalmi idejének meghosszabbítását biztosítja</t>
        </is>
      </c>
      <c r="BF24" s="2" t="inlineStr">
        <is>
          <t>certificato protettivo complementare|
certificato di protezione complementare|
CCP</t>
        </is>
      </c>
      <c r="BG24" s="2" t="inlineStr">
        <is>
          <t>3|
3|
3</t>
        </is>
      </c>
      <c r="BH24" s="2" t="inlineStr">
        <is>
          <t xml:space="preserve">|
|
</t>
        </is>
      </c>
      <c r="BI24" t="inlineStr">
        <is>
          <t>certificato relativo a un medicinale o a un prodotto fitosanitario che entra in vigore dopo la scadenza del brevetto cui si riferisce e che estende la protezione del prodotto per un massimo di cinque anni</t>
        </is>
      </c>
      <c r="BJ24" s="2" t="inlineStr">
        <is>
          <t>papildomos apsaugos liudijimas</t>
        </is>
      </c>
      <c r="BK24" s="2" t="inlineStr">
        <is>
          <t>3</t>
        </is>
      </c>
      <c r="BL24" s="2" t="inlineStr">
        <is>
          <t/>
        </is>
      </c>
      <c r="BM24" t="inlineStr">
        <is>
          <t/>
        </is>
      </c>
      <c r="BN24" s="2" t="inlineStr">
        <is>
          <t>papildu aizsardzības sertifikāts</t>
        </is>
      </c>
      <c r="BO24" s="2" t="inlineStr">
        <is>
          <t>3</t>
        </is>
      </c>
      <c r="BP24" s="2" t="inlineStr">
        <is>
          <t/>
        </is>
      </c>
      <c r="BQ24" t="inlineStr">
        <is>
          <t/>
        </is>
      </c>
      <c r="BR24" s="2" t="inlineStr">
        <is>
          <t>ċertifikat ta’ protezzjoni supplimentari|
ĊPS</t>
        </is>
      </c>
      <c r="BS24" s="2" t="inlineStr">
        <is>
          <t>3|
3</t>
        </is>
      </c>
      <c r="BT24" s="2" t="inlineStr">
        <is>
          <t xml:space="preserve">|
</t>
        </is>
      </c>
      <c r="BU24" t="inlineStr">
        <is>
          <t>għall-prodotti mediċinali u għall-prodotti tal-protezzjoni tal-pjanti, ċertifikat li jidħol fis-seħħ wara li tiskadi l-privattiva li fuqha jkun ġie bbażat, u li jestendi d-duratura tad-dritt tal-proprjetà intellettwali għall-massimu ta' ħames snin (f'ċerti każijiet speċifiċi, iż-żmien massimu jilħaq il-ħames snin u nofs)</t>
        </is>
      </c>
      <c r="BV24" s="2" t="inlineStr">
        <is>
          <t>aanvullend beschermingscertificaat|
ABC</t>
        </is>
      </c>
      <c r="BW24" s="2" t="inlineStr">
        <is>
          <t>3|
3</t>
        </is>
      </c>
      <c r="BX24" s="2" t="inlineStr">
        <is>
          <t xml:space="preserve">|
</t>
        </is>
      </c>
      <c r="BY24" t="inlineStr">
        <is>
          <t/>
        </is>
      </c>
      <c r="BZ24" s="2" t="inlineStr">
        <is>
          <t>dodatkowe świadectwo ochronne|
SPC</t>
        </is>
      </c>
      <c r="CA24" s="2" t="inlineStr">
        <is>
          <t>3|
3</t>
        </is>
      </c>
      <c r="CB24" s="2" t="inlineStr">
        <is>
          <t xml:space="preserve">|
</t>
        </is>
      </c>
      <c r="CC24" t="inlineStr">
        <is>
          <t>świadectwo wydawane w krajach Unii Europejskiej dla produktów leczniczych oraz produktów ochrony roślin; jest dodatkowym instrumentem ochrony własności przemysłowej, który znajduje zastosowanie po wygaśnięciu patentu podstawowego chroniącego wynalazek dotyczący produktu leczniczego lub produktu ochrony roślin; powyższe produkty przed wprowadzeniem na rynek muszą przejść odpowiednie testy i uzyskać zezwolenie na wprowadzenie do obrotu, wskutek czego efektywna ochrona patentowa i efektywne korzystanie z wynalazku ulega skróceniu; świadectwo jest formą rekompensaty za skrócenie ochrony patentowej, kiedy właściciele patentów na wynalazki dotyczące tych produktów pozbawieni są możliwości korzystania z nich</t>
        </is>
      </c>
      <c r="CD24" s="2" t="inlineStr">
        <is>
          <t>certificado complementar de proteção</t>
        </is>
      </c>
      <c r="CE24" s="2" t="inlineStr">
        <is>
          <t>3</t>
        </is>
      </c>
      <c r="CF24" s="2" t="inlineStr">
        <is>
          <t/>
        </is>
      </c>
      <c r="CG24" t="inlineStr">
        <is>
          <t/>
        </is>
      </c>
      <c r="CH24" s="2" t="inlineStr">
        <is>
          <t>certificat suplimentar de protecție</t>
        </is>
      </c>
      <c r="CI24" s="2" t="inlineStr">
        <is>
          <t>3</t>
        </is>
      </c>
      <c r="CJ24" s="2" t="inlineStr">
        <is>
          <t/>
        </is>
      </c>
      <c r="CK24" t="inlineStr">
        <is>
          <t/>
        </is>
      </c>
      <c r="CL24" s="2" t="inlineStr">
        <is>
          <t>dodatkové ochranné osvedčenie</t>
        </is>
      </c>
      <c r="CM24" s="2" t="inlineStr">
        <is>
          <t>3</t>
        </is>
      </c>
      <c r="CN24" s="2" t="inlineStr">
        <is>
          <t/>
        </is>
      </c>
      <c r="CO24" t="inlineStr">
        <is>
          <t/>
        </is>
      </c>
      <c r="CP24" s="2" t="inlineStr">
        <is>
          <t>dodatni varstveni certifikat</t>
        </is>
      </c>
      <c r="CQ24" s="2" t="inlineStr">
        <is>
          <t>3</t>
        </is>
      </c>
      <c r="CR24" s="2" t="inlineStr">
        <is>
          <t/>
        </is>
      </c>
      <c r="CS24" t="inlineStr">
        <is>
          <t>potrdilo, ki ga podeli vsaka država članica na zahtevo imetnika nacionalnega ali evropskega patenta za zdravilo ali fitofarmacevtsko sredstvo, za katero je bilo podeljeno dovoljenje za dajanje na trg, za zagotovitev ustreznega varstva.</t>
        </is>
      </c>
      <c r="CT24" s="2" t="inlineStr">
        <is>
          <t>tilläggsskydd</t>
        </is>
      </c>
      <c r="CU24" s="2" t="inlineStr">
        <is>
          <t>3</t>
        </is>
      </c>
      <c r="CV24" s="2" t="inlineStr">
        <is>
          <t/>
        </is>
      </c>
      <c r="CW24" t="inlineStr">
        <is>
          <t>skydd för ett läkemedel under en tilläggstid efter patenttidens utgång</t>
        </is>
      </c>
    </row>
    <row r="25">
      <c r="A25" s="1" t="str">
        <f>HYPERLINK("https://iate.europa.eu/entry/result/1530091/all", "1530091")</f>
        <v>1530091</v>
      </c>
      <c r="B25" t="inlineStr">
        <is>
          <t>SOCIAL QUESTIONS</t>
        </is>
      </c>
      <c r="C25" t="inlineStr">
        <is>
          <t>SOCIAL QUESTIONS|health|pharmaceutical industry</t>
        </is>
      </c>
      <c r="D25" t="inlineStr">
        <is>
          <t>yes</t>
        </is>
      </c>
      <c r="E25" t="inlineStr">
        <is>
          <t/>
        </is>
      </c>
      <c r="F25" s="2" t="inlineStr">
        <is>
          <t>международно непатентно наименование|
INN</t>
        </is>
      </c>
      <c r="G25" s="2" t="inlineStr">
        <is>
          <t>3|
3</t>
        </is>
      </c>
      <c r="H25" s="2" t="inlineStr">
        <is>
          <t xml:space="preserve">|
</t>
        </is>
      </c>
      <c r="I25" t="inlineStr">
        <is>
          <t>Уникално, световно признато наименование за идентифициране на фармацевтична субстанция или съставка.</t>
        </is>
      </c>
      <c r="J25" s="2" t="inlineStr">
        <is>
          <t>mezinárodní nechráněný název|
INN|
doporučený mezinárodní nechráněný název|
generický název</t>
        </is>
      </c>
      <c r="K25" s="2" t="inlineStr">
        <is>
          <t>3|
3|
3|
3</t>
        </is>
      </c>
      <c r="L25" s="2" t="inlineStr">
        <is>
          <t xml:space="preserve">|
|
|
</t>
        </is>
      </c>
      <c r="M25" t="inlineStr">
        <is>
          <t>jednoznačný název účinné (léčivé) látky doporučený Světovou zdravotnickou organizací</t>
        </is>
      </c>
      <c r="N25" s="2" t="inlineStr">
        <is>
          <t>internationalt fællesnavn|
INN-navn</t>
        </is>
      </c>
      <c r="O25" s="2" t="inlineStr">
        <is>
          <t>3|
3</t>
        </is>
      </c>
      <c r="P25" s="2" t="inlineStr">
        <is>
          <t xml:space="preserve">|
</t>
        </is>
      </c>
      <c r="Q25" t="inlineStr">
        <is>
          <t>officielt lægemiddelnavn fastsat af Verdenssundhedsorganisationen, der direkte angiver det aktive lægemiddelstof i et brugsfærdigt lægemiddel</t>
        </is>
      </c>
      <c r="R25" s="2" t="inlineStr">
        <is>
          <t>International Non-proprietary Name|
internationaler Freiname|
gebräuchliche Bezeichnung|
INN|
freie internationale Kurzbezeichnung|
chemische Kurzbezeichnung</t>
        </is>
      </c>
      <c r="S25" s="2" t="inlineStr">
        <is>
          <t>3|
3|
3|
3|
3|
3</t>
        </is>
      </c>
      <c r="T25" s="2" t="inlineStr">
        <is>
          <t xml:space="preserve">|
|
|
|
|
</t>
        </is>
      </c>
      <c r="U25" t="inlineStr">
        <is>
          <t>Warenname, der nicht für einen einzelnen Hersteller oder Verteiler geschützt ist und daher nicht als Warenzeichen verwendet werden kann; besonders verbreitet für die Wirkstoffe der Pflanzenschutz-und Schädlingsbekämpfungsmittel und Arzneimittel ; die von der Weltgesundheitsorganisation empfohlene international gebräuchliche Bezeichnung bzw.-in Ermangelung dessen-die übliche gebräuchliche Bezeichnung</t>
        </is>
      </c>
      <c r="V25" s="2" t="inlineStr">
        <is>
          <t>INN|
διεθνής κοινόχρηστη ονομασία</t>
        </is>
      </c>
      <c r="W25" s="2" t="inlineStr">
        <is>
          <t>3|
4</t>
        </is>
      </c>
      <c r="X25" s="2" t="inlineStr">
        <is>
          <t xml:space="preserve">|
</t>
        </is>
      </c>
      <c r="Y25" t="inlineStr">
        <is>
          <t>η διεθνής κοινή ονομασία που προτείνεται από την Παγκόσμια Οργάνωση Υγείας ή,στην περίπτωση που δεν υπάρχει,η συνήθης κοινή ονομασία.</t>
        </is>
      </c>
      <c r="Z25" s="2" t="inlineStr">
        <is>
          <t>International Non proprietary Name, International Nonproprietary Names, International Non-proprietary Name|
International Nonproprietary Name|
INN|
recommended International Nonproprietary Name|
rINN|
generic name</t>
        </is>
      </c>
      <c r="AA25" s="2" t="inlineStr">
        <is>
          <t>1|
3|
3|
3|
3|
3</t>
        </is>
      </c>
      <c r="AB25" s="2" t="inlineStr">
        <is>
          <t xml:space="preserve">|
|
|
|
|
</t>
        </is>
      </c>
      <c r="AC25" t="inlineStr">
        <is>
          <t>unique, globally recognised name used to identify a pharmaceutical substance or active pharmaceutical ingredient</t>
        </is>
      </c>
      <c r="AD25" s="2" t="inlineStr">
        <is>
          <t>DCI|
denominación común internacional</t>
        </is>
      </c>
      <c r="AE25" s="2" t="inlineStr">
        <is>
          <t>3|
3</t>
        </is>
      </c>
      <c r="AF25" s="2" t="inlineStr">
        <is>
          <t xml:space="preserve">|
</t>
        </is>
      </c>
      <c r="AG25" t="inlineStr">
        <is>
          <t>Nombre oficial no comercial o genérico de una sustancia farmacológica o medicamento.</t>
        </is>
      </c>
      <c r="AH25" s="2" t="inlineStr">
        <is>
          <t>rahvusvaheline mittekaubanduslik nimetus|
INN</t>
        </is>
      </c>
      <c r="AI25" s="2" t="inlineStr">
        <is>
          <t>3|
3</t>
        </is>
      </c>
      <c r="AJ25" s="2" t="inlineStr">
        <is>
          <t xml:space="preserve">|
</t>
        </is>
      </c>
      <c r="AK25" t="inlineStr">
        <is>
          <t/>
        </is>
      </c>
      <c r="AL25" s="2" t="inlineStr">
        <is>
          <t>yhteisen kansainvälisen nimistön mukainen nimi|
INN-nimi|
geneerinen nimi</t>
        </is>
      </c>
      <c r="AM25" s="2" t="inlineStr">
        <is>
          <t>3|
3|
3</t>
        </is>
      </c>
      <c r="AN25" s="2" t="inlineStr">
        <is>
          <t xml:space="preserve">|
|
</t>
        </is>
      </c>
      <c r="AO25" t="inlineStr">
        <is>
          <t>lääkkeen vaikuttavan aineen nimi</t>
        </is>
      </c>
      <c r="AP25" s="2" t="inlineStr">
        <is>
          <t>dénomination commune internationale|
DCI|
dénomination commune internationale recommandée</t>
        </is>
      </c>
      <c r="AQ25" s="2" t="inlineStr">
        <is>
          <t>3|
3|
3</t>
        </is>
      </c>
      <c r="AR25" s="2" t="inlineStr">
        <is>
          <t xml:space="preserve">|
|
</t>
        </is>
      </c>
      <c r="AS25" t="inlineStr">
        <is>
          <t>la dénomination commune internationale recommandée par l'Organisation mondiale de la santé, ou, à défaut, la dénomination commune usuelle</t>
        </is>
      </c>
      <c r="AT25" s="2" t="inlineStr">
        <is>
          <t>ainm neamhdhílseánaigh idirnáisiúnta|
ANI</t>
        </is>
      </c>
      <c r="AU25" s="2" t="inlineStr">
        <is>
          <t>3|
3</t>
        </is>
      </c>
      <c r="AV25" s="2" t="inlineStr">
        <is>
          <t xml:space="preserve">|
</t>
        </is>
      </c>
      <c r="AW25" t="inlineStr">
        <is>
          <t/>
        </is>
      </c>
      <c r="AX25" s="2" t="inlineStr">
        <is>
          <t>međunarodno nezaštićeno ime|
INN</t>
        </is>
      </c>
      <c r="AY25" s="2" t="inlineStr">
        <is>
          <t>3|
3</t>
        </is>
      </c>
      <c r="AZ25" s="2" t="inlineStr">
        <is>
          <t xml:space="preserve">|
</t>
        </is>
      </c>
      <c r="BA25" t="inlineStr">
        <is>
          <t>uobičajeno ime koje je preporučila Svjetska zdravstvena organizacija ili drugo uobičajeno uz pomoć kojeg se može utvrditi djelatna tvar u lijeku</t>
        </is>
      </c>
      <c r="BB25" s="2" t="inlineStr">
        <is>
          <t>nemzetközi szabadnév|
közönséges név</t>
        </is>
      </c>
      <c r="BC25" s="2" t="inlineStr">
        <is>
          <t>4|
4</t>
        </is>
      </c>
      <c r="BD25" s="2" t="inlineStr">
        <is>
          <t xml:space="preserve">|
</t>
        </is>
      </c>
      <c r="BE25" t="inlineStr">
        <is>
          <t>"az Egészségügyi Világszervezet ajánlása alapján adott általánosan használatos név"</t>
        </is>
      </c>
      <c r="BF25" s="2" t="inlineStr">
        <is>
          <t>denominazioni internazionali non brevettate|
denominazione comune internazionale|
DCI|
Denominazione comune internationale</t>
        </is>
      </c>
      <c r="BG25" s="2" t="inlineStr">
        <is>
          <t>3|
3|
2|
2</t>
        </is>
      </c>
      <c r="BH25" s="2" t="inlineStr">
        <is>
          <t xml:space="preserve">|
|
|
</t>
        </is>
      </c>
      <c r="BI25" t="inlineStr">
        <is>
          <t>denominazioni di prodotti farmaceutici non brevettati fornite dall'Organizzazione Mondiale di Sanità e pubblicate periodicamente sui bollettini della stessa ; la denominazione comune internazionale raccomandata dall'Organizzazione mondiale della sanità ovvero, in mancanza di essa, la denominazione comune consuetudinaria</t>
        </is>
      </c>
      <c r="BJ25" s="2" t="inlineStr">
        <is>
          <t>tarptautinis nepatentuotas pavadinimas|
INN</t>
        </is>
      </c>
      <c r="BK25" s="2" t="inlineStr">
        <is>
          <t>3|
3</t>
        </is>
      </c>
      <c r="BL25" s="2" t="inlineStr">
        <is>
          <t xml:space="preserve">|
</t>
        </is>
      </c>
      <c r="BM25" t="inlineStr">
        <is>
          <t/>
        </is>
      </c>
      <c r="BN25" s="2" t="inlineStr">
        <is>
          <t>starptautiskais bezīpašnieka nosaukums|
INN</t>
        </is>
      </c>
      <c r="BO25" s="2" t="inlineStr">
        <is>
          <t>3|
3</t>
        </is>
      </c>
      <c r="BP25" s="2" t="inlineStr">
        <is>
          <t xml:space="preserve">preferred|
</t>
        </is>
      </c>
      <c r="BQ25" t="inlineStr">
        <is>
          <t/>
        </is>
      </c>
      <c r="BR25" s="2" t="inlineStr">
        <is>
          <t>denominazzjoni internazzjonali komuni</t>
        </is>
      </c>
      <c r="BS25" s="2" t="inlineStr">
        <is>
          <t>3</t>
        </is>
      </c>
      <c r="BT25" s="2" t="inlineStr">
        <is>
          <t/>
        </is>
      </c>
      <c r="BU25" t="inlineStr">
        <is>
          <t/>
        </is>
      </c>
      <c r="BV25" s="2" t="inlineStr">
        <is>
          <t>farmaceutische naam|
algemene benaming|
internationale generieke benaming|
gemeenschappelijke internationale benaming|
verkorte chemische naam|
internationale algemene benaming|
INN|
algemene internationale benaming</t>
        </is>
      </c>
      <c r="BW25" s="2" t="inlineStr">
        <is>
          <t>3|
3|
3|
3|
3|
3|
3|
3</t>
        </is>
      </c>
      <c r="BX25" s="2" t="inlineStr">
        <is>
          <t xml:space="preserve">|
|
|
|
|
|
|
</t>
        </is>
      </c>
      <c r="BY25" t="inlineStr">
        <is>
          <t>de door de Wereldgezondheidsorganisatie aanbevolen algemene internationale benaming of, bij ontstentenis daarvan, de gangbare algemene benaming</t>
        </is>
      </c>
      <c r="BZ25" s="2" t="inlineStr">
        <is>
          <t>międzynarodowa niezastrzeżona nazwa|
nazwa generyczna|
INN</t>
        </is>
      </c>
      <c r="CA25" s="2" t="inlineStr">
        <is>
          <t>3|
3|
3</t>
        </is>
      </c>
      <c r="CB25" s="2" t="inlineStr">
        <is>
          <t xml:space="preserve">|
|
</t>
        </is>
      </c>
      <c r="CC25" t="inlineStr">
        <is>
          <t>oficjalna niezastrzeżona, generyczna nazwa środka farmaceutycznego zalecana w nazewnictwie przez Światową Organizację Zdrowia, stosowana dla ułatwienia ze względu na bardzo dużą ilość nazw handlowych leków i środków farmaceutycznych</t>
        </is>
      </c>
      <c r="CD25" s="2" t="inlineStr">
        <is>
          <t>Denominação Comum Internacional|
DCI</t>
        </is>
      </c>
      <c r="CE25" s="2" t="inlineStr">
        <is>
          <t>3|
3</t>
        </is>
      </c>
      <c r="CF25" s="2" t="inlineStr">
        <is>
          <t xml:space="preserve">|
</t>
        </is>
      </c>
      <c r="CG25" t="inlineStr">
        <is>
          <t>Denominação do fármaco ou princípio farmacologicamente ativo recomendada pela Organização Mundial de Saúde.</t>
        </is>
      </c>
      <c r="CH25" s="2" t="inlineStr">
        <is>
          <t>denumire comună internațională|
DCI|
INN</t>
        </is>
      </c>
      <c r="CI25" s="2" t="inlineStr">
        <is>
          <t>3|
3|
3</t>
        </is>
      </c>
      <c r="CJ25" s="2" t="inlineStr">
        <is>
          <t xml:space="preserve">|
|
</t>
        </is>
      </c>
      <c r="CK25" t="inlineStr">
        <is>
          <t/>
        </is>
      </c>
      <c r="CL25" s="2" t="inlineStr">
        <is>
          <t>medzinárodný nechránený názov|
INN</t>
        </is>
      </c>
      <c r="CM25" s="2" t="inlineStr">
        <is>
          <t>3|
3</t>
        </is>
      </c>
      <c r="CN25" s="2" t="inlineStr">
        <is>
          <t xml:space="preserve">|
</t>
        </is>
      </c>
      <c r="CO25" t="inlineStr">
        <is>
          <t>jedinečné označenie Svetovej zdravotníckej organizácie platné na celom svete preložené do národného jazyka</t>
        </is>
      </c>
      <c r="CP25" s="2" t="inlineStr">
        <is>
          <t>mednarodno nelastniško ime|
generično ime|
INN</t>
        </is>
      </c>
      <c r="CQ25" s="2" t="inlineStr">
        <is>
          <t>3|
3|
3</t>
        </is>
      </c>
      <c r="CR25" s="2" t="inlineStr">
        <is>
          <t xml:space="preserve">|
|
</t>
        </is>
      </c>
      <c r="CS25" t="inlineStr">
        <is>
          <t/>
        </is>
      </c>
      <c r="CT25" s="2" t="inlineStr">
        <is>
          <t>international nonproprietary name|
INN|
INN-namn|
internationell generisk benämning|
Internationellt generiskt namn|
generiskt namn</t>
        </is>
      </c>
      <c r="CU25" s="2" t="inlineStr">
        <is>
          <t>3|
3|
3|
3|
3|
3</t>
        </is>
      </c>
      <c r="CV25" s="2" t="inlineStr">
        <is>
          <t xml:space="preserve">|
|
|
|
|
</t>
        </is>
      </c>
      <c r="CW25" t="inlineStr">
        <is>
          <t>internationellt generiskt namn som rekommenderas av Världshälsoorganisationen</t>
        </is>
      </c>
    </row>
    <row r="26">
      <c r="A26" s="1" t="str">
        <f>HYPERLINK("https://iate.europa.eu/entry/result/1443160/all", "1443160")</f>
        <v>1443160</v>
      </c>
      <c r="B26" t="inlineStr">
        <is>
          <t>SOCIAL QUESTIONS</t>
        </is>
      </c>
      <c r="C26" t="inlineStr">
        <is>
          <t>SOCIAL QUESTIONS|health|pharmaceutical industry</t>
        </is>
      </c>
      <c r="D26" t="inlineStr">
        <is>
          <t>yes</t>
        </is>
      </c>
      <c r="E26" t="inlineStr">
        <is>
          <t/>
        </is>
      </c>
      <c r="F26" t="inlineStr">
        <is>
          <t/>
        </is>
      </c>
      <c r="G26" t="inlineStr">
        <is>
          <t/>
        </is>
      </c>
      <c r="H26" t="inlineStr">
        <is>
          <t/>
        </is>
      </c>
      <c r="I26" t="inlineStr">
        <is>
          <t/>
        </is>
      </c>
      <c r="J26" s="2" t="inlineStr">
        <is>
          <t>vnější obal</t>
        </is>
      </c>
      <c r="K26" s="2" t="inlineStr">
        <is>
          <t>3</t>
        </is>
      </c>
      <c r="L26" s="2" t="inlineStr">
        <is>
          <t/>
        </is>
      </c>
      <c r="M26" t="inlineStr">
        <is>
          <t>obal, do kterého se vkládá &lt;i&gt;vnitřní obal&lt;/i&gt; [ &lt;a href="/entry/result/1443159/all" id="ENTRY_TO_ENTRY_CONVERTER" target="_blank"&gt;IATE:1443159&lt;/a&gt; ] léčivého přípravku</t>
        </is>
      </c>
      <c r="N26" s="2" t="inlineStr">
        <is>
          <t>ydre emballage</t>
        </is>
      </c>
      <c r="O26" s="2" t="inlineStr">
        <is>
          <t>3</t>
        </is>
      </c>
      <c r="P26" s="2" t="inlineStr">
        <is>
          <t/>
        </is>
      </c>
      <c r="Q26" t="inlineStr">
        <is>
          <t>den emballage, der omgiver den indre emballage</t>
        </is>
      </c>
      <c r="R26" s="2" t="inlineStr">
        <is>
          <t>äußere Umhüllung</t>
        </is>
      </c>
      <c r="S26" s="2" t="inlineStr">
        <is>
          <t>3</t>
        </is>
      </c>
      <c r="T26" s="2" t="inlineStr">
        <is>
          <t/>
        </is>
      </c>
      <c r="U26" t="inlineStr">
        <is>
          <t>die Verpackung, in der die Primärverpackung enthalten ist</t>
        </is>
      </c>
      <c r="V26" s="2" t="inlineStr">
        <is>
          <t>εξωτερική συσκευασία</t>
        </is>
      </c>
      <c r="W26" s="2" t="inlineStr">
        <is>
          <t>3</t>
        </is>
      </c>
      <c r="X26" s="2" t="inlineStr">
        <is>
          <t/>
        </is>
      </c>
      <c r="Y26" t="inlineStr">
        <is>
          <t>συσκευασία μέσα στην οποία τοποθετείται η &lt;a href="https://iate.europa.eu/entry/result/1443159/en-el" target="_blank"&gt;στοιχειώδης συσκευασία&lt;/a&gt;</t>
        </is>
      </c>
      <c r="Z26" s="2" t="inlineStr">
        <is>
          <t>outer packaging|
outer package|
secondary packaging</t>
        </is>
      </c>
      <c r="AA26" s="2" t="inlineStr">
        <is>
          <t>3|
3|
3</t>
        </is>
      </c>
      <c r="AB26" s="2" t="inlineStr">
        <is>
          <t>|
|
admitted</t>
        </is>
      </c>
      <c r="AC26" t="inlineStr">
        <is>
          <t>&lt;div&gt;packaging in which the &lt;a href="https://iate.europa.eu/entry/result/1443159/en" target="_blank"&gt;&lt;i&gt;immediate packaging&lt;/i&gt;&lt;/a&gt; is placed&lt;br&gt;&lt;/div&gt;</t>
        </is>
      </c>
      <c r="AD26" s="2" t="inlineStr">
        <is>
          <t>embalaje exterior</t>
        </is>
      </c>
      <c r="AE26" s="2" t="inlineStr">
        <is>
          <t>3</t>
        </is>
      </c>
      <c r="AF26" s="2" t="inlineStr">
        <is>
          <t/>
        </is>
      </c>
      <c r="AG26" t="inlineStr">
        <is>
          <t>Embalaje en que se encuentre el acondicionamiento primario.</t>
        </is>
      </c>
      <c r="AH26" s="2" t="inlineStr">
        <is>
          <t>välispakend</t>
        </is>
      </c>
      <c r="AI26" s="2" t="inlineStr">
        <is>
          <t>3</t>
        </is>
      </c>
      <c r="AJ26" s="2" t="inlineStr">
        <is>
          <t/>
        </is>
      </c>
      <c r="AK26" t="inlineStr">
        <is>
          <t>pakend, millesse paigutatakse &lt;i&gt; esmapakend&lt;/i&gt; [ &lt;a href="/entry/result/1443159/all" id="ENTRY_TO_ENTRY_CONVERTER" target="_blank"&gt;IATE:1443159&lt;/a&gt; ]</t>
        </is>
      </c>
      <c r="AL26" s="2" t="inlineStr">
        <is>
          <t>ulkopakkaus|
ulompi päällys</t>
        </is>
      </c>
      <c r="AM26" s="2" t="inlineStr">
        <is>
          <t>3|
3</t>
        </is>
      </c>
      <c r="AN26" s="2" t="inlineStr">
        <is>
          <t xml:space="preserve">|
</t>
        </is>
      </c>
      <c r="AO26" t="inlineStr">
        <is>
          <t>pakkaus, johon &lt;a href="https://iate.europa.eu/entry/result/1443159/fi" target="_blank"&gt;sisäpakkaus&lt;/a&gt; sijoitetaan</t>
        </is>
      </c>
      <c r="AP26" s="2" t="inlineStr">
        <is>
          <t>emballage extérieur</t>
        </is>
      </c>
      <c r="AQ26" s="2" t="inlineStr">
        <is>
          <t>3</t>
        </is>
      </c>
      <c r="AR26" s="2" t="inlineStr">
        <is>
          <t/>
        </is>
      </c>
      <c r="AS26" t="inlineStr">
        <is>
          <t>l'emballage dans lequel est placé le conditionnement primaire</t>
        </is>
      </c>
      <c r="AT26" s="2" t="inlineStr">
        <is>
          <t>forphacáistiú|
forphacáistíocht</t>
        </is>
      </c>
      <c r="AU26" s="2" t="inlineStr">
        <is>
          <t>3|
3</t>
        </is>
      </c>
      <c r="AV26" s="2" t="inlineStr">
        <is>
          <t xml:space="preserve">|
</t>
        </is>
      </c>
      <c r="AW26" t="inlineStr">
        <is>
          <t>pacáistíocht
 ina gcuirtear an neasphacáistiú</t>
        </is>
      </c>
      <c r="AX26" t="inlineStr">
        <is>
          <t/>
        </is>
      </c>
      <c r="AY26" t="inlineStr">
        <is>
          <t/>
        </is>
      </c>
      <c r="AZ26" t="inlineStr">
        <is>
          <t/>
        </is>
      </c>
      <c r="BA26" t="inlineStr">
        <is>
          <t/>
        </is>
      </c>
      <c r="BB26" s="2" t="inlineStr">
        <is>
          <t>külső csomagolás</t>
        </is>
      </c>
      <c r="BC26" s="2" t="inlineStr">
        <is>
          <t>3</t>
        </is>
      </c>
      <c r="BD26" s="2" t="inlineStr">
        <is>
          <t/>
        </is>
      </c>
      <c r="BE26" t="inlineStr">
        <is>
          <t>az a csomagolás, amelyben a közvetlen csomagolást [ &lt;a href="/entry/result/1443159/all" id="ENTRY_TO_ENTRY_CONVERTER" target="_blank"&gt;IATE:1443159&lt;/a&gt; ] elhelyezik</t>
        </is>
      </c>
      <c r="BF26" s="2" t="inlineStr">
        <is>
          <t>confezionamento secondario|
confezionamento esterno|
imballaggio esterno</t>
        </is>
      </c>
      <c r="BG26" s="2" t="inlineStr">
        <is>
          <t>3|
3|
3</t>
        </is>
      </c>
      <c r="BH26" s="2" t="inlineStr">
        <is>
          <t xml:space="preserve">preferred|
|
</t>
        </is>
      </c>
      <c r="BI26" t="inlineStr">
        <is>
          <t>imballaggio in cui è collocato il &lt;a href="https://iate.europa.eu/entry/result/1443159/en-it" target="_blank"&gt;confezionamento primario&lt;/a&gt;</t>
        </is>
      </c>
      <c r="BJ26" s="2" t="inlineStr">
        <is>
          <t>antrinė pakuotė|
išorinė pakuotė</t>
        </is>
      </c>
      <c r="BK26" s="2" t="inlineStr">
        <is>
          <t>3|
3</t>
        </is>
      </c>
      <c r="BL26" s="2" t="inlineStr">
        <is>
          <t>|
admitted</t>
        </is>
      </c>
      <c r="BM26" t="inlineStr">
        <is>
          <t>pakuotė, į kurią įdėta pirminė pakuotė</t>
        </is>
      </c>
      <c r="BN26" s="2" t="inlineStr">
        <is>
          <t>ārējais iepakojums</t>
        </is>
      </c>
      <c r="BO26" s="2" t="inlineStr">
        <is>
          <t>3</t>
        </is>
      </c>
      <c r="BP26" s="2" t="inlineStr">
        <is>
          <t/>
        </is>
      </c>
      <c r="BQ26" t="inlineStr">
        <is>
          <t>iepakojums, kurā ievietots &lt;i&gt;tiešais iepakojums&lt;/i&gt; [ &lt;a href="/entry/result/1443159/all" id="ENTRY_TO_ENTRY_CONVERTER" target="_blank"&gt;IATE:1443159&lt;/a&gt; ]</t>
        </is>
      </c>
      <c r="BR26" s="2" t="inlineStr">
        <is>
          <t>imballaġġ estern|
imballaġġ ta' barra|
imballaġġ sekondarju</t>
        </is>
      </c>
      <c r="BS26" s="2" t="inlineStr">
        <is>
          <t>3|
3|
3</t>
        </is>
      </c>
      <c r="BT26" s="2" t="inlineStr">
        <is>
          <t xml:space="preserve">|
|
</t>
        </is>
      </c>
      <c r="BU26" t="inlineStr">
        <is>
          <t>l-imballaġġ li fih jitqiegħed l-imballaġġ immedjat</t>
        </is>
      </c>
      <c r="BV26" s="2" t="inlineStr">
        <is>
          <t>buitenverpakking</t>
        </is>
      </c>
      <c r="BW26" s="2" t="inlineStr">
        <is>
          <t>3</t>
        </is>
      </c>
      <c r="BX26" s="2" t="inlineStr">
        <is>
          <t/>
        </is>
      </c>
      <c r="BY26" t="inlineStr">
        <is>
          <t>verpakking waarin de &lt;i&gt;primaire verpakking&lt;/i&gt; [ &lt;a href="/entry/result/1443159/all" id="ENTRY_TO_ENTRY_CONVERTER" target="_blank"&gt;IATE:1443159&lt;/a&gt; ] wordt geplaatst</t>
        </is>
      </c>
      <c r="BZ26" s="2" t="inlineStr">
        <is>
          <t>opakowanie zewnętrzne</t>
        </is>
      </c>
      <c r="CA26" s="2" t="inlineStr">
        <is>
          <t>3</t>
        </is>
      </c>
      <c r="CB26" s="2" t="inlineStr">
        <is>
          <t/>
        </is>
      </c>
      <c r="CC26" t="inlineStr">
        <is>
          <t>opakowanie zbiorcze, w którym umieszczono &lt;i&gt;opakowanie bezpośrednie&lt;/i&gt; [ &lt;a href="/entry/result/1443159/all" id="ENTRY_TO_ENTRY_CONVERTER" target="_blank"&gt;IATE:1443159&lt;/a&gt; ]</t>
        </is>
      </c>
      <c r="CD26" s="2" t="inlineStr">
        <is>
          <t>acondicionamento secundário|
embalagem exterior</t>
        </is>
      </c>
      <c r="CE26" s="2" t="inlineStr">
        <is>
          <t>3|
3</t>
        </is>
      </c>
      <c r="CF26" s="2" t="inlineStr">
        <is>
          <t xml:space="preserve">|
</t>
        </is>
      </c>
      <c r="CG26" t="inlineStr">
        <is>
          <t>Acondicionamento em que o acondicionamento primário é colocado.</t>
        </is>
      </c>
      <c r="CH26" s="2" t="inlineStr">
        <is>
          <t>ambalaj secundar|
ambalaj exterior</t>
        </is>
      </c>
      <c r="CI26" s="2" t="inlineStr">
        <is>
          <t>3|
3</t>
        </is>
      </c>
      <c r="CJ26" s="2" t="inlineStr">
        <is>
          <t xml:space="preserve">|
</t>
        </is>
      </c>
      <c r="CK26" t="inlineStr">
        <is>
          <t>ambalajul/ambalajele în care se găsește ambalajul primar</t>
        </is>
      </c>
      <c r="CL26" s="2" t="inlineStr">
        <is>
          <t>vonkajší obal</t>
        </is>
      </c>
      <c r="CM26" s="2" t="inlineStr">
        <is>
          <t>3</t>
        </is>
      </c>
      <c r="CN26" s="2" t="inlineStr">
        <is>
          <t/>
        </is>
      </c>
      <c r="CO26" t="inlineStr">
        <is>
          <t>obal, do ktorého je vložený vnútorný obal</t>
        </is>
      </c>
      <c r="CP26" s="2" t="inlineStr">
        <is>
          <t>zunanja ovojnina</t>
        </is>
      </c>
      <c r="CQ26" s="2" t="inlineStr">
        <is>
          <t>3</t>
        </is>
      </c>
      <c r="CR26" s="2" t="inlineStr">
        <is>
          <t/>
        </is>
      </c>
      <c r="CS26" t="inlineStr">
        <is>
          <t>ovojnina, v katero je vložena &lt;a href="https://iate.europa.eu/entry/result/1443159/sl" target="_blank"&gt;stična ovojnina&lt;/a&gt;</t>
        </is>
      </c>
      <c r="CT26" s="2" t="inlineStr">
        <is>
          <t>yttre förpackning</t>
        </is>
      </c>
      <c r="CU26" s="2" t="inlineStr">
        <is>
          <t>3</t>
        </is>
      </c>
      <c r="CV26" s="2" t="inlineStr">
        <is>
          <t/>
        </is>
      </c>
      <c r="CW26" t="inlineStr">
        <is>
          <t>den förpackning som läkemedelsbehållaren placerats i</t>
        </is>
      </c>
    </row>
    <row r="27">
      <c r="A27" s="1" t="str">
        <f>HYPERLINK("https://iate.europa.eu/entry/result/928763/all", "928763")</f>
        <v>928763</v>
      </c>
      <c r="B27" t="inlineStr">
        <is>
          <t>SOCIAL QUESTIONS</t>
        </is>
      </c>
      <c r="C27" t="inlineStr">
        <is>
          <t>SOCIAL QUESTIONS|health|pharmaceutical industry</t>
        </is>
      </c>
      <c r="D27" t="inlineStr">
        <is>
          <t>yes</t>
        </is>
      </c>
      <c r="E27" t="inlineStr">
        <is>
          <t/>
        </is>
      </c>
      <c r="F27" s="2" t="inlineStr">
        <is>
          <t>растителен препарат</t>
        </is>
      </c>
      <c r="G27" s="2" t="inlineStr">
        <is>
          <t>3</t>
        </is>
      </c>
      <c r="H27" s="2" t="inlineStr">
        <is>
          <t/>
        </is>
      </c>
      <c r="I27" t="inlineStr">
        <is>
          <t>препарати, получавани чрез подлагане на растителни вещества на обработка, като например екстракция, дестилация, изцеждане, фракциониране, пречистване, концентриране илиферментиране. Те включват стритите на прах растителни субстанции, тинктурите, екстрактите, етеричните масла, соковете, получени чрез пресоване и обработените ексудати.</t>
        </is>
      </c>
      <c r="J27" s="2" t="inlineStr">
        <is>
          <t>rostlinný přípravek|
přípravek z rostlinných drog</t>
        </is>
      </c>
      <c r="K27" s="2" t="inlineStr">
        <is>
          <t>3|
3</t>
        </is>
      </c>
      <c r="L27" s="2" t="inlineStr">
        <is>
          <t xml:space="preserve">|
</t>
        </is>
      </c>
      <c r="M27" t="inlineStr">
        <is>
          <t>přípravek získaný zpracováním rostlinných látek způsobem jako je extrakce, destilace, lisování, frakcionace, purifikace, zahušťování nebo fermentace. Zahrnuje rozdrcené nebo práškované rostlinné látky, tinktury, extrakty, silice, vylisované šťávy a zpracované exsudáty</t>
        </is>
      </c>
      <c r="N27" s="2" t="inlineStr">
        <is>
          <t>drogetilberedning|
botanisk præparat</t>
        </is>
      </c>
      <c r="O27" s="2" t="inlineStr">
        <is>
          <t>3|
3</t>
        </is>
      </c>
      <c r="P27" s="2" t="inlineStr">
        <is>
          <t xml:space="preserve">preferred|
</t>
        </is>
      </c>
      <c r="Q27" t="inlineStr">
        <is>
          <t>tilberedning, som er fremstillet ved at behandle en &lt;a href="https://iate.europa.eu/entry/result/928762/da" target="_blank"&gt;droge&lt;/a&gt; ved ekstraktion, destillation, presning, fraktionering, rensning, opkoncentrering eller fermentering</t>
        </is>
      </c>
      <c r="R27" s="2" t="inlineStr">
        <is>
          <t>pflanzliche Zubereitung|
pflanzliche Drogenzubereitung|
Pflanzenpräparat</t>
        </is>
      </c>
      <c r="S27" s="2" t="inlineStr">
        <is>
          <t>3|
3|
3</t>
        </is>
      </c>
      <c r="T27" s="2" t="inlineStr">
        <is>
          <t xml:space="preserve">|
|
</t>
        </is>
      </c>
      <c r="U27" t="inlineStr">
        <is>
          <t/>
        </is>
      </c>
      <c r="V27" s="2" t="inlineStr">
        <is>
          <t>φυτικό παρασκεύασμα|
φυτικό σκεύασμα|
παρασκεύασμα βοτάνων|
παρασκεύασμα φυτικής δρόγης|
παρασκεύασμα δρόγης|
φυτικό φαρμακευτικό σκεύασμα</t>
        </is>
      </c>
      <c r="W27" s="2" t="inlineStr">
        <is>
          <t>3|
3|
3|
3|
3|
3</t>
        </is>
      </c>
      <c r="X27" s="2" t="inlineStr">
        <is>
          <t xml:space="preserve">preferred|
|
admitted|
|
|
</t>
        </is>
      </c>
      <c r="Y27" t="inlineStr">
        <is>
          <t>&lt;div&gt;παρασκεύασμα που λαμβάνεται διά της υποβολής φυτικών ουσιών σε επεξεργασία, όπως εκχύλιση, απόσταξη, έκθλιψη, κλασμάτωση, καθαρισμό, συμπύκνωση ή ζύμωση&lt;br&gt;&lt;/div&gt;</t>
        </is>
      </c>
      <c r="Z27" s="2" t="inlineStr">
        <is>
          <t>herbal preparation|
herbal drug preparation|
botanical preparation</t>
        </is>
      </c>
      <c r="AA27" s="2" t="inlineStr">
        <is>
          <t>3|
3|
3</t>
        </is>
      </c>
      <c r="AB27" s="2" t="inlineStr">
        <is>
          <t xml:space="preserve">preferred|
|
</t>
        </is>
      </c>
      <c r="AC27" t="inlineStr">
        <is>
          <t>preparation obtained by subjecting a herbal substance to a treatment such as extraction, distillation, expression, fractionation, purification, concentration or fermentation</t>
        </is>
      </c>
      <c r="AD27" s="2" t="inlineStr">
        <is>
          <t>preparado a base de plantas|
preparado vegetal</t>
        </is>
      </c>
      <c r="AE27" s="2" t="inlineStr">
        <is>
          <t>3|
3</t>
        </is>
      </c>
      <c r="AF27" s="2" t="inlineStr">
        <is>
          <t xml:space="preserve">|
</t>
        </is>
      </c>
      <c r="AG27" t="inlineStr">
        <is>
          <t/>
        </is>
      </c>
      <c r="AH27" s="2" t="inlineStr">
        <is>
          <t>taimne valmistis|
taimne preparaat|
taimne ravimpreparaat|
taimne toode</t>
        </is>
      </c>
      <c r="AI27" s="2" t="inlineStr">
        <is>
          <t>3|
3|
3|
3</t>
        </is>
      </c>
      <c r="AJ27" s="2" t="inlineStr">
        <is>
          <t xml:space="preserve">preferred|
|
|
</t>
        </is>
      </c>
      <c r="AK27" t="inlineStr">
        <is>
          <t>&lt;div&gt;1. taimne valmistis - valmistis, mis on saadud taimsete ainete sellisel töötlemisel nagu ekstraheerimine, destilleerimine, fraktsioonimine, puhastamine, kontsentreerimine või fermenteerimine&lt;/div&gt;&lt;div&gt;2. taimne toode - droogide töötlemisel saadud toode, mis on valmistatud 
droogide ekstraheerimise, destilleerimise, pressimise, 
fraktsioneerimise, puhastamise, kontsentreerimise või fermenteerimise 
teel&lt;br&gt;&lt;/div&gt;</t>
        </is>
      </c>
      <c r="AL27" s="2" t="inlineStr">
        <is>
          <t>kasvirohdostuote|
kasviperäinen valmiste</t>
        </is>
      </c>
      <c r="AM27" s="2" t="inlineStr">
        <is>
          <t>3|
3</t>
        </is>
      </c>
      <c r="AN27" s="2" t="inlineStr">
        <is>
          <t xml:space="preserve">preferred|
</t>
        </is>
      </c>
      <c r="AO27" t="inlineStr">
        <is>
          <t>tuote, joka on saatu käsittelemällä kasviperäisiä aineita esimerkiksi uuttamalla, tislaamalla, puristamalla, fraktioimalla, puhdistamalla, konsentroimalla tai käymisen avulla</t>
        </is>
      </c>
      <c r="AP27" s="2" t="inlineStr">
        <is>
          <t>préparation à base de plantes|
préparation à base de substances végétales|
préparation à base de drogues végétales|
préparation botanique</t>
        </is>
      </c>
      <c r="AQ27" s="2" t="inlineStr">
        <is>
          <t>3|
3|
3|
3</t>
        </is>
      </c>
      <c r="AR27" s="2" t="inlineStr">
        <is>
          <t xml:space="preserve">preferred|
|
|
</t>
        </is>
      </c>
      <c r="AS27" t="inlineStr">
        <is>
          <t>préparation obtenue par traitement de substances végétales, tel que 
l'extraction, la distillation, l'expression, le fractionnement, la 
purification, la concentration ou la fermentation</t>
        </is>
      </c>
      <c r="AT27" s="2" t="inlineStr">
        <is>
          <t>ullmhóid drugaí luibhe</t>
        </is>
      </c>
      <c r="AU27" s="2" t="inlineStr">
        <is>
          <t>3</t>
        </is>
      </c>
      <c r="AV27" s="2" t="inlineStr">
        <is>
          <t/>
        </is>
      </c>
      <c r="AW27" t="inlineStr">
        <is>
          <t/>
        </is>
      </c>
      <c r="AX27" s="2" t="inlineStr">
        <is>
          <t>biljni pripravak</t>
        </is>
      </c>
      <c r="AY27" s="2" t="inlineStr">
        <is>
          <t>3</t>
        </is>
      </c>
      <c r="AZ27" s="2" t="inlineStr">
        <is>
          <t/>
        </is>
      </c>
      <c r="BA27" t="inlineStr">
        <is>
          <t>proizvod dobiven usitnjavanjem, ekstrakcijom, fermentacijom, destilacijom, pročišćavanjem, koncentriranjem ili tiještenjem usitnjenih ili praškastih tvari biljnog porijekla, tinktura, ekstrakata, eteričnih ulja, istisnutih sokova i prerađenih izlučevina biljaka</t>
        </is>
      </c>
      <c r="BB27" s="2" t="inlineStr">
        <is>
          <t>növényi készítmény</t>
        </is>
      </c>
      <c r="BC27" s="2" t="inlineStr">
        <is>
          <t>2</t>
        </is>
      </c>
      <c r="BD27" s="2" t="inlineStr">
        <is>
          <t/>
        </is>
      </c>
      <c r="BE27" t="inlineStr">
        <is>
          <t>növényi anyagokon végzett kezelések, például extrakció, desztilláció, sajtolás, frakcionálás, tisztítás, koncentrálás vagy fermentálás révén nyert készítmények; ezek közé tartoznak a növényekből származó aprított vagy porított anyagok, tinktúrák, kivonatok, illóolajok, kisajtolt levek, szuperkritikus kivonatok, olajok és feldolgozott váladékok</t>
        </is>
      </c>
      <c r="BF27" s="2" t="inlineStr">
        <is>
          <t>preparazione vegetale|
preparato vegetale|
preparazione botanica|
preparato medicinale a base di erbe</t>
        </is>
      </c>
      <c r="BG27" s="2" t="inlineStr">
        <is>
          <t>3|
3|
3|
3</t>
        </is>
      </c>
      <c r="BH27" s="2" t="inlineStr">
        <is>
          <t xml:space="preserve">preferred|
|
|
</t>
        </is>
      </c>
      <c r="BI27" t="inlineStr">
        <is>
          <t>preparato ottenuto sottoponendo la sostanza vegetale a trattamenti quali estrazione, distillazione, spremitura, frazionamento, purificazione, concentrazione o fermentazione</t>
        </is>
      </c>
      <c r="BJ27" s="2" t="inlineStr">
        <is>
          <t>augalinis ruošinys|
augalinis preparatas</t>
        </is>
      </c>
      <c r="BK27" s="2" t="inlineStr">
        <is>
          <t>3|
2</t>
        </is>
      </c>
      <c r="BL27" s="2" t="inlineStr">
        <is>
          <t xml:space="preserve">|
</t>
        </is>
      </c>
      <c r="BM27" t="inlineStr">
        <is>
          <t>ruošinys, išgautas ekstrahuojant, distiliuojant, spaudžiant, frakcionuojant, gryninant,
koncentruojant arba fermentuojant augalines medžiagas: sutrintos ar
susmulkintos į miltelius augalinės medžiagos, tinktūros, ekstraktai, eteriniai
aliejai, išspaustos sultys ir perdirbti eksudatai</t>
        </is>
      </c>
      <c r="BN27" s="2" t="inlineStr">
        <is>
          <t>augu izcelsmes preparāts|
botāniskais preparāts</t>
        </is>
      </c>
      <c r="BO27" s="2" t="inlineStr">
        <is>
          <t>3|
3</t>
        </is>
      </c>
      <c r="BP27" s="2" t="inlineStr">
        <is>
          <t xml:space="preserve">|
</t>
        </is>
      </c>
      <c r="BQ27" t="inlineStr">
        <is>
          <t>preparāts, ko iegūst, augu izcelsmes vielai veicot apstrādi, piemēram, ekstrakciju, destilēšanu, izspiešanu, frakcionēšanu, attīrīšanu, iebiezināšanu vai fermentāciju</t>
        </is>
      </c>
      <c r="BR27" s="2" t="inlineStr">
        <is>
          <t>preparat erbali|
preparazzjoni erbali|
preparat veġetali|
preparazzjoni veġetali</t>
        </is>
      </c>
      <c r="BS27" s="2" t="inlineStr">
        <is>
          <t>3|
3|
3|
3</t>
        </is>
      </c>
      <c r="BT27" s="2" t="inlineStr">
        <is>
          <t xml:space="preserve">|
|
preferred|
</t>
        </is>
      </c>
      <c r="BU27" t="inlineStr">
        <is>
          <t/>
        </is>
      </c>
      <c r="BV27" s="2" t="inlineStr">
        <is>
          <t>kruidenpreparaat|
plantaardig preparaat|
botanisch preparaat|
botanische bereiding</t>
        </is>
      </c>
      <c r="BW27" s="2" t="inlineStr">
        <is>
          <t>3|
3|
2|
2</t>
        </is>
      </c>
      <c r="BX27" s="2" t="inlineStr">
        <is>
          <t xml:space="preserve">preferred|
|
|
</t>
        </is>
      </c>
      <c r="BY27" t="inlineStr">
        <is>
          <t>preparaat om te eten of drinken dat plantensubstanties of extracten daarvan bevat die zijn onderworpen aan behandelingen als extractie, destillatie, uitpersen, fractionering, zuivering, concentratie of fermentatie en waarvan wordt beweerd dat het een gezondheidsbevorderende werking heeft</t>
        </is>
      </c>
      <c r="BZ27" s="2" t="inlineStr">
        <is>
          <t>preparat ziołowy|
preparat pochodzenia roślinnego|
przetwór roślinny|
preparat roślinny</t>
        </is>
      </c>
      <c r="CA27" s="2" t="inlineStr">
        <is>
          <t>3|
2|
3|
3</t>
        </is>
      </c>
      <c r="CB27" s="2" t="inlineStr">
        <is>
          <t xml:space="preserve">|
|
preferred|
</t>
        </is>
      </c>
      <c r="CC27" t="inlineStr">
        <is>
          <t>preparat uzyskany poprzez poddanie &lt;i&gt;substancji ziołowych&lt;/i&gt; [ &lt;a href="/entry/result/928762/all" id="ENTRY_TO_ENTRY_CONVERTER" target="_blank"&gt;IATE:928762&lt;/a&gt; ] obróbce, takiej jak ekstrakcja, destylacja, tłoczenie, frakcjonowanie, oczyszczanie, koncentracja lub fermentacja</t>
        </is>
      </c>
      <c r="CD27" s="2" t="inlineStr">
        <is>
          <t>preparação à base de plantas|
preparação de origem vegetal</t>
        </is>
      </c>
      <c r="CE27" s="2" t="inlineStr">
        <is>
          <t>3|
3</t>
        </is>
      </c>
      <c r="CF27" s="2" t="inlineStr">
        <is>
          <t xml:space="preserve">|
</t>
        </is>
      </c>
      <c r="CG27" t="inlineStr">
        <is>
          <t>Preparação obtida submetendo as substâncias derivadas de plantas a tratamentos como a extração, a destilação, a expressão, o fracionamento, a purificação, a concentração ou a fermentação.</t>
        </is>
      </c>
      <c r="CH27" s="2" t="inlineStr">
        <is>
          <t>preparat din plante</t>
        </is>
      </c>
      <c r="CI27" s="2" t="inlineStr">
        <is>
          <t>3</t>
        </is>
      </c>
      <c r="CJ27" s="2" t="inlineStr">
        <is>
          <t/>
        </is>
      </c>
      <c r="CK27" t="inlineStr">
        <is>
          <t/>
        </is>
      </c>
      <c r="CL27" s="2" t="inlineStr">
        <is>
          <t>rastlinný prípravok|
prípravok z rastlinných drog|
prípravok rastlinného pôvodu</t>
        </is>
      </c>
      <c r="CM27" s="2" t="inlineStr">
        <is>
          <t>3|
3|
3</t>
        </is>
      </c>
      <c r="CN27" s="2" t="inlineStr">
        <is>
          <t xml:space="preserve">preferred|
|
</t>
        </is>
      </c>
      <c r="CO27" t="inlineStr">
        <is>
          <t>prípravok získaný spracovaním rastlinných látok extrakciou, destiláciou, lisovaním, frakcionáciou, purifikáciou, zahusťovaním, fermentáciou alebo iným spôsobom</t>
        </is>
      </c>
      <c r="CP27" s="2" t="inlineStr">
        <is>
          <t>pripravek rastlinskega izvora|
rastlinski pripravek</t>
        </is>
      </c>
      <c r="CQ27" s="2" t="inlineStr">
        <is>
          <t>3|
3</t>
        </is>
      </c>
      <c r="CR27" s="2" t="inlineStr">
        <is>
          <t xml:space="preserve">|
</t>
        </is>
      </c>
      <c r="CS27" t="inlineStr">
        <is>
          <t>pripravek, pridobljen z obdelavo rastlinskih snovi, kot so ekstrakcija, destilacija, stiskanje, frakcioniranje, prečiščevanje, koncentriranje ali fermentacija</t>
        </is>
      </c>
      <c r="CT27" s="2" t="inlineStr">
        <is>
          <t>örtmedicin|
växtbaserad beredning|
växtberedning</t>
        </is>
      </c>
      <c r="CU27" s="2" t="inlineStr">
        <is>
          <t>3|
3|
3</t>
        </is>
      </c>
      <c r="CV27" s="2" t="inlineStr">
        <is>
          <t xml:space="preserve">|
|
</t>
        </is>
      </c>
      <c r="CW27" t="inlineStr">
        <is>
          <t>beredning som erhålls
genom att &lt;a href="https://iate.europa.eu/entry/result/928762/sv" target="_blank"&gt;växtdroger&lt;/a&gt; genomgår behandlingar som extraktion, destillation,
pressning, fraktionering, rening, koncentrering eller jäsning</t>
        </is>
      </c>
    </row>
    <row r="28">
      <c r="A28" s="1" t="str">
        <f>HYPERLINK("https://iate.europa.eu/entry/result/928762/all", "928762")</f>
        <v>928762</v>
      </c>
      <c r="B28" t="inlineStr">
        <is>
          <t>SOCIAL QUESTIONS</t>
        </is>
      </c>
      <c r="C28" t="inlineStr">
        <is>
          <t>SOCIAL QUESTIONS|health|pharmaceutical industry</t>
        </is>
      </c>
      <c r="D28" t="inlineStr">
        <is>
          <t>yes</t>
        </is>
      </c>
      <c r="E28" t="inlineStr">
        <is>
          <t/>
        </is>
      </c>
      <c r="F28" s="2" t="inlineStr">
        <is>
          <t>растително вещество</t>
        </is>
      </c>
      <c r="G28" s="2" t="inlineStr">
        <is>
          <t>3</t>
        </is>
      </c>
      <c r="H28" s="2" t="inlineStr">
        <is>
          <t/>
        </is>
      </c>
      <c r="I28" t="inlineStr">
        <is>
          <t>съвкупност от цели растения, растения на части или отрязани растения, части от растения, водорасли, гъби, лишеи, предимнов непреработено състояние, обикновено изсушени но понякога в прясно състояние</t>
        </is>
      </c>
      <c r="J28" s="2" t="inlineStr">
        <is>
          <t>rostlinná látka|
rostlinná droga</t>
        </is>
      </c>
      <c r="K28" s="2" t="inlineStr">
        <is>
          <t>3|
3</t>
        </is>
      </c>
      <c r="L28" s="2" t="inlineStr">
        <is>
          <t xml:space="preserve">|
</t>
        </is>
      </c>
      <c r="M28" t="inlineStr">
        <is>
          <t>veškeré převážně celé, rozdrobené nebo nařezané rostliny, části rostlin,
 řasy, houby, lišejníky v nezpracované, obvykle sušené formě, ale někdy i
 čerstvé, jakož i některé rostlinné exsudáty, které nebyly podrobeny žádnému 
zvláštnímu zpracování</t>
        </is>
      </c>
      <c r="N28" s="2" t="inlineStr">
        <is>
          <t>droge|
planteprodukt</t>
        </is>
      </c>
      <c r="O28" s="2" t="inlineStr">
        <is>
          <t>3|
3</t>
        </is>
      </c>
      <c r="P28" s="2" t="inlineStr">
        <is>
          <t xml:space="preserve">preferred|
</t>
        </is>
      </c>
      <c r="Q28" t="inlineStr">
        <is>
          <t>hovedsageligt hel, fragmenteret eller skåret plante, plantedel, alge, svamp eller mos, som foreligger i ubehandlet – normalt tørret, men eventuelt også frisk – form, samt visse ekssudater, der ikke har undergået en særlig behandling</t>
        </is>
      </c>
      <c r="R28" s="2" t="inlineStr">
        <is>
          <t>pflanzlicher Stoff|
pflanzliche Droge</t>
        </is>
      </c>
      <c r="S28" s="2" t="inlineStr">
        <is>
          <t>3|
3</t>
        </is>
      </c>
      <c r="T28" s="2" t="inlineStr">
        <is>
          <t xml:space="preserve">|
</t>
        </is>
      </c>
      <c r="U28" t="inlineStr">
        <is>
          <t>vorwiegend ganze, zerkleinerte oder geschnittene Pflanze, Pflanzenteile, Algen, Pilze, Flechten in unverarbeitetem Zustand, gewöhnlich in getrockneter Form, aber zuweilen auch frisch</t>
        </is>
      </c>
      <c r="V28" s="2" t="inlineStr">
        <is>
          <t>φυτική ουσία|
φυτική δρόγη|
δρόγη|
φυτικό προϊόν</t>
        </is>
      </c>
      <c r="W28" s="2" t="inlineStr">
        <is>
          <t>3|
3|
3|
3</t>
        </is>
      </c>
      <c r="X28" s="2" t="inlineStr">
        <is>
          <t>preferred|
|
admitted|
admitted</t>
        </is>
      </c>
      <c r="Y28" t="inlineStr">
        <is>
          <t>κατά κύριο λόγο ακέραιο, τεμαχισμένο ή κομμένο φυτό, μέρος φυτού, φύκος, μύκητας ή λειχήνα, που είναι αμεταποίητο, συνήθως αποξηραμένο ή ενίοτε νωπό καθώς και ορισμένα εξιδρώματα τα οποία δεν έχουν υποστεί ειδική επεξεργασία</t>
        </is>
      </c>
      <c r="Z28" s="2" t="inlineStr">
        <is>
          <t>herbal substance|
herbal drug|
botanical</t>
        </is>
      </c>
      <c r="AA28" s="2" t="inlineStr">
        <is>
          <t>3|
3|
3</t>
        </is>
      </c>
      <c r="AB28" s="2" t="inlineStr">
        <is>
          <t xml:space="preserve">preferred|
|
</t>
        </is>
      </c>
      <c r="AC28" t="inlineStr">
        <is>
          <t>mainly whole, fragmented or cut plant, plant part, alga, fungus or lichen in an unprocessed, usually dried, form, but sometimes fresh, as well as certain exudates that have not been subjected to a specific treatment</t>
        </is>
      </c>
      <c r="AD28" s="2" t="inlineStr">
        <is>
          <t>sustancia a base de plantas|
sustancia vegetal</t>
        </is>
      </c>
      <c r="AE28" s="2" t="inlineStr">
        <is>
          <t>3|
3</t>
        </is>
      </c>
      <c r="AF28" s="2" t="inlineStr">
        <is>
          <t xml:space="preserve">|
</t>
        </is>
      </c>
      <c r="AG28" t="inlineStr">
        <is>
          <t/>
        </is>
      </c>
      <c r="AH28" s="2" t="inlineStr">
        <is>
          <t>taimne aine|
taimne droog|
droog</t>
        </is>
      </c>
      <c r="AI28" s="2" t="inlineStr">
        <is>
          <t>3|
3|
3</t>
        </is>
      </c>
      <c r="AJ28" s="2" t="inlineStr">
        <is>
          <t xml:space="preserve">preferred|
|
</t>
        </is>
      </c>
      <c r="AK28" t="inlineStr">
        <is>
          <t>1. taimne aine - terviktaim, fragmenteeritud või lõigatud taim, taimeosa, vetikad, seened ja samblikud, mis on töötlemata ja tavaliselt kuivatatud, ent mõnikord ka värsked, samuti teatud eksudaadid, mida pole spetsiifiliselt töödeldud&lt;div&gt;2. droog - kõik töötlemata, peamiselt peenestamata, fragmenteeritud või peenestatud taimed, taimeosad, vetikad, seened, samblikud, tavaliselt kuivatatult või harva värskelt; ka teatud eksudaadid, mis ei ole defineeritud kasutatava taimeosa ja teadusliku botaanilise nime (perekond, liik, varieteet ja autor) alusel&lt;br&gt;&lt;/div&gt;</t>
        </is>
      </c>
      <c r="AL28" s="2" t="inlineStr">
        <is>
          <t>kasviperäinen aine|
kasvirohdos</t>
        </is>
      </c>
      <c r="AM28" s="2" t="inlineStr">
        <is>
          <t>3|
3</t>
        </is>
      </c>
      <c r="AN28" s="2" t="inlineStr">
        <is>
          <t xml:space="preserve">preferred|
</t>
        </is>
      </c>
      <c r="AO28" t="inlineStr">
        <is>
          <t>pääasiassa kokonaisina, palasina tai paloiteltuina kaikki kasvit, kasvinosat, levät, sienet ja jäkälät, käsittelemättöminä eli yleensä kuivattuina mutta toisinaan myös tuoreina</t>
        </is>
      </c>
      <c r="AP28" s="2" t="inlineStr">
        <is>
          <t>substance végétale|
drogue végétale|
substance botanique</t>
        </is>
      </c>
      <c r="AQ28" s="2" t="inlineStr">
        <is>
          <t>3|
3|
3</t>
        </is>
      </c>
      <c r="AR28" s="2" t="inlineStr">
        <is>
          <t xml:space="preserve">preferred|
|
</t>
        </is>
      </c>
      <c r="AS28" t="inlineStr">
        <is>
          <t>ensemble des plantes, parties de plantes, algues, champignons, lichens,
 principalement entiers, fragmentés ou coupés, utilisés en l'état, le 
plus souvent desséchés, mais parfois frais, ainsi que certains exsudats n'ayant 
pas subi de traitements spécifiques</t>
        </is>
      </c>
      <c r="AT28" s="2" t="inlineStr">
        <is>
          <t>druga luibhe</t>
        </is>
      </c>
      <c r="AU28" s="2" t="inlineStr">
        <is>
          <t>3</t>
        </is>
      </c>
      <c r="AV28" s="2" t="inlineStr">
        <is>
          <t/>
        </is>
      </c>
      <c r="AW28" t="inlineStr">
        <is>
          <t/>
        </is>
      </c>
      <c r="AX28" s="2" t="inlineStr">
        <is>
          <t>biljna tvar</t>
        </is>
      </c>
      <c r="AY28" s="2" t="inlineStr">
        <is>
          <t>3</t>
        </is>
      </c>
      <c r="AZ28" s="2" t="inlineStr">
        <is>
          <t/>
        </is>
      </c>
      <c r="BA28" t="inlineStr">
        <is>
          <t>pretežno cijele ili narezane biljke, dijelovi biljke, alge, gljive, lišajevi, u neobrađenom, obično suhom i ponekad svježem obliku kao i pojedine neobrađene izlučevine biljaka</t>
        </is>
      </c>
      <c r="BB28" s="2" t="inlineStr">
        <is>
          <t>növényi anyag</t>
        </is>
      </c>
      <c r="BC28" s="2" t="inlineStr">
        <is>
          <t>2</t>
        </is>
      </c>
      <c r="BD28" s="2" t="inlineStr">
        <is>
          <t/>
        </is>
      </c>
      <c r="BE28" t="inlineStr">
        <is>
          <t>minden egész, darabokra tört vagy vágott növény, növényi rész, feldolgozatlan formában, általában szárítva vagy frissen, bizonyos váladékok is</t>
        </is>
      </c>
      <c r="BF28" s="2" t="inlineStr">
        <is>
          <t>sostanza vegetale|
prodotto botanico|
farmaco a base di erbe|
medicinale a base di erbe</t>
        </is>
      </c>
      <c r="BG28" s="2" t="inlineStr">
        <is>
          <t>3|
3|
3|
3</t>
        </is>
      </c>
      <c r="BH28" s="2" t="inlineStr">
        <is>
          <t xml:space="preserve">|
|
|
</t>
        </is>
      </c>
      <c r="BI28" t="inlineStr">
        <is>
          <t>essenzialmente tutte
le piante, le parti di piante, le alghe, i funghi e i licheni, interi, a pezzi
o tagliati, in forma non trattata, di solito essiccata, ma talvolta anche allo
stato fresco, nonché taluni essudati non sottoposti a un trattamento specifico</t>
        </is>
      </c>
      <c r="BJ28" s="2" t="inlineStr">
        <is>
          <t>augalinė medžiaga</t>
        </is>
      </c>
      <c r="BK28" s="2" t="inlineStr">
        <is>
          <t>3</t>
        </is>
      </c>
      <c r="BL28" s="2" t="inlineStr">
        <is>
          <t/>
        </is>
      </c>
      <c r="BM28" t="inlineStr">
        <is>
          <t>sveiki, susmulkinti ar
supjaustyti augalai ar jų dalys, dumbliai, grybai, kerpės (neapdoroti,
dažniausiai džiovinti) bei tam tikri specialiai neapdoroti eksudatai</t>
        </is>
      </c>
      <c r="BN28" s="2" t="inlineStr">
        <is>
          <t>augu izcelsmes viela|
augu izcelsmes zāles|
botāniskā piedeva</t>
        </is>
      </c>
      <c r="BO28" s="2" t="inlineStr">
        <is>
          <t>3|
3|
3</t>
        </is>
      </c>
      <c r="BP28" s="2" t="inlineStr">
        <is>
          <t xml:space="preserve">|
|
</t>
        </is>
      </c>
      <c r="BQ28" t="inlineStr">
        <is>
          <t>galvenokārt vesels, sadalīts vai sasmalcināts augs, auga daļas, aļģes, sēnes, ķērpji nepārstrādātā veidā, parasti kaltēti, bet var būt arī svaigi, kā arī atsevišķi augu izdalījumi, kam nav veikta īpaša apstrāde</t>
        </is>
      </c>
      <c r="BR28" s="2" t="inlineStr">
        <is>
          <t>sustanza erbali</t>
        </is>
      </c>
      <c r="BS28" s="2" t="inlineStr">
        <is>
          <t>3</t>
        </is>
      </c>
      <c r="BT28" s="2" t="inlineStr">
        <is>
          <t/>
        </is>
      </c>
      <c r="BU28" t="inlineStr">
        <is>
          <t/>
        </is>
      </c>
      <c r="BV28" s="2" t="inlineStr">
        <is>
          <t>kruidensubstantie|
kruidengeneesmiddel|
plantaardige stof</t>
        </is>
      </c>
      <c r="BW28" s="2" t="inlineStr">
        <is>
          <t>3|
2|
2</t>
        </is>
      </c>
      <c r="BX28" s="2" t="inlineStr">
        <is>
          <t xml:space="preserve">preferred|
|
</t>
        </is>
      </c>
      <c r="BY28" t="inlineStr">
        <is>
          <t>hele, gebroken of gesneden plant, deel van een plant, alg, fungus of korstmos in onbewerkte vorm, meestal gedroogd maar soms vers, of bepaald exsudaat dat niet aan een specifieke behandeling onderworpen is</t>
        </is>
      </c>
      <c r="BZ28" s="2" t="inlineStr">
        <is>
          <t>substancja ziołowa|
substancja pochodzenia roślinnego|
substancja roślinna|
lek roślinny|
składnik roślinny</t>
        </is>
      </c>
      <c r="CA28" s="2" t="inlineStr">
        <is>
          <t>3|
2|
3|
3|
3</t>
        </is>
      </c>
      <c r="CB28" s="2" t="inlineStr">
        <is>
          <t xml:space="preserve">|
|
preferred|
|
</t>
        </is>
      </c>
      <c r="CC28" t="inlineStr">
        <is>
          <t>każda roślina, głównie w całości, podzielona lub pocięta, część rośliny, glon, grzyb, porost w postaci nieprzetworzonej, zwykle suszone, czasem świeże; także wyciąg, który nie został poddany szczególnej obróbce</t>
        </is>
      </c>
      <c r="CD28" s="2" t="inlineStr">
        <is>
          <t>substância derivada de plantas|
substância derivada de plantas</t>
        </is>
      </c>
      <c r="CE28" s="2" t="inlineStr">
        <is>
          <t>3|
3</t>
        </is>
      </c>
      <c r="CF28" s="2" t="inlineStr">
        <is>
          <t xml:space="preserve">|
</t>
        </is>
      </c>
      <c r="CG28" t="inlineStr">
        <is>
          <t>Planta inteira, fragmentada ou cortada, parte de planta, alga, fungo ou líquen não transformadas, geralmente secas, mas por vezes frescas, bem como alguns exsudados não sujeitos a um tratamento específico.</t>
        </is>
      </c>
      <c r="CH28" s="2" t="inlineStr">
        <is>
          <t>substanță vegetală|
substanță din plante</t>
        </is>
      </c>
      <c r="CI28" s="2" t="inlineStr">
        <is>
          <t>3|
3</t>
        </is>
      </c>
      <c r="CJ28" s="2" t="inlineStr">
        <is>
          <t xml:space="preserve">|
</t>
        </is>
      </c>
      <c r="CK28" t="inlineStr">
        <is>
          <t/>
        </is>
      </c>
      <c r="CL28" s="2" t="inlineStr">
        <is>
          <t>rastlinná látka|
rastlinná droga|
látka rastlinného pôvodu</t>
        </is>
      </c>
      <c r="CM28" s="2" t="inlineStr">
        <is>
          <t>3|
3|
3</t>
        </is>
      </c>
      <c r="CN28" s="2" t="inlineStr">
        <is>
          <t xml:space="preserve">preferred|
|
</t>
        </is>
      </c>
      <c r="CO28" t="inlineStr">
        <is>
          <t>celá rastlina, fragmentovaná alebo rezaná rastlina, časť rastliny, riasa, pleseň alebo lišajník v nespracovanej sušenej forme alebo čerstvom stave, ako aj niektoré exudáty, ktoré neboli podrobené špecifickému spracovaniu</t>
        </is>
      </c>
      <c r="CP28" s="2" t="inlineStr">
        <is>
          <t>rastlinska snov|
rastlinska sestavina|
rastlinska droga</t>
        </is>
      </c>
      <c r="CQ28" s="2" t="inlineStr">
        <is>
          <t>3|
3|
3</t>
        </is>
      </c>
      <c r="CR28" s="2" t="inlineStr">
        <is>
          <t xml:space="preserve">|
|
</t>
        </is>
      </c>
      <c r="CS28" t="inlineStr">
        <is>
          <t>pretežno cela, razdrobljena ali razrezana rastlina, del rastline, alga, gliva, lišaj v neobdelanem stanju, običajno posušena, včasih tudi sveža, ter nekateri izločki, ki niso posebej obdelani</t>
        </is>
      </c>
      <c r="CT28" s="2" t="inlineStr">
        <is>
          <t>växtdrog|
växtbaserat material|
växt</t>
        </is>
      </c>
      <c r="CU28" s="2" t="inlineStr">
        <is>
          <t>3|
3|
3</t>
        </is>
      </c>
      <c r="CV28" s="2" t="inlineStr">
        <is>
          <t xml:space="preserve">|
|
</t>
        </is>
      </c>
      <c r="CW28" t="inlineStr">
        <is>
          <t>hela, sönderdelade eller
sönderskurna växter, växtdelar, alger, svampar eller lavar i obearbetad och
vanligen torkad form, men ibland också färska, samt vissa
exudat som inte har genomgått någon särskild behandling</t>
        </is>
      </c>
    </row>
    <row r="29">
      <c r="A29" s="1" t="str">
        <f>HYPERLINK("https://iate.europa.eu/entry/result/3535658/all", "3535658")</f>
        <v>3535658</v>
      </c>
      <c r="B29" t="inlineStr">
        <is>
          <t>SOCIAL QUESTIONS</t>
        </is>
      </c>
      <c r="C29" t="inlineStr">
        <is>
          <t>SOCIAL QUESTIONS|health|health policy;SOCIAL QUESTIONS|health|pharmaceutical industry</t>
        </is>
      </c>
      <c r="D29" t="inlineStr">
        <is>
          <t>yes</t>
        </is>
      </c>
      <c r="E29" t="inlineStr">
        <is>
          <t/>
        </is>
      </c>
      <c r="F29" s="2" t="inlineStr">
        <is>
          <t>лекарствен продукт за хуманна употреба</t>
        </is>
      </c>
      <c r="G29" s="2" t="inlineStr">
        <is>
          <t>3</t>
        </is>
      </c>
      <c r="H29" s="2" t="inlineStr">
        <is>
          <t/>
        </is>
      </c>
      <c r="I29" t="inlineStr">
        <is>
          <t>"Лекарствен продукт : &lt;br&gt;а) Всяко вещество или комбинация от вещества, представени като притежаващи свойства за лекуване или профилактика на болести по човека; или&lt;br&gt;б) Всяко вещество или комбинация от вещества, което може да бъде използвано или предписвано на хората или с цел възстановяване, корекция или промяна на физиологичните функции чрез упражняване на фармакологично, имунологично или метаболитно действие, или с цел поставяне на медицинска диагноза."</t>
        </is>
      </c>
      <c r="J29" s="2" t="inlineStr">
        <is>
          <t>humánní léčivý přípravek</t>
        </is>
      </c>
      <c r="K29" s="2" t="inlineStr">
        <is>
          <t>3</t>
        </is>
      </c>
      <c r="L29" s="2" t="inlineStr">
        <is>
          <t/>
        </is>
      </c>
      <c r="M29" t="inlineStr">
        <is>
          <t>léčivý přípravek určený pro použití u lidí nebo podání lidem</t>
        </is>
      </c>
      <c r="N29" s="2" t="inlineStr">
        <is>
          <t>humanmedicinsk lægemiddel|
lægemiddel til human brug|
humanlægemiddel|
lægemiddel til mennesker</t>
        </is>
      </c>
      <c r="O29" s="2" t="inlineStr">
        <is>
          <t>4|
4|
4|
3</t>
        </is>
      </c>
      <c r="P29" s="2" t="inlineStr">
        <is>
          <t xml:space="preserve">|
|
|
</t>
        </is>
      </c>
      <c r="Q29" t="inlineStr">
        <is>
          <t/>
        </is>
      </c>
      <c r="R29" s="2" t="inlineStr">
        <is>
          <t>Humanarzneimittel</t>
        </is>
      </c>
      <c r="S29" s="2" t="inlineStr">
        <is>
          <t>3</t>
        </is>
      </c>
      <c r="T29" s="2" t="inlineStr">
        <is>
          <t/>
        </is>
      </c>
      <c r="U29" t="inlineStr">
        <is>
          <t/>
        </is>
      </c>
      <c r="V29" s="2" t="inlineStr">
        <is>
          <t>φάρμακα για ανθρώπινη χρήση|
φάρμακο που προορίζεται για ανθρώπινη χρήση</t>
        </is>
      </c>
      <c r="W29" s="2" t="inlineStr">
        <is>
          <t>3|
3</t>
        </is>
      </c>
      <c r="X29" s="2" t="inlineStr">
        <is>
          <t xml:space="preserve">|
</t>
        </is>
      </c>
      <c r="Y29" t="inlineStr">
        <is>
          <t/>
        </is>
      </c>
      <c r="Z29" s="2" t="inlineStr">
        <is>
          <t>medicinal product for human use</t>
        </is>
      </c>
      <c r="AA29" s="2" t="inlineStr">
        <is>
          <t>3</t>
        </is>
      </c>
      <c r="AB29" s="2" t="inlineStr">
        <is>
          <t/>
        </is>
      </c>
      <c r="AC29" t="inlineStr">
        <is>
          <t>in the framework of Directive 2001/83/EC, any substance or combination of substances presented as having properties for treating or preventing disease in human beings; or any substance or combination of substances which may be used in or administered to human beings either with a view to restoring, correcting or modifying physiological functions by exerting a pharmacological, immunological or metabolic action, or to making a medical diagnosis</t>
        </is>
      </c>
      <c r="AD29" s="2" t="inlineStr">
        <is>
          <t>medicamento de uso humano</t>
        </is>
      </c>
      <c r="AE29" s="2" t="inlineStr">
        <is>
          <t>3</t>
        </is>
      </c>
      <c r="AF29" s="2" t="inlineStr">
        <is>
          <t/>
        </is>
      </c>
      <c r="AG29" t="inlineStr">
        <is>
          <t>Toda sustancia o combinación de sustancias que se presente como poseedora de propiedades para el tratamiento o prevención de enfermedades en seres humanos, o &lt;br&gt; b) toda sustancia o combinación de sustancias que pueda usarse en, o administrarse a seres humanos con el fin de restaurar, corregir o modificar las funciones fisiológicas ejerciendo una acción farmacológica, inmunológica o metabólica, o de establecer un diagnóstico médico;</t>
        </is>
      </c>
      <c r="AH29" s="2" t="inlineStr">
        <is>
          <t>inimravim|
inimtervishoius kasutatav ravim</t>
        </is>
      </c>
      <c r="AI29" s="2" t="inlineStr">
        <is>
          <t>3|
3</t>
        </is>
      </c>
      <c r="AJ29" s="2" t="inlineStr">
        <is>
          <t xml:space="preserve">|
</t>
        </is>
      </c>
      <c r="AK29" t="inlineStr">
        <is>
          <t/>
        </is>
      </c>
      <c r="AL29" s="2" t="inlineStr">
        <is>
          <t>ihmisille tarkoitettu lääke</t>
        </is>
      </c>
      <c r="AM29" s="2" t="inlineStr">
        <is>
          <t>3</t>
        </is>
      </c>
      <c r="AN29" s="2" t="inlineStr">
        <is>
          <t/>
        </is>
      </c>
      <c r="AO29" t="inlineStr">
        <is>
          <t/>
        </is>
      </c>
      <c r="AP29" s="2" t="inlineStr">
        <is>
          <t>médicament à usage humain</t>
        </is>
      </c>
      <c r="AQ29" s="2" t="inlineStr">
        <is>
          <t>2</t>
        </is>
      </c>
      <c r="AR29" s="2" t="inlineStr">
        <is>
          <t/>
        </is>
      </c>
      <c r="AS29" t="inlineStr">
        <is>
          <t/>
        </is>
      </c>
      <c r="AT29" s="2" t="inlineStr">
        <is>
          <t>táirge íocshláinte lena úsáid ag an duine</t>
        </is>
      </c>
      <c r="AU29" s="2" t="inlineStr">
        <is>
          <t>3</t>
        </is>
      </c>
      <c r="AV29" s="2" t="inlineStr">
        <is>
          <t/>
        </is>
      </c>
      <c r="AW29" t="inlineStr">
        <is>
          <t/>
        </is>
      </c>
      <c r="AX29" s="2" t="inlineStr">
        <is>
          <t>lijek za humanu primjenu</t>
        </is>
      </c>
      <c r="AY29" s="2" t="inlineStr">
        <is>
          <t>3</t>
        </is>
      </c>
      <c r="AZ29" s="2" t="inlineStr">
        <is>
          <t/>
        </is>
      </c>
      <c r="BA29" t="inlineStr">
        <is>
          <t>svaka tvar ili kombinacija tvari prikazana sa svojstvima liječenja ili za sprečavanje bolesti kod ljudi</t>
        </is>
      </c>
      <c r="BB29" s="2" t="inlineStr">
        <is>
          <t>emberi felhasználásra szánt gyógyszer|
emberi alkalmazásra szánt gyógyszer</t>
        </is>
      </c>
      <c r="BC29" s="2" t="inlineStr">
        <is>
          <t>3|
3</t>
        </is>
      </c>
      <c r="BD29" s="2" t="inlineStr">
        <is>
          <t xml:space="preserve">|
</t>
        </is>
      </c>
      <c r="BE29" t="inlineStr">
        <is>
          <t>bármely anyag, vagy azok kombinációja, amelyet emberi betegségek kezelésére vagy megelőzésére készítenek; vagy azok az anyagok vagy anyagok kombinációi, amelyek farmakológiai, immunológiai vagy metabolikus hatások kiváltása révén az ember valamely élettani funkciójának helyreállítása, javítása vagy módosítása, illetve az orvosi diagnózis felállítása érdekében alkalmazhatók</t>
        </is>
      </c>
      <c r="BF29" s="2" t="inlineStr">
        <is>
          <t>medicinale per uso umano</t>
        </is>
      </c>
      <c r="BG29" s="2" t="inlineStr">
        <is>
          <t>3</t>
        </is>
      </c>
      <c r="BH29" s="2" t="inlineStr">
        <is>
          <t/>
        </is>
      </c>
      <c r="BI29" t="inlineStr">
        <is>
          <t>ogni sostanza o associazione di sostanze presentata come avente 
proprietà curative o profilattiche delle malattie umane; o ogni 
sostanza o associazione di sostanze che possa essere utilizzata 
sull'uomo o somministrata all'uomo allo scopo di ripristinare, 
correggere o modificare funzioni fisiologiche, esercitando un'azione 
farmacologica, immunologica o metabolica, ovvero di stabilire una 
diagnosi medica</t>
        </is>
      </c>
      <c r="BJ29" s="2" t="inlineStr">
        <is>
          <t>žmonėms skirtas vaistinis preparatas|
žmonėms skirtas vaistas</t>
        </is>
      </c>
      <c r="BK29" s="2" t="inlineStr">
        <is>
          <t>4|
4</t>
        </is>
      </c>
      <c r="BL29" s="2" t="inlineStr">
        <is>
          <t xml:space="preserve">|
</t>
        </is>
      </c>
      <c r="BM29" t="inlineStr">
        <is>
          <t>bet kuri vaistinė medžiaga ar vaistinių medžiagų derinys, naudojamas žmonėms gydyti arba ligų profilaktikai, arba bet kuri vaistinė medžiaga ar vaistinių medžiagų derinys, kuris gali būti skiriamas arba duodamas žmonėms jų fiziologinėms funkcijoms atkurti, koreguoti ar pakeisti farmakologiniu, imunologiniu arba metabolitiniu būdu arba diagnozei nustatyti</t>
        </is>
      </c>
      <c r="BN29" s="2" t="inlineStr">
        <is>
          <t>cilvēkiem paredzētas zāles</t>
        </is>
      </c>
      <c r="BO29" s="2" t="inlineStr">
        <is>
          <t>3</t>
        </is>
      </c>
      <c r="BP29" s="2" t="inlineStr">
        <is>
          <t/>
        </is>
      </c>
      <c r="BQ29" t="inlineStr">
        <is>
          <t>jebkura viela vai vielu salikums, kurš uzrāda īpašības, kas vajadzīgas, lai ārstētu cilvēku slimības vai veiktu to profilaksi; vai jebkura viela vai vielu salikums, ko var izmantot vai ievadīt cilvēkiem vai nu ar mērķi atjaunot, uzlabot vai pārveidot fizioloģiskas funkcijas, izraisot farmakoloģisku, imunoloģisku vai metabolisku iedarbību, vai lai noteiktu medicīnisku diagnozi</t>
        </is>
      </c>
      <c r="BR29" s="2" t="inlineStr">
        <is>
          <t>prodott mediċinali għall-użu mill-bniedem</t>
        </is>
      </c>
      <c r="BS29" s="2" t="inlineStr">
        <is>
          <t>3</t>
        </is>
      </c>
      <c r="BT29" s="2" t="inlineStr">
        <is>
          <t/>
        </is>
      </c>
      <c r="BU29" t="inlineStr">
        <is>
          <t>kwalunkwe sustanza jew kombinazzjoni ta' sustanzi ppreżentati bħala dawk li għandhom elementi li jittrattaw jew jipprevjenu l-mard mill-bnedmin jew sustanza/i li jistgħu jintużaw fuq il-bnedmin jew amministrati lilhom biex jinżammu, jitjiebu jew jiġu mmodifikati funzjonijiet fiżjoloġiċi. Huwa kunċett ibbażat fuq il-prinċipju li prodotti mediċinali jistgħu jitqiegħdu fis-suq biss wara awtorizzazzjoni mis-suq mogħtija mill-awtoritajiet kompetenti</t>
        </is>
      </c>
      <c r="BV29" s="2" t="inlineStr">
        <is>
          <t>geneesmiddel voor menselijk gebruik</t>
        </is>
      </c>
      <c r="BW29" s="2" t="inlineStr">
        <is>
          <t>3</t>
        </is>
      </c>
      <c r="BX29" s="2" t="inlineStr">
        <is>
          <t/>
        </is>
      </c>
      <c r="BY29" t="inlineStr">
        <is>
          <t/>
        </is>
      </c>
      <c r="BZ29" s="2" t="inlineStr">
        <is>
          <t>produkt leczniczy stosowany u ludzi</t>
        </is>
      </c>
      <c r="CA29" s="2" t="inlineStr">
        <is>
          <t>3</t>
        </is>
      </c>
      <c r="CB29" s="2" t="inlineStr">
        <is>
          <t/>
        </is>
      </c>
      <c r="CC29" t="inlineStr">
        <is>
          <t>a) jakakolwiek substancja lub połączenie substancji prezentowana jako posiadająca właściwości lecznicze lub zapobiegające chorobom u ludzi; lub &lt;div&gt;b) jakakolwiek substancja lub połączenie substancji, które mogą być stosowane lub podawane ludziom w celu odzyskania, poprawy lub zmiany funkcji fizjologicznych poprzez powodowanie działania farmakologicznego, immunologicznego lub metabolicznego albo w celu stawiania diagnozy leczniczej&lt;/div&gt;</t>
        </is>
      </c>
      <c r="CD29" s="2" t="inlineStr">
        <is>
          <t>medicamento para uso humano</t>
        </is>
      </c>
      <c r="CE29" s="2" t="inlineStr">
        <is>
          <t>3</t>
        </is>
      </c>
      <c r="CF29" s="2" t="inlineStr">
        <is>
          <t/>
        </is>
      </c>
      <c r="CG29" t="inlineStr">
        <is>
          <t/>
        </is>
      </c>
      <c r="CH29" s="2" t="inlineStr">
        <is>
          <t>medicament de uz uman</t>
        </is>
      </c>
      <c r="CI29" s="2" t="inlineStr">
        <is>
          <t>3</t>
        </is>
      </c>
      <c r="CJ29" s="2" t="inlineStr">
        <is>
          <t/>
        </is>
      </c>
      <c r="CK29" t="inlineStr">
        <is>
          <t/>
        </is>
      </c>
      <c r="CL29" s="2" t="inlineStr">
        <is>
          <t>liek na humánne použitie|
humánny liek</t>
        </is>
      </c>
      <c r="CM29" s="2" t="inlineStr">
        <is>
          <t>3|
3</t>
        </is>
      </c>
      <c r="CN29" s="2" t="inlineStr">
        <is>
          <t xml:space="preserve">preferred|
</t>
        </is>
      </c>
      <c r="CO29" t="inlineStr">
        <is>
          <t>liek určený pre človeka</t>
        </is>
      </c>
      <c r="CP29" s="2" t="inlineStr">
        <is>
          <t>zdravilo za uporabo v humani medicini</t>
        </is>
      </c>
      <c r="CQ29" s="2" t="inlineStr">
        <is>
          <t>3</t>
        </is>
      </c>
      <c r="CR29" s="2" t="inlineStr">
        <is>
          <t/>
        </is>
      </c>
      <c r="CS29" t="inlineStr">
        <is>
          <t>po Direktivi 2001/83/ES:&lt;div&gt;(a) vsaka snov ali kombinacija snovi, ki so predstavljene z lastnostmi za zdravljenje ali preprečevanje bolezni pri ljudeh; ali&lt;/div&gt;&lt;div&gt;(b) vsaka snov ali kombinacija snovi, ki se lahko uporablja pri ali daje ljudem za ponovno vzpostavitev, izboljšanje ali spreminjanje fizioloških funkcij prek farmakološkega, imunološkega ali presnovnega delovanja, ali za določitev diagnoze&lt;/div&gt;</t>
        </is>
      </c>
      <c r="CT29" s="2" t="inlineStr">
        <is>
          <t>humanläkemedel</t>
        </is>
      </c>
      <c r="CU29" s="2" t="inlineStr">
        <is>
          <t>3</t>
        </is>
      </c>
      <c r="CV29" s="2" t="inlineStr">
        <is>
          <t/>
        </is>
      </c>
      <c r="CW29" t="inlineStr">
        <is>
          <t/>
        </is>
      </c>
    </row>
    <row r="30">
      <c r="A30" s="1" t="str">
        <f>HYPERLINK("https://iate.europa.eu/entry/result/3500390/all", "3500390")</f>
        <v>3500390</v>
      </c>
      <c r="B30" t="inlineStr">
        <is>
          <t>SOCIAL QUESTIONS</t>
        </is>
      </c>
      <c r="C30" t="inlineStr">
        <is>
          <t>SOCIAL QUESTIONS|health|pharmaceutical industry</t>
        </is>
      </c>
      <c r="D30" t="inlineStr">
        <is>
          <t>yes</t>
        </is>
      </c>
      <c r="E30" t="inlineStr">
        <is>
          <t/>
        </is>
      </c>
      <c r="F30" t="inlineStr">
        <is>
          <t/>
        </is>
      </c>
      <c r="G30" t="inlineStr">
        <is>
          <t/>
        </is>
      </c>
      <c r="H30" t="inlineStr">
        <is>
          <t/>
        </is>
      </c>
      <c r="I30" t="inlineStr">
        <is>
          <t/>
        </is>
      </c>
      <c r="J30" s="2" t="inlineStr">
        <is>
          <t>dobře zavedené léčebné použití</t>
        </is>
      </c>
      <c r="K30" s="2" t="inlineStr">
        <is>
          <t>3</t>
        </is>
      </c>
      <c r="L30" s="2" t="inlineStr">
        <is>
          <t/>
        </is>
      </c>
      <c r="M30" t="inlineStr">
        <is>
          <t/>
        </is>
      </c>
      <c r="N30" t="inlineStr">
        <is>
          <t/>
        </is>
      </c>
      <c r="O30" t="inlineStr">
        <is>
          <t/>
        </is>
      </c>
      <c r="P30" t="inlineStr">
        <is>
          <t/>
        </is>
      </c>
      <c r="Q30" t="inlineStr">
        <is>
          <t/>
        </is>
      </c>
      <c r="R30" t="inlineStr">
        <is>
          <t/>
        </is>
      </c>
      <c r="S30" t="inlineStr">
        <is>
          <t/>
        </is>
      </c>
      <c r="T30" t="inlineStr">
        <is>
          <t/>
        </is>
      </c>
      <c r="U30" t="inlineStr">
        <is>
          <t/>
        </is>
      </c>
      <c r="V30" t="inlineStr">
        <is>
          <t/>
        </is>
      </c>
      <c r="W30" t="inlineStr">
        <is>
          <t/>
        </is>
      </c>
      <c r="X30" t="inlineStr">
        <is>
          <t/>
        </is>
      </c>
      <c r="Y30" t="inlineStr">
        <is>
          <t/>
        </is>
      </c>
      <c r="Z30" s="2" t="inlineStr">
        <is>
          <t>well-established medicinal use</t>
        </is>
      </c>
      <c r="AA30" s="2" t="inlineStr">
        <is>
          <t>3</t>
        </is>
      </c>
      <c r="AB30" s="2" t="inlineStr">
        <is>
          <t/>
        </is>
      </c>
      <c r="AC30" t="inlineStr">
        <is>
          <t/>
        </is>
      </c>
      <c r="AD30" t="inlineStr">
        <is>
          <t/>
        </is>
      </c>
      <c r="AE30" t="inlineStr">
        <is>
          <t/>
        </is>
      </c>
      <c r="AF30" t="inlineStr">
        <is>
          <t/>
        </is>
      </c>
      <c r="AG30" t="inlineStr">
        <is>
          <t/>
        </is>
      </c>
      <c r="AH30" s="2" t="inlineStr">
        <is>
          <t>väljakujunenud meditsiiniline kasutus|
hästi tõestatud meditsiiniline kasutus</t>
        </is>
      </c>
      <c r="AI30" s="2" t="inlineStr">
        <is>
          <t>3|
3</t>
        </is>
      </c>
      <c r="AJ30" s="2" t="inlineStr">
        <is>
          <t>|
preferred</t>
        </is>
      </c>
      <c r="AK30" t="inlineStr">
        <is>
          <t/>
        </is>
      </c>
      <c r="AL30" t="inlineStr">
        <is>
          <t/>
        </is>
      </c>
      <c r="AM30" t="inlineStr">
        <is>
          <t/>
        </is>
      </c>
      <c r="AN30" t="inlineStr">
        <is>
          <t/>
        </is>
      </c>
      <c r="AO30" t="inlineStr">
        <is>
          <t/>
        </is>
      </c>
      <c r="AP30" s="2" t="inlineStr">
        <is>
          <t>usage médical bien établi</t>
        </is>
      </c>
      <c r="AQ30" s="2" t="inlineStr">
        <is>
          <t>3</t>
        </is>
      </c>
      <c r="AR30" s="2" t="inlineStr">
        <is>
          <t/>
        </is>
      </c>
      <c r="AS30" t="inlineStr">
        <is>
          <t/>
        </is>
      </c>
      <c r="AT30" t="inlineStr">
        <is>
          <t/>
        </is>
      </c>
      <c r="AU30" t="inlineStr">
        <is>
          <t/>
        </is>
      </c>
      <c r="AV30" t="inlineStr">
        <is>
          <t/>
        </is>
      </c>
      <c r="AW30" t="inlineStr">
        <is>
          <t/>
        </is>
      </c>
      <c r="AX30" t="inlineStr">
        <is>
          <t/>
        </is>
      </c>
      <c r="AY30" t="inlineStr">
        <is>
          <t/>
        </is>
      </c>
      <c r="AZ30" t="inlineStr">
        <is>
          <t/>
        </is>
      </c>
      <c r="BA30" t="inlineStr">
        <is>
          <t/>
        </is>
      </c>
      <c r="BB30" t="inlineStr">
        <is>
          <t/>
        </is>
      </c>
      <c r="BC30" t="inlineStr">
        <is>
          <t/>
        </is>
      </c>
      <c r="BD30" t="inlineStr">
        <is>
          <t/>
        </is>
      </c>
      <c r="BE30" t="inlineStr">
        <is>
          <t/>
        </is>
      </c>
      <c r="BF30" t="inlineStr">
        <is>
          <t/>
        </is>
      </c>
      <c r="BG30" t="inlineStr">
        <is>
          <t/>
        </is>
      </c>
      <c r="BH30" t="inlineStr">
        <is>
          <t/>
        </is>
      </c>
      <c r="BI30" t="inlineStr">
        <is>
          <t/>
        </is>
      </c>
      <c r="BJ30" s="2" t="inlineStr">
        <is>
          <t>pripažintas medicininis vartojimas</t>
        </is>
      </c>
      <c r="BK30" s="2" t="inlineStr">
        <is>
          <t>3</t>
        </is>
      </c>
      <c r="BL30" s="2" t="inlineStr">
        <is>
          <t/>
        </is>
      </c>
      <c r="BM30" t="inlineStr">
        <is>
          <t/>
        </is>
      </c>
      <c r="BN30" t="inlineStr">
        <is>
          <t/>
        </is>
      </c>
      <c r="BO30" t="inlineStr">
        <is>
          <t/>
        </is>
      </c>
      <c r="BP30" t="inlineStr">
        <is>
          <t/>
        </is>
      </c>
      <c r="BQ30" t="inlineStr">
        <is>
          <t/>
        </is>
      </c>
      <c r="BR30" t="inlineStr">
        <is>
          <t/>
        </is>
      </c>
      <c r="BS30" t="inlineStr">
        <is>
          <t/>
        </is>
      </c>
      <c r="BT30" t="inlineStr">
        <is>
          <t/>
        </is>
      </c>
      <c r="BU30" t="inlineStr">
        <is>
          <t/>
        </is>
      </c>
      <c r="BV30" t="inlineStr">
        <is>
          <t/>
        </is>
      </c>
      <c r="BW30" t="inlineStr">
        <is>
          <t/>
        </is>
      </c>
      <c r="BX30" t="inlineStr">
        <is>
          <t/>
        </is>
      </c>
      <c r="BY30" t="inlineStr">
        <is>
          <t/>
        </is>
      </c>
      <c r="BZ30" s="2" t="inlineStr">
        <is>
          <t>ugruntowane zastosowanie lecznicze|
ugruntowane zastosowanie medyczne</t>
        </is>
      </c>
      <c r="CA30" s="2" t="inlineStr">
        <is>
          <t>2|
3</t>
        </is>
      </c>
      <c r="CB30" s="2" t="inlineStr">
        <is>
          <t xml:space="preserve">|
</t>
        </is>
      </c>
      <c r="CC30" t="inlineStr">
        <is>
          <t/>
        </is>
      </c>
      <c r="CD30" t="inlineStr">
        <is>
          <t/>
        </is>
      </c>
      <c r="CE30" t="inlineStr">
        <is>
          <t/>
        </is>
      </c>
      <c r="CF30" t="inlineStr">
        <is>
          <t/>
        </is>
      </c>
      <c r="CG30" t="inlineStr">
        <is>
          <t/>
        </is>
      </c>
      <c r="CH30" s="2" t="inlineStr">
        <is>
          <t>utilizare medicală bine stabilită</t>
        </is>
      </c>
      <c r="CI30" s="2" t="inlineStr">
        <is>
          <t>3</t>
        </is>
      </c>
      <c r="CJ30" s="2" t="inlineStr">
        <is>
          <t/>
        </is>
      </c>
      <c r="CK30" t="inlineStr">
        <is>
          <t/>
        </is>
      </c>
      <c r="CL30" t="inlineStr">
        <is>
          <t/>
        </is>
      </c>
      <c r="CM30" t="inlineStr">
        <is>
          <t/>
        </is>
      </c>
      <c r="CN30" t="inlineStr">
        <is>
          <t/>
        </is>
      </c>
      <c r="CO30" t="inlineStr">
        <is>
          <t/>
        </is>
      </c>
      <c r="CP30" s="2" t="inlineStr">
        <is>
          <t>dobro uveljavljena uporaba zdravila</t>
        </is>
      </c>
      <c r="CQ30" s="2" t="inlineStr">
        <is>
          <t>3</t>
        </is>
      </c>
      <c r="CR30" s="2" t="inlineStr">
        <is>
          <t/>
        </is>
      </c>
      <c r="CS30" t="inlineStr">
        <is>
          <t/>
        </is>
      </c>
      <c r="CT30" t="inlineStr">
        <is>
          <t/>
        </is>
      </c>
      <c r="CU30" t="inlineStr">
        <is>
          <t/>
        </is>
      </c>
      <c r="CV30" t="inlineStr">
        <is>
          <t/>
        </is>
      </c>
      <c r="CW30" t="inlineStr">
        <is>
          <t/>
        </is>
      </c>
    </row>
    <row r="31">
      <c r="A31" s="1" t="str">
        <f>HYPERLINK("https://iate.europa.eu/entry/result/44374/all", "44374")</f>
        <v>44374</v>
      </c>
      <c r="B31" t="inlineStr">
        <is>
          <t>SOCIAL QUESTIONS</t>
        </is>
      </c>
      <c r="C31" t="inlineStr">
        <is>
          <t>SOCIAL QUESTIONS|health|pharmaceutical industry</t>
        </is>
      </c>
      <c r="D31" t="inlineStr">
        <is>
          <t>yes</t>
        </is>
      </c>
      <c r="E31" t="inlineStr">
        <is>
          <t/>
        </is>
      </c>
      <c r="F31" t="inlineStr">
        <is>
          <t/>
        </is>
      </c>
      <c r="G31" t="inlineStr">
        <is>
          <t/>
        </is>
      </c>
      <c r="H31" t="inlineStr">
        <is>
          <t/>
        </is>
      </c>
      <c r="I31" t="inlineStr">
        <is>
          <t/>
        </is>
      </c>
      <c r="J31" s="2" t="inlineStr">
        <is>
          <t>neodkladné bezpečnostní omezení</t>
        </is>
      </c>
      <c r="K31" s="2" t="inlineStr">
        <is>
          <t>3</t>
        </is>
      </c>
      <c r="L31" s="2" t="inlineStr">
        <is>
          <t/>
        </is>
      </c>
      <c r="M31" t="inlineStr">
        <is>
          <t>prozatímní změna registrace v důsledku nových informací ovlivňujících bezpečné používání léčivého přípravku</t>
        </is>
      </c>
      <c r="N31" t="inlineStr">
        <is>
          <t/>
        </is>
      </c>
      <c r="O31" t="inlineStr">
        <is>
          <t/>
        </is>
      </c>
      <c r="P31" t="inlineStr">
        <is>
          <t/>
        </is>
      </c>
      <c r="Q31" t="inlineStr">
        <is>
          <t/>
        </is>
      </c>
      <c r="R31" s="2" t="inlineStr">
        <is>
          <t>Notfallmaßnahmen</t>
        </is>
      </c>
      <c r="S31" s="2" t="inlineStr">
        <is>
          <t>3</t>
        </is>
      </c>
      <c r="T31" s="2" t="inlineStr">
        <is>
          <t/>
        </is>
      </c>
      <c r="U31" t="inlineStr">
        <is>
          <t/>
        </is>
      </c>
      <c r="V31" s="2" t="inlineStr">
        <is>
          <t>περιορισμός ασφαλείας κατεπείγοντος χαρακτήρα</t>
        </is>
      </c>
      <c r="W31" s="2" t="inlineStr">
        <is>
          <t>3</t>
        </is>
      </c>
      <c r="X31" s="2" t="inlineStr">
        <is>
          <t/>
        </is>
      </c>
      <c r="Y31" t="inlineStr">
        <is>
          <t/>
        </is>
      </c>
      <c r="Z31" s="2" t="inlineStr">
        <is>
          <t>urgent safety restriction</t>
        </is>
      </c>
      <c r="AA31" s="2" t="inlineStr">
        <is>
          <t>3</t>
        </is>
      </c>
      <c r="AB31" s="2" t="inlineStr">
        <is>
          <t/>
        </is>
      </c>
      <c r="AC31" t="inlineStr">
        <is>
          <t>interim change in the terms of the marketing authorisation due to new information having a bearing on the safe use of the medicinal product</t>
        </is>
      </c>
      <c r="AD31" s="2" t="inlineStr">
        <is>
          <t>restricciones de seguridad urgentes</t>
        </is>
      </c>
      <c r="AE31" s="2" t="inlineStr">
        <is>
          <t>3</t>
        </is>
      </c>
      <c r="AF31" s="2" t="inlineStr">
        <is>
          <t/>
        </is>
      </c>
      <c r="AG31" t="inlineStr">
        <is>
          <t/>
        </is>
      </c>
      <c r="AH31" s="2" t="inlineStr">
        <is>
          <t>kiireloomuline ohutuspiirang</t>
        </is>
      </c>
      <c r="AI31" s="2" t="inlineStr">
        <is>
          <t>3</t>
        </is>
      </c>
      <c r="AJ31" s="2" t="inlineStr">
        <is>
          <t/>
        </is>
      </c>
      <c r="AK31" t="inlineStr">
        <is>
          <t>uue, ravimi ohutut kasutamist mõjutava teabe tõttu tehtav ajutine muudatus müügiloa tingimustes</t>
        </is>
      </c>
      <c r="AL31" s="2" t="inlineStr">
        <is>
          <t>kiireelliset turvallisuusrajoitukset</t>
        </is>
      </c>
      <c r="AM31" s="2" t="inlineStr">
        <is>
          <t>3</t>
        </is>
      </c>
      <c r="AN31" s="2" t="inlineStr">
        <is>
          <t/>
        </is>
      </c>
      <c r="AO31" t="inlineStr">
        <is>
          <t/>
        </is>
      </c>
      <c r="AP31" s="2" t="inlineStr">
        <is>
          <t>mesures de restriction urgentes</t>
        </is>
      </c>
      <c r="AQ31" s="2" t="inlineStr">
        <is>
          <t>3</t>
        </is>
      </c>
      <c r="AR31" s="2" t="inlineStr">
        <is>
          <t/>
        </is>
      </c>
      <c r="AS31" t="inlineStr">
        <is>
          <t/>
        </is>
      </c>
      <c r="AT31" t="inlineStr">
        <is>
          <t/>
        </is>
      </c>
      <c r="AU31" t="inlineStr">
        <is>
          <t/>
        </is>
      </c>
      <c r="AV31" t="inlineStr">
        <is>
          <t/>
        </is>
      </c>
      <c r="AW31" t="inlineStr">
        <is>
          <t/>
        </is>
      </c>
      <c r="AX31" t="inlineStr">
        <is>
          <t/>
        </is>
      </c>
      <c r="AY31" t="inlineStr">
        <is>
          <t/>
        </is>
      </c>
      <c r="AZ31" t="inlineStr">
        <is>
          <t/>
        </is>
      </c>
      <c r="BA31" t="inlineStr">
        <is>
          <t/>
        </is>
      </c>
      <c r="BB31" t="inlineStr">
        <is>
          <t/>
        </is>
      </c>
      <c r="BC31" t="inlineStr">
        <is>
          <t/>
        </is>
      </c>
      <c r="BD31" t="inlineStr">
        <is>
          <t/>
        </is>
      </c>
      <c r="BE31" t="inlineStr">
        <is>
          <t/>
        </is>
      </c>
      <c r="BF31" s="2" t="inlineStr">
        <is>
          <t>misure di sicurezza restrittive urgenti</t>
        </is>
      </c>
      <c r="BG31" s="2" t="inlineStr">
        <is>
          <t>3</t>
        </is>
      </c>
      <c r="BH31" s="2" t="inlineStr">
        <is>
          <t/>
        </is>
      </c>
      <c r="BI31" t="inlineStr">
        <is>
          <t/>
        </is>
      </c>
      <c r="BJ31" s="2" t="inlineStr">
        <is>
          <t>skubus apribojimas dėl saugumo</t>
        </is>
      </c>
      <c r="BK31" s="2" t="inlineStr">
        <is>
          <t>3</t>
        </is>
      </c>
      <c r="BL31" s="2" t="inlineStr">
        <is>
          <t/>
        </is>
      </c>
      <c r="BM31" t="inlineStr">
        <is>
          <t>laikinas rinkodaros leidimo sąlygų pakeitimas gavus naujos informacijos, turinčios reikšmės saugiam vaisto vartojimui</t>
        </is>
      </c>
      <c r="BN31" t="inlineStr">
        <is>
          <t/>
        </is>
      </c>
      <c r="BO31" t="inlineStr">
        <is>
          <t/>
        </is>
      </c>
      <c r="BP31" t="inlineStr">
        <is>
          <t/>
        </is>
      </c>
      <c r="BQ31" t="inlineStr">
        <is>
          <t/>
        </is>
      </c>
      <c r="BR31" t="inlineStr">
        <is>
          <t/>
        </is>
      </c>
      <c r="BS31" t="inlineStr">
        <is>
          <t/>
        </is>
      </c>
      <c r="BT31" t="inlineStr">
        <is>
          <t/>
        </is>
      </c>
      <c r="BU31" t="inlineStr">
        <is>
          <t/>
        </is>
      </c>
      <c r="BV31" s="2" t="inlineStr">
        <is>
          <t>urgente beperkende veiligheidsmaatregelen</t>
        </is>
      </c>
      <c r="BW31" s="2" t="inlineStr">
        <is>
          <t>3</t>
        </is>
      </c>
      <c r="BX31" s="2" t="inlineStr">
        <is>
          <t/>
        </is>
      </c>
      <c r="BY31" t="inlineStr">
        <is>
          <t/>
        </is>
      </c>
      <c r="BZ31" s="2" t="inlineStr">
        <is>
          <t>pilne ograniczenie ze względów bezpieczeństwa</t>
        </is>
      </c>
      <c r="CA31" s="2" t="inlineStr">
        <is>
          <t>3</t>
        </is>
      </c>
      <c r="CB31" s="2" t="inlineStr">
        <is>
          <t/>
        </is>
      </c>
      <c r="CC31" t="inlineStr">
        <is>
          <t>przejściowa zmiana w warunkach pozwolenia na dopuszczenie do obrotu wynikająca z nowych informacji mających znaczenie dla bezpiecznego stosowania produktu leczniczego</t>
        </is>
      </c>
      <c r="CD31" s="2" t="inlineStr">
        <is>
          <t>medidas urgentes de segurança</t>
        </is>
      </c>
      <c r="CE31" s="2" t="inlineStr">
        <is>
          <t>3</t>
        </is>
      </c>
      <c r="CF31" s="2" t="inlineStr">
        <is>
          <t/>
        </is>
      </c>
      <c r="CG31" t="inlineStr">
        <is>
          <t/>
        </is>
      </c>
      <c r="CH31" t="inlineStr">
        <is>
          <t/>
        </is>
      </c>
      <c r="CI31" t="inlineStr">
        <is>
          <t/>
        </is>
      </c>
      <c r="CJ31" t="inlineStr">
        <is>
          <t/>
        </is>
      </c>
      <c r="CK31" t="inlineStr">
        <is>
          <t/>
        </is>
      </c>
      <c r="CL31" t="inlineStr">
        <is>
          <t/>
        </is>
      </c>
      <c r="CM31" t="inlineStr">
        <is>
          <t/>
        </is>
      </c>
      <c r="CN31" t="inlineStr">
        <is>
          <t/>
        </is>
      </c>
      <c r="CO31" t="inlineStr">
        <is>
          <t/>
        </is>
      </c>
      <c r="CP31" s="2" t="inlineStr">
        <is>
          <t>nujni varnostni ukrep</t>
        </is>
      </c>
      <c r="CQ31" s="2" t="inlineStr">
        <is>
          <t>3</t>
        </is>
      </c>
      <c r="CR31" s="2" t="inlineStr">
        <is>
          <t/>
        </is>
      </c>
      <c r="CS31" t="inlineStr">
        <is>
          <t>začasna sprememba pogojev dovoljenja za promet zaradi novih informacij, ki vplivajo na varno uporabo zdravila</t>
        </is>
      </c>
      <c r="CT31" s="2" t="inlineStr">
        <is>
          <t>brådskande begränsningsåtgärd av säkerhetsskäl</t>
        </is>
      </c>
      <c r="CU31" s="2" t="inlineStr">
        <is>
          <t>3</t>
        </is>
      </c>
      <c r="CV31" s="2" t="inlineStr">
        <is>
          <t/>
        </is>
      </c>
      <c r="CW31" t="inlineStr">
        <is>
          <t>tillfällig ändring av villkoren för ett godkännande för försäljning till följd av att nya uppgifter framkommit om säkerheten vid användningen av läkemedlet</t>
        </is>
      </c>
    </row>
    <row r="32">
      <c r="A32" s="1" t="str">
        <f>HYPERLINK("https://iate.europa.eu/entry/result/3638672/all", "3638672")</f>
        <v>3638672</v>
      </c>
      <c r="B32" t="inlineStr">
        <is>
          <t>SOCIAL QUESTIONS</t>
        </is>
      </c>
      <c r="C32" t="inlineStr">
        <is>
          <t>SOCIAL QUESTIONS|health|pharmaceutical industry</t>
        </is>
      </c>
      <c r="D32" t="inlineStr">
        <is>
          <t>yes</t>
        </is>
      </c>
      <c r="E32" t="inlineStr">
        <is>
          <t/>
        </is>
      </c>
      <c r="F32" t="inlineStr">
        <is>
          <t/>
        </is>
      </c>
      <c r="G32" t="inlineStr">
        <is>
          <t/>
        </is>
      </c>
      <c r="H32" t="inlineStr">
        <is>
          <t/>
        </is>
      </c>
      <c r="I32" t="inlineStr">
        <is>
          <t/>
        </is>
      </c>
      <c r="J32" t="inlineStr">
        <is>
          <t/>
        </is>
      </c>
      <c r="K32" t="inlineStr">
        <is>
          <t/>
        </is>
      </c>
      <c r="L32" t="inlineStr">
        <is>
          <t/>
        </is>
      </c>
      <c r="M32" t="inlineStr">
        <is>
          <t/>
        </is>
      </c>
      <c r="N32" t="inlineStr">
        <is>
          <t/>
        </is>
      </c>
      <c r="O32" t="inlineStr">
        <is>
          <t/>
        </is>
      </c>
      <c r="P32" t="inlineStr">
        <is>
          <t/>
        </is>
      </c>
      <c r="Q32" t="inlineStr">
        <is>
          <t/>
        </is>
      </c>
      <c r="R32" s="2" t="inlineStr">
        <is>
          <t>arzneimittelspezifische Freistellung</t>
        </is>
      </c>
      <c r="S32" s="2" t="inlineStr">
        <is>
          <t>2</t>
        </is>
      </c>
      <c r="T32" s="2" t="inlineStr">
        <is>
          <t/>
        </is>
      </c>
      <c r="U32" t="inlineStr">
        <is>
          <t/>
        </is>
      </c>
      <c r="V32" t="inlineStr">
        <is>
          <t/>
        </is>
      </c>
      <c r="W32" t="inlineStr">
        <is>
          <t/>
        </is>
      </c>
      <c r="X32" t="inlineStr">
        <is>
          <t/>
        </is>
      </c>
      <c r="Y32" t="inlineStr">
        <is>
          <t/>
        </is>
      </c>
      <c r="Z32" s="2" t="inlineStr">
        <is>
          <t>product-specific waiver</t>
        </is>
      </c>
      <c r="AA32" s="2" t="inlineStr">
        <is>
          <t>3</t>
        </is>
      </c>
      <c r="AB32" s="2" t="inlineStr">
        <is>
          <t/>
        </is>
      </c>
      <c r="AC32" t="inlineStr">
        <is>
          <t>waiver for a specific medicinal product from the obligation to produce the information referred to in point (a) of Article 7(1) of Regulation (EC) No 1901/2006, if there is evidence showing any of the following:&lt;div&gt;&lt;div&gt;
 (a) that 
the specific medicinal product is likely 
to be ineffective or unsafe in part or all of the paediatric population;&lt;/div&gt;
 &lt;div&gt;
 (b) that the disease or condition for which the specific medicinal product is intended occurs only in adult populations;&lt;/div&gt;
 &lt;div&gt;
 (c) that 
the specific medicinal product does not represent a significant 
therapeutic benefit over existing treatments for paediatric patients.&lt;/div&gt;&lt;br&gt;&lt;/div&gt;</t>
        </is>
      </c>
      <c r="AD32" s="2" t="inlineStr">
        <is>
          <t>dispensa a un medicamento específico</t>
        </is>
      </c>
      <c r="AE32" s="2" t="inlineStr">
        <is>
          <t>2</t>
        </is>
      </c>
      <c r="AF32" s="2" t="inlineStr">
        <is>
          <t/>
        </is>
      </c>
      <c r="AG32" t="inlineStr">
        <is>
          <t/>
        </is>
      </c>
      <c r="AH32" s="2" t="inlineStr">
        <is>
          <t>loobumine konkreetse ravimi puhul</t>
        </is>
      </c>
      <c r="AI32" s="2" t="inlineStr">
        <is>
          <t>3</t>
        </is>
      </c>
      <c r="AJ32" s="2" t="inlineStr">
        <is>
          <t/>
        </is>
      </c>
      <c r="AK32" t="inlineStr">
        <is>
          <t>teabe esitamise nõudest loobumine konkreetse ravimi puhul, kui on tõendeid järgmiste asjaolude kohta:&lt;br&gt;a) konkreetne ravim ei ole tõenäoliselt tõhus või on ohtlik osale või kõikidele lastele;&lt;br&gt;b) haigus või haigusseisund, mille jaoks konkreetne ravim on ette nähtud, esineb ainult täiskasvanutel;&lt;br&gt;c) konkreetne ravim ei anna lastel märkimisväärset raviga seotud kasu, võrreldes olemasoleva raviga</t>
        </is>
      </c>
      <c r="AL32" s="2" t="inlineStr">
        <is>
          <t>tuotekohtainen poikkeuslupa</t>
        </is>
      </c>
      <c r="AM32" s="2" t="inlineStr">
        <is>
          <t>2</t>
        </is>
      </c>
      <c r="AN32" s="2" t="inlineStr">
        <is>
          <t/>
        </is>
      </c>
      <c r="AO32" t="inlineStr">
        <is>
          <t/>
        </is>
      </c>
      <c r="AP32" t="inlineStr">
        <is>
          <t/>
        </is>
      </c>
      <c r="AQ32" t="inlineStr">
        <is>
          <t/>
        </is>
      </c>
      <c r="AR32" t="inlineStr">
        <is>
          <t/>
        </is>
      </c>
      <c r="AS32" t="inlineStr">
        <is>
          <t/>
        </is>
      </c>
      <c r="AT32" t="inlineStr">
        <is>
          <t/>
        </is>
      </c>
      <c r="AU32" t="inlineStr">
        <is>
          <t/>
        </is>
      </c>
      <c r="AV32" t="inlineStr">
        <is>
          <t/>
        </is>
      </c>
      <c r="AW32" t="inlineStr">
        <is>
          <t/>
        </is>
      </c>
      <c r="AX32" t="inlineStr">
        <is>
          <t/>
        </is>
      </c>
      <c r="AY32" t="inlineStr">
        <is>
          <t/>
        </is>
      </c>
      <c r="AZ32" t="inlineStr">
        <is>
          <t/>
        </is>
      </c>
      <c r="BA32" t="inlineStr">
        <is>
          <t/>
        </is>
      </c>
      <c r="BB32" t="inlineStr">
        <is>
          <t/>
        </is>
      </c>
      <c r="BC32" t="inlineStr">
        <is>
          <t/>
        </is>
      </c>
      <c r="BD32" t="inlineStr">
        <is>
          <t/>
        </is>
      </c>
      <c r="BE32" t="inlineStr">
        <is>
          <t/>
        </is>
      </c>
      <c r="BF32" s="2" t="inlineStr">
        <is>
          <t>deroga per un prodotto specifico</t>
        </is>
      </c>
      <c r="BG32" s="2" t="inlineStr">
        <is>
          <t>2</t>
        </is>
      </c>
      <c r="BH32" s="2" t="inlineStr">
        <is>
          <t/>
        </is>
      </c>
      <c r="BI32" t="inlineStr">
        <is>
          <t/>
        </is>
      </c>
      <c r="BJ32" s="2" t="inlineStr">
        <is>
          <t>su konkrečiu vaistu susijusi išimtis</t>
        </is>
      </c>
      <c r="BK32" s="2" t="inlineStr">
        <is>
          <t>3</t>
        </is>
      </c>
      <c r="BL32" s="2" t="inlineStr">
        <is>
          <t/>
        </is>
      </c>
      <c r="BM32" t="inlineStr">
        <is>
          <t/>
        </is>
      </c>
      <c r="BN32" t="inlineStr">
        <is>
          <t/>
        </is>
      </c>
      <c r="BO32" t="inlineStr">
        <is>
          <t/>
        </is>
      </c>
      <c r="BP32" t="inlineStr">
        <is>
          <t/>
        </is>
      </c>
      <c r="BQ32" t="inlineStr">
        <is>
          <t/>
        </is>
      </c>
      <c r="BR32" t="inlineStr">
        <is>
          <t/>
        </is>
      </c>
      <c r="BS32" t="inlineStr">
        <is>
          <t/>
        </is>
      </c>
      <c r="BT32" t="inlineStr">
        <is>
          <t/>
        </is>
      </c>
      <c r="BU32" t="inlineStr">
        <is>
          <t/>
        </is>
      </c>
      <c r="BV32" s="2" t="inlineStr">
        <is>
          <t>productspecifieke vrijstelling</t>
        </is>
      </c>
      <c r="BW32" s="2" t="inlineStr">
        <is>
          <t>2</t>
        </is>
      </c>
      <c r="BX32" s="2" t="inlineStr">
        <is>
          <t/>
        </is>
      </c>
      <c r="BY32" t="inlineStr">
        <is>
          <t/>
        </is>
      </c>
      <c r="BZ32" s="2" t="inlineStr">
        <is>
          <t>zwolnienie dla określonego produktu</t>
        </is>
      </c>
      <c r="CA32" s="2" t="inlineStr">
        <is>
          <t>3</t>
        </is>
      </c>
      <c r="CB32" s="2" t="inlineStr">
        <is>
          <t/>
        </is>
      </c>
      <c r="CC32" t="inlineStr">
        <is>
          <t>zwolnienie dla określonego produktu leczniczego z wymogu przedstawiania informacji określonych w art. 7 ust. 1 rozporządzenia nr 1901/2006</t>
        </is>
      </c>
      <c r="CD32" t="inlineStr">
        <is>
          <t/>
        </is>
      </c>
      <c r="CE32" t="inlineStr">
        <is>
          <t/>
        </is>
      </c>
      <c r="CF32" t="inlineStr">
        <is>
          <t/>
        </is>
      </c>
      <c r="CG32" t="inlineStr">
        <is>
          <t/>
        </is>
      </c>
      <c r="CH32" t="inlineStr">
        <is>
          <t/>
        </is>
      </c>
      <c r="CI32" t="inlineStr">
        <is>
          <t/>
        </is>
      </c>
      <c r="CJ32" t="inlineStr">
        <is>
          <t/>
        </is>
      </c>
      <c r="CK32" t="inlineStr">
        <is>
          <t/>
        </is>
      </c>
      <c r="CL32" t="inlineStr">
        <is>
          <t/>
        </is>
      </c>
      <c r="CM32" t="inlineStr">
        <is>
          <t/>
        </is>
      </c>
      <c r="CN32" t="inlineStr">
        <is>
          <t/>
        </is>
      </c>
      <c r="CO32" t="inlineStr">
        <is>
          <t/>
        </is>
      </c>
      <c r="CP32" s="2" t="inlineStr">
        <is>
          <t>opustitev za določeno zdravilo</t>
        </is>
      </c>
      <c r="CQ32" s="2" t="inlineStr">
        <is>
          <t>3</t>
        </is>
      </c>
      <c r="CR32" s="2" t="inlineStr">
        <is>
          <t/>
        </is>
      </c>
      <c r="CS32" t="inlineStr">
        <is>
          <t>opustitev obveznosti za določeno zdravilo, da se predložijo informacije iz točke (a) člena 7(1) Uredbe (ES) št. 1901/2006, če je dokazano kar koli od naslednjega:&lt;div&gt;(a) določeno zdravilo ali skupina zdravil verjetno ni učinkovita ali varna za del ali za celotno pediatrično populacijo&lt;br&gt;&lt;/div&gt;&lt;div&gt;(b) bolezen ali stanje, za katero je zdravilo ali skupina zdravil namenjena, se pojavlja samo pri odraslih populacijah&lt;br&gt;&lt;/div&gt;&lt;div&gt;(c) določeno zdravilo v okviru obstoječih zdravljenj ne predstavlja posebne terapevtske koristi za pediatrične bolnike&lt;br&gt;&lt;/div&gt;</t>
        </is>
      </c>
      <c r="CT32" s="2" t="inlineStr">
        <is>
          <t>undantag för en enskild produkt</t>
        </is>
      </c>
      <c r="CU32" s="2" t="inlineStr">
        <is>
          <t>3</t>
        </is>
      </c>
      <c r="CV32" s="2" t="inlineStr">
        <is>
          <t/>
        </is>
      </c>
      <c r="CW32" t="inlineStr">
        <is>
          <t/>
        </is>
      </c>
    </row>
    <row r="33">
      <c r="A33" s="1" t="str">
        <f>HYPERLINK("https://iate.europa.eu/entry/result/137521/all", "137521")</f>
        <v>137521</v>
      </c>
      <c r="B33" t="inlineStr">
        <is>
          <t>SOCIAL QUESTIONS</t>
        </is>
      </c>
      <c r="C33" t="inlineStr">
        <is>
          <t>SOCIAL QUESTIONS|health|pharmaceutical industry</t>
        </is>
      </c>
      <c r="D33" t="inlineStr">
        <is>
          <t>yes</t>
        </is>
      </c>
      <c r="E33" t="inlineStr">
        <is>
          <t/>
        </is>
      </c>
      <c r="F33" s="2" t="inlineStr">
        <is>
          <t>неочаквана нежелана лекарствена реакция</t>
        </is>
      </c>
      <c r="G33" s="2" t="inlineStr">
        <is>
          <t>4</t>
        </is>
      </c>
      <c r="H33" s="2" t="inlineStr">
        <is>
          <t/>
        </is>
      </c>
      <c r="I33" t="inlineStr">
        <is>
          <t>Нежелана лекарствена реакция [ &lt;a href="/entry/result/1146946/all" id="ENTRY_TO_ENTRY_CONVERTER" target="_blank"&gt;IATE:1146946&lt;/a&gt; ], която не е посочена в кратката характеристика на продукта или чийто характер, тежест или изход не отговарят на посочените в кратката характеристика на продукта; в случай на клинично изпитване - нежелана лекарствена реакция, чийто характер, тежест или изход не съответстват на информацията за изпитания лекарствен продукт, посочена в брошурата на изследователя.</t>
        </is>
      </c>
      <c r="J33" s="2" t="inlineStr">
        <is>
          <t>neočekávaný nežádoucí účinek</t>
        </is>
      </c>
      <c r="K33" s="2" t="inlineStr">
        <is>
          <t>3</t>
        </is>
      </c>
      <c r="L33" s="2" t="inlineStr">
        <is>
          <t/>
        </is>
      </c>
      <c r="M33" t="inlineStr">
        <is>
          <t>nežádoucí účinek léčivého přípravku, jehož povaha, závažnost nebo důsledek jsou v rozporu s informacemi uvedenými v souhrnu údajů o přípravku u registrovaného léčivého přípravku nebo jsou v rozporu s dostupnými informacemi, například se souborem informací pro zkoušejícího u hodnoceného léčivého přípravku, který není registrován</t>
        </is>
      </c>
      <c r="N33" s="2" t="inlineStr">
        <is>
          <t>uventet bivirkning</t>
        </is>
      </c>
      <c r="O33" s="2" t="inlineStr">
        <is>
          <t>3</t>
        </is>
      </c>
      <c r="P33" s="2" t="inlineStr">
        <is>
          <t/>
        </is>
      </c>
      <c r="Q33" t="inlineStr">
        <is>
          <t>"en bivirkning, hvis karakter eller alvor ikke stemmer overens med produktoplysningerne (f.eks. investigators brochure for et ikke-godkendt testpræparat eller, såfremt der er tale om et godkendt produkt, indlægssedlen, som er vedlagt resuméet af produktegenskaberne)."</t>
        </is>
      </c>
      <c r="R33" s="2" t="inlineStr">
        <is>
          <t>unerwartete Nebenwirkung</t>
        </is>
      </c>
      <c r="S33" s="2" t="inlineStr">
        <is>
          <t>3</t>
        </is>
      </c>
      <c r="T33" s="2" t="inlineStr">
        <is>
          <t/>
        </is>
      </c>
      <c r="U33" t="inlineStr">
        <is>
          <t/>
        </is>
      </c>
      <c r="V33" s="2" t="inlineStr">
        <is>
          <t>απροσδόκητη ανεπιθύμητη ενέργεια</t>
        </is>
      </c>
      <c r="W33" s="2" t="inlineStr">
        <is>
          <t>3</t>
        </is>
      </c>
      <c r="X33" s="2" t="inlineStr">
        <is>
          <t/>
        </is>
      </c>
      <c r="Y33" t="inlineStr">
        <is>
          <t>&lt;i&gt;ανεπιθύμητη ενέργεια&lt;/i&gt; [ &lt;a href="/entry/result/1146946/all" id="ENTRY_TO_ENTRY_CONVERTER" target="_blank"&gt;IATE:1146946&lt;/a&gt; ] η οποία δεν αναφέρεται στην ετικέτα ή το &lt;i&gt;φύλλο οδηγιών χρήσης&lt;/i&gt; [ &lt;a href="/entry/result/3535729/all" id="ENTRY_TO_ENTRY_CONVERTER" target="_blank"&gt;IATE:3535729&lt;/a&gt; ]</t>
        </is>
      </c>
      <c r="Z33" s="2" t="inlineStr">
        <is>
          <t>unexpected adverse reaction</t>
        </is>
      </c>
      <c r="AA33" s="2" t="inlineStr">
        <is>
          <t>3</t>
        </is>
      </c>
      <c r="AB33" s="2" t="inlineStr">
        <is>
          <t/>
        </is>
      </c>
      <c r="AC33" t="inlineStr">
        <is>
          <t>&lt;a href="https://iate.europa.eu/entry/result/1146946/en" target="_blank"&gt;adverse reaction&lt;/a&gt;, the nature, severity or outcome of which is not consistent with the &lt;a href="https://iate.europa.eu/entry/result/3535729/en" target="_blank"&gt;summary of product characteristics&lt;/a&gt;</t>
        </is>
      </c>
      <c r="AD33" s="2" t="inlineStr">
        <is>
          <t>reacción adversa inesperada</t>
        </is>
      </c>
      <c r="AE33" s="2" t="inlineStr">
        <is>
          <t>3</t>
        </is>
      </c>
      <c r="AF33" s="2" t="inlineStr">
        <is>
          <t/>
        </is>
      </c>
      <c r="AG33" t="inlineStr">
        <is>
          <t/>
        </is>
      </c>
      <c r="AH33" t="inlineStr">
        <is>
          <t/>
        </is>
      </c>
      <c r="AI33" t="inlineStr">
        <is>
          <t/>
        </is>
      </c>
      <c r="AJ33" t="inlineStr">
        <is>
          <t/>
        </is>
      </c>
      <c r="AK33" t="inlineStr">
        <is>
          <t/>
        </is>
      </c>
      <c r="AL33" s="2" t="inlineStr">
        <is>
          <t>odottamaton haittavaikutus|
odottamaton haittatapahtuma</t>
        </is>
      </c>
      <c r="AM33" s="2" t="inlineStr">
        <is>
          <t>3|
3</t>
        </is>
      </c>
      <c r="AN33" s="2" t="inlineStr">
        <is>
          <t xml:space="preserve">|
</t>
        </is>
      </c>
      <c r="AO33" t="inlineStr">
        <is>
          <t>haittavaikutus, jonka luonne, voimakkuus tai seuraus ei ole yhdenmukainen lääkevalmistetta koskevan valmisteyhteenvedon kanssa</t>
        </is>
      </c>
      <c r="AP33" s="2" t="inlineStr">
        <is>
          <t>effet indésirable inattendu</t>
        </is>
      </c>
      <c r="AQ33" s="2" t="inlineStr">
        <is>
          <t>3</t>
        </is>
      </c>
      <c r="AR33" s="2" t="inlineStr">
        <is>
          <t/>
        </is>
      </c>
      <c r="AS33" t="inlineStr">
        <is>
          <t>Activité imprévue d'un médicament dans un domaine autre que celui pour lequel il est administré, qui est gênante, dangereuse ou limite l'utilisation du médicament et dont la nature ou la gravité ne correspond à aucune de ses propriétés pharmacologiques connues.</t>
        </is>
      </c>
      <c r="AT33" s="2" t="inlineStr">
        <is>
          <t>frithghníomh díobhálach neamhthuartha</t>
        </is>
      </c>
      <c r="AU33" s="2" t="inlineStr">
        <is>
          <t>3</t>
        </is>
      </c>
      <c r="AV33" s="2" t="inlineStr">
        <is>
          <t/>
        </is>
      </c>
      <c r="AW33" t="inlineStr">
        <is>
          <t/>
        </is>
      </c>
      <c r="AX33" t="inlineStr">
        <is>
          <t/>
        </is>
      </c>
      <c r="AY33" t="inlineStr">
        <is>
          <t/>
        </is>
      </c>
      <c r="AZ33" t="inlineStr">
        <is>
          <t/>
        </is>
      </c>
      <c r="BA33" t="inlineStr">
        <is>
          <t/>
        </is>
      </c>
      <c r="BB33" s="2" t="inlineStr">
        <is>
          <t>nem várt mellékhatás</t>
        </is>
      </c>
      <c r="BC33" s="2" t="inlineStr">
        <is>
          <t>3</t>
        </is>
      </c>
      <c r="BD33" s="2" t="inlineStr">
        <is>
          <t/>
        </is>
      </c>
      <c r="BE33" t="inlineStr">
        <is>
          <t>olyan mellékhatás, amely jellegét vagy súlyosságát tekintve eltér a megfelelő termékismertetőben található mellékhatástól, így vizsgálati készítmény esetén a vizsgáló részére összeállított ismertetőtől, illetve gyógyszer esetén az alkalmazási előírástól</t>
        </is>
      </c>
      <c r="BF33" s="2" t="inlineStr">
        <is>
          <t>effetto collaterale inatteso|
effetto indesiderato non previsto</t>
        </is>
      </c>
      <c r="BG33" s="2" t="inlineStr">
        <is>
          <t>3|
3</t>
        </is>
      </c>
      <c r="BH33" s="2" t="inlineStr">
        <is>
          <t xml:space="preserve">|
</t>
        </is>
      </c>
      <c r="BI33" t="inlineStr">
        <is>
          <t/>
        </is>
      </c>
      <c r="BJ33" s="2" t="inlineStr">
        <is>
          <t>netikėta nepageidaujama reakcija</t>
        </is>
      </c>
      <c r="BK33" s="2" t="inlineStr">
        <is>
          <t>3</t>
        </is>
      </c>
      <c r="BL33" s="2" t="inlineStr">
        <is>
          <t/>
        </is>
      </c>
      <c r="BM33" t="inlineStr">
        <is>
          <t>nepageidaujama reakcija, kurios pobūdis, padariniai arba jų sunkumas neatitinka nurodytų to vaisto charakteristikų santraukoje</t>
        </is>
      </c>
      <c r="BN33" t="inlineStr">
        <is>
          <t/>
        </is>
      </c>
      <c r="BO33" t="inlineStr">
        <is>
          <t/>
        </is>
      </c>
      <c r="BP33" t="inlineStr">
        <is>
          <t/>
        </is>
      </c>
      <c r="BQ33" t="inlineStr">
        <is>
          <t/>
        </is>
      </c>
      <c r="BR33" t="inlineStr">
        <is>
          <t/>
        </is>
      </c>
      <c r="BS33" t="inlineStr">
        <is>
          <t/>
        </is>
      </c>
      <c r="BT33" t="inlineStr">
        <is>
          <t/>
        </is>
      </c>
      <c r="BU33" t="inlineStr">
        <is>
          <t/>
        </is>
      </c>
      <c r="BV33" s="2" t="inlineStr">
        <is>
          <t>onverwachte bijwerking|
onverwachte ongewenste bijwerking</t>
        </is>
      </c>
      <c r="BW33" s="2" t="inlineStr">
        <is>
          <t>3|
2</t>
        </is>
      </c>
      <c r="BX33" s="2" t="inlineStr">
        <is>
          <t xml:space="preserve">|
</t>
        </is>
      </c>
      <c r="BY33" t="inlineStr">
        <is>
          <t/>
        </is>
      </c>
      <c r="BZ33" s="2" t="inlineStr">
        <is>
          <t>niespodziewana reakcja niepożądana</t>
        </is>
      </c>
      <c r="CA33" s="2" t="inlineStr">
        <is>
          <t>3</t>
        </is>
      </c>
      <c r="CB33" s="2" t="inlineStr">
        <is>
          <t/>
        </is>
      </c>
      <c r="CC33" t="inlineStr">
        <is>
          <t>&lt;a href="https://iate.europa.eu/entry/result/1146946/pl" target="_blank"&gt;reakcja niepożądana&lt;/a&gt;, której rodzaj, powaga lub wynik nie są zgodne z charakterystyką produktu leczniczego</t>
        </is>
      </c>
      <c r="CD33" s="2" t="inlineStr">
        <is>
          <t>reação adversa inesperada</t>
        </is>
      </c>
      <c r="CE33" s="2" t="inlineStr">
        <is>
          <t>3</t>
        </is>
      </c>
      <c r="CF33" s="2" t="inlineStr">
        <is>
          <t/>
        </is>
      </c>
      <c r="CG33" t="inlineStr">
        <is>
          <t>Qualquer reação adversa cuja natureza, gravidade ou consequências não sejam compatíveis com os dados constantes do resumo das características do produto.</t>
        </is>
      </c>
      <c r="CH33" t="inlineStr">
        <is>
          <t/>
        </is>
      </c>
      <c r="CI33" t="inlineStr">
        <is>
          <t/>
        </is>
      </c>
      <c r="CJ33" t="inlineStr">
        <is>
          <t/>
        </is>
      </c>
      <c r="CK33" t="inlineStr">
        <is>
          <t/>
        </is>
      </c>
      <c r="CL33" s="2" t="inlineStr">
        <is>
          <t>neočakávaný nežiaduci účinok</t>
        </is>
      </c>
      <c r="CM33" s="2" t="inlineStr">
        <is>
          <t>3</t>
        </is>
      </c>
      <c r="CN33" s="2" t="inlineStr">
        <is>
          <t/>
        </is>
      </c>
      <c r="CO33" t="inlineStr">
        <is>
          <t>nežiaduci účinok, ktorého povaha, intenzita alebo dôsledok nie sú zhodné so súhrnnými vlastnosťami výrobku</t>
        </is>
      </c>
      <c r="CP33" s="2" t="inlineStr">
        <is>
          <t>nepričakovani neželeni učinek</t>
        </is>
      </c>
      <c r="CQ33" s="2" t="inlineStr">
        <is>
          <t>3</t>
        </is>
      </c>
      <c r="CR33" s="2" t="inlineStr">
        <is>
          <t/>
        </is>
      </c>
      <c r="CS33" t="inlineStr">
        <is>
          <t>neželeni učinek zdravila, katerega narava, resnost ali posledice niso v skladu s povzetkom glavnih značilnosti zdravila</t>
        </is>
      </c>
      <c r="CT33" s="2" t="inlineStr">
        <is>
          <t>oförutsedd biverkning</t>
        </is>
      </c>
      <c r="CU33" s="2" t="inlineStr">
        <is>
          <t>3</t>
        </is>
      </c>
      <c r="CV33" s="2" t="inlineStr">
        <is>
          <t/>
        </is>
      </c>
      <c r="CW33" t="inlineStr">
        <is>
          <t>biverkning som med avseende på karaktär,
allvarlighetsgrad eller resultat inte överensstämmer med produktresumén</t>
        </is>
      </c>
    </row>
    <row r="34">
      <c r="A34" s="1" t="str">
        <f>HYPERLINK("https://iate.europa.eu/entry/result/3639836/all", "3639836")</f>
        <v>3639836</v>
      </c>
      <c r="B34" t="inlineStr">
        <is>
          <t>SOCIAL QUESTIONS</t>
        </is>
      </c>
      <c r="C34" t="inlineStr">
        <is>
          <t>SOCIAL QUESTIONS|health|pharmaceutical industry</t>
        </is>
      </c>
      <c r="D34" t="inlineStr">
        <is>
          <t>yes</t>
        </is>
      </c>
      <c r="E34" t="inlineStr">
        <is>
          <t/>
        </is>
      </c>
      <c r="F34" t="inlineStr">
        <is>
          <t/>
        </is>
      </c>
      <c r="G34" t="inlineStr">
        <is>
          <t/>
        </is>
      </c>
      <c r="H34" t="inlineStr">
        <is>
          <t/>
        </is>
      </c>
      <c r="I34" t="inlineStr">
        <is>
          <t/>
        </is>
      </c>
      <c r="J34" t="inlineStr">
        <is>
          <t/>
        </is>
      </c>
      <c r="K34" t="inlineStr">
        <is>
          <t/>
        </is>
      </c>
      <c r="L34" t="inlineStr">
        <is>
          <t/>
        </is>
      </c>
      <c r="M34" t="inlineStr">
        <is>
          <t/>
        </is>
      </c>
      <c r="N34" t="inlineStr">
        <is>
          <t/>
        </is>
      </c>
      <c r="O34" t="inlineStr">
        <is>
          <t/>
        </is>
      </c>
      <c r="P34" t="inlineStr">
        <is>
          <t/>
        </is>
      </c>
      <c r="Q34" t="inlineStr">
        <is>
          <t/>
        </is>
      </c>
      <c r="R34" t="inlineStr">
        <is>
          <t/>
        </is>
      </c>
      <c r="S34" t="inlineStr">
        <is>
          <t/>
        </is>
      </c>
      <c r="T34" t="inlineStr">
        <is>
          <t/>
        </is>
      </c>
      <c r="U34" t="inlineStr">
        <is>
          <t/>
        </is>
      </c>
      <c r="V34" t="inlineStr">
        <is>
          <t/>
        </is>
      </c>
      <c r="W34" t="inlineStr">
        <is>
          <t/>
        </is>
      </c>
      <c r="X34" t="inlineStr">
        <is>
          <t/>
        </is>
      </c>
      <c r="Y34" t="inlineStr">
        <is>
          <t/>
        </is>
      </c>
      <c r="Z34" s="2" t="inlineStr">
        <is>
          <t>wholesale distribution authorisation</t>
        </is>
      </c>
      <c r="AA34" s="2" t="inlineStr">
        <is>
          <t>3</t>
        </is>
      </c>
      <c r="AB34" s="2" t="inlineStr">
        <is>
          <t/>
        </is>
      </c>
      <c r="AC34" t="inlineStr">
        <is>
          <t>authorisation to engage in activity as a wholesaler in medicinal products</t>
        </is>
      </c>
      <c r="AD34" t="inlineStr">
        <is>
          <t/>
        </is>
      </c>
      <c r="AE34" t="inlineStr">
        <is>
          <t/>
        </is>
      </c>
      <c r="AF34" t="inlineStr">
        <is>
          <t/>
        </is>
      </c>
      <c r="AG34" t="inlineStr">
        <is>
          <t/>
        </is>
      </c>
      <c r="AH34" t="inlineStr">
        <is>
          <t/>
        </is>
      </c>
      <c r="AI34" t="inlineStr">
        <is>
          <t/>
        </is>
      </c>
      <c r="AJ34" t="inlineStr">
        <is>
          <t/>
        </is>
      </c>
      <c r="AK34" t="inlineStr">
        <is>
          <t/>
        </is>
      </c>
      <c r="AL34" t="inlineStr">
        <is>
          <t/>
        </is>
      </c>
      <c r="AM34" t="inlineStr">
        <is>
          <t/>
        </is>
      </c>
      <c r="AN34" t="inlineStr">
        <is>
          <t/>
        </is>
      </c>
      <c r="AO34" t="inlineStr">
        <is>
          <t/>
        </is>
      </c>
      <c r="AP34" t="inlineStr">
        <is>
          <t/>
        </is>
      </c>
      <c r="AQ34" t="inlineStr">
        <is>
          <t/>
        </is>
      </c>
      <c r="AR34" t="inlineStr">
        <is>
          <t/>
        </is>
      </c>
      <c r="AS34" t="inlineStr">
        <is>
          <t/>
        </is>
      </c>
      <c r="AT34" t="inlineStr">
        <is>
          <t/>
        </is>
      </c>
      <c r="AU34" t="inlineStr">
        <is>
          <t/>
        </is>
      </c>
      <c r="AV34" t="inlineStr">
        <is>
          <t/>
        </is>
      </c>
      <c r="AW34" t="inlineStr">
        <is>
          <t/>
        </is>
      </c>
      <c r="AX34" t="inlineStr">
        <is>
          <t/>
        </is>
      </c>
      <c r="AY34" t="inlineStr">
        <is>
          <t/>
        </is>
      </c>
      <c r="AZ34" t="inlineStr">
        <is>
          <t/>
        </is>
      </c>
      <c r="BA34" t="inlineStr">
        <is>
          <t/>
        </is>
      </c>
      <c r="BB34" t="inlineStr">
        <is>
          <t/>
        </is>
      </c>
      <c r="BC34" t="inlineStr">
        <is>
          <t/>
        </is>
      </c>
      <c r="BD34" t="inlineStr">
        <is>
          <t/>
        </is>
      </c>
      <c r="BE34" t="inlineStr">
        <is>
          <t/>
        </is>
      </c>
      <c r="BF34" t="inlineStr">
        <is>
          <t/>
        </is>
      </c>
      <c r="BG34" t="inlineStr">
        <is>
          <t/>
        </is>
      </c>
      <c r="BH34" t="inlineStr">
        <is>
          <t/>
        </is>
      </c>
      <c r="BI34" t="inlineStr">
        <is>
          <t/>
        </is>
      </c>
      <c r="BJ34" s="2" t="inlineStr">
        <is>
          <t>didmeninio platinimo leidimas</t>
        </is>
      </c>
      <c r="BK34" s="2" t="inlineStr">
        <is>
          <t>3</t>
        </is>
      </c>
      <c r="BL34" s="2" t="inlineStr">
        <is>
          <t/>
        </is>
      </c>
      <c r="BM34" t="inlineStr">
        <is>
          <t/>
        </is>
      </c>
      <c r="BN34" t="inlineStr">
        <is>
          <t/>
        </is>
      </c>
      <c r="BO34" t="inlineStr">
        <is>
          <t/>
        </is>
      </c>
      <c r="BP34" t="inlineStr">
        <is>
          <t/>
        </is>
      </c>
      <c r="BQ34" t="inlineStr">
        <is>
          <t/>
        </is>
      </c>
      <c r="BR34" t="inlineStr">
        <is>
          <t/>
        </is>
      </c>
      <c r="BS34" t="inlineStr">
        <is>
          <t/>
        </is>
      </c>
      <c r="BT34" t="inlineStr">
        <is>
          <t/>
        </is>
      </c>
      <c r="BU34" t="inlineStr">
        <is>
          <t/>
        </is>
      </c>
      <c r="BV34" t="inlineStr">
        <is>
          <t/>
        </is>
      </c>
      <c r="BW34" t="inlineStr">
        <is>
          <t/>
        </is>
      </c>
      <c r="BX34" t="inlineStr">
        <is>
          <t/>
        </is>
      </c>
      <c r="BY34" t="inlineStr">
        <is>
          <t/>
        </is>
      </c>
      <c r="BZ34" s="2" t="inlineStr">
        <is>
          <t>pozwolenie na dystrybucję hurtową</t>
        </is>
      </c>
      <c r="CA34" s="2" t="inlineStr">
        <is>
          <t>3</t>
        </is>
      </c>
      <c r="CB34" s="2" t="inlineStr">
        <is>
          <t/>
        </is>
      </c>
      <c r="CC34" t="inlineStr">
        <is>
          <t>pozwolenie na prowadzenie działalności hurtowej w branży produktów leczniczych</t>
        </is>
      </c>
      <c r="CD34" t="inlineStr">
        <is>
          <t/>
        </is>
      </c>
      <c r="CE34" t="inlineStr">
        <is>
          <t/>
        </is>
      </c>
      <c r="CF34" t="inlineStr">
        <is>
          <t/>
        </is>
      </c>
      <c r="CG34" t="inlineStr">
        <is>
          <t/>
        </is>
      </c>
      <c r="CH34" t="inlineStr">
        <is>
          <t/>
        </is>
      </c>
      <c r="CI34" t="inlineStr">
        <is>
          <t/>
        </is>
      </c>
      <c r="CJ34" t="inlineStr">
        <is>
          <t/>
        </is>
      </c>
      <c r="CK34" t="inlineStr">
        <is>
          <t/>
        </is>
      </c>
      <c r="CL34" t="inlineStr">
        <is>
          <t/>
        </is>
      </c>
      <c r="CM34" t="inlineStr">
        <is>
          <t/>
        </is>
      </c>
      <c r="CN34" t="inlineStr">
        <is>
          <t/>
        </is>
      </c>
      <c r="CO34" t="inlineStr">
        <is>
          <t/>
        </is>
      </c>
      <c r="CP34" t="inlineStr">
        <is>
          <t/>
        </is>
      </c>
      <c r="CQ34" t="inlineStr">
        <is>
          <t/>
        </is>
      </c>
      <c r="CR34" t="inlineStr">
        <is>
          <t/>
        </is>
      </c>
      <c r="CS34" t="inlineStr">
        <is>
          <t/>
        </is>
      </c>
      <c r="CT34" t="inlineStr">
        <is>
          <t/>
        </is>
      </c>
      <c r="CU34" t="inlineStr">
        <is>
          <t/>
        </is>
      </c>
      <c r="CV34" t="inlineStr">
        <is>
          <t/>
        </is>
      </c>
      <c r="CW34" t="inlineStr">
        <is>
          <t/>
        </is>
      </c>
    </row>
    <row r="35">
      <c r="A35" s="1" t="str">
        <f>HYPERLINK("https://iate.europa.eu/entry/result/3510052/all", "3510052")</f>
        <v>3510052</v>
      </c>
      <c r="B35" t="inlineStr">
        <is>
          <t>SOCIAL QUESTIONS</t>
        </is>
      </c>
      <c r="C35" t="inlineStr">
        <is>
          <t>SOCIAL QUESTIONS|health|pharmaceutical industry</t>
        </is>
      </c>
      <c r="D35" t="inlineStr">
        <is>
          <t>yes</t>
        </is>
      </c>
      <c r="E35" t="inlineStr">
        <is>
          <t/>
        </is>
      </c>
      <c r="F35" s="2" t="inlineStr">
        <is>
          <t>основна документация на плазма</t>
        </is>
      </c>
      <c r="G35" s="2" t="inlineStr">
        <is>
          <t>3</t>
        </is>
      </c>
      <c r="H35" s="2" t="inlineStr">
        <is>
          <t/>
        </is>
      </c>
      <c r="I35" t="inlineStr">
        <is>
          <t>самостоятелна документация, която е
 отделна от досието за разрешение за търговия, в която се предоставя цялата относима
 подробна информация по отношение на характеристиките на цялата човешка плазма, използвана
 като изходен материал и/или като суровина за производството на субфракции/междинни
 фракции — съставки на помощното вещество и активното(ите) вещество(а), които са част
 от лекарствените продукти или медицинските изделия, посочени в Директива 2000/70/ЕО
 на Европейския парламент и на Съвета от 16 ноември 2000 г. за изменение на Директива
 93/42/ЕО на Съвета относно медицинските изделия, по отношение на устойчивите производни
 на човешка кръв или човешка плазма</t>
        </is>
      </c>
      <c r="J35" s="2" t="inlineStr">
        <is>
          <t>základní dokument o plazmě|
PMF</t>
        </is>
      </c>
      <c r="K35" s="2" t="inlineStr">
        <is>
          <t>3|
3</t>
        </is>
      </c>
      <c r="L35" s="2" t="inlineStr">
        <is>
          <t xml:space="preserve">|
</t>
        </is>
      </c>
      <c r="M35" t="inlineStr">
        <is>
          <t>samostatný dokument oddělený od registrační dokumentace, který poskytuje veškeré podrobné informace o vlastnostech veškeré lidské plazmy použité jako výchozí materiál a/nebo surovina pro výrobu subfrakcí či mezioperačních frakcí, složek pomocných látek a účinné látky či účinných látek, které jsou součástí léčivých přípravků nebo zdravotnických prostředků uvedených ve &lt;a href="https://eur-lex.europa.eu/legal-content/CS/TXT/?uri=CELEX%3A32000L0070&amp;amp;qid=1656920961586" target="_blank"&gt;směrnici Evropského parlamentu a Rady 2000/70/ES&lt;/a&gt;</t>
        </is>
      </c>
      <c r="N35" t="inlineStr">
        <is>
          <t/>
        </is>
      </c>
      <c r="O35" t="inlineStr">
        <is>
          <t/>
        </is>
      </c>
      <c r="P35" t="inlineStr">
        <is>
          <t/>
        </is>
      </c>
      <c r="Q35" t="inlineStr">
        <is>
          <t/>
        </is>
      </c>
      <c r="R35" t="inlineStr">
        <is>
          <t/>
        </is>
      </c>
      <c r="S35" t="inlineStr">
        <is>
          <t/>
        </is>
      </c>
      <c r="T35" t="inlineStr">
        <is>
          <t/>
        </is>
      </c>
      <c r="U35" t="inlineStr">
        <is>
          <t/>
        </is>
      </c>
      <c r="V35" s="2" t="inlineStr">
        <is>
          <t>κύριο αρχείο πλάσματος</t>
        </is>
      </c>
      <c r="W35" s="2" t="inlineStr">
        <is>
          <t>3</t>
        </is>
      </c>
      <c r="X35" s="2" t="inlineStr">
        <is>
          <t/>
        </is>
      </c>
      <c r="Y35" t="inlineStr">
        <is>
          <t>συλλογή των απαιτούμενων επιστημονικών δεδομένων, η οποία καλύπτει όλες τις πτυχές της χρήσης του πλάσματος, από τη συλλογή έως τη δημιουργία δεξαμενής πλάσματος, σχετικά με την ποιότητα και την ασφάλεια του ανθρώπινου πλάσματος που σχετίζεται με τα φάρμακα, τα ιατροτεχνολογικά προϊόντα και τα υπό έρευνα προϊόντα στην παρασκευή των οποίων χρησιμοποιείται ανθρώπινο πλάσμα</t>
        </is>
      </c>
      <c r="Z35" s="2" t="inlineStr">
        <is>
          <t>Plasma Master File|
PMF</t>
        </is>
      </c>
      <c r="AA35" s="2" t="inlineStr">
        <is>
          <t>3|
3</t>
        </is>
      </c>
      <c r="AB35" s="2" t="inlineStr">
        <is>
          <t xml:space="preserve">|
</t>
        </is>
      </c>
      <c r="AC35" t="inlineStr">
        <is>
          <t>stand-alone documentation, which is separate from the dossier for marketing authorisation which provides all relevant detailed information on the characteristics of the entire human plasma used as a starting material and/or a raw material for the manufacture of sub/intermediate fractions, constituents of the excipient and active substance(s), which are part of medicinal products or medical devices referred to in Directive 2000/70/EC of the European Parliament and of the Council of 16 November 2000 amending Council Directive 93/42/EC as regards medical devices incorporating stable derivatives of human blood or human plasma</t>
        </is>
      </c>
      <c r="AD35" s="2" t="inlineStr">
        <is>
          <t>archivo principal sobre plasma|
APP</t>
        </is>
      </c>
      <c r="AE35" s="2" t="inlineStr">
        <is>
          <t>3|
3</t>
        </is>
      </c>
      <c r="AF35" s="2" t="inlineStr">
        <is>
          <t xml:space="preserve">|
</t>
        </is>
      </c>
      <c r="AG35" t="inlineStr">
        <is>
          <t>Compilación de los datos científicos necesarios, en relación con todos 
los aspectos del uso del &lt;a href="https://iate.europa.eu/entry/result/1498999/es" target="_blank"&gt;plasma&lt;/a&gt;, desde la obtención hasta la creación de
 una reserva de plasma, sobre la calidad y la seguridad del plasma 
humano pertinente para los medicamentos, los productos sanitarios y los 
productos objeto de investigación que utilizan plasma humano para su 
fabricación.</t>
        </is>
      </c>
      <c r="AH35" t="inlineStr">
        <is>
          <t/>
        </is>
      </c>
      <c r="AI35" t="inlineStr">
        <is>
          <t/>
        </is>
      </c>
      <c r="AJ35" t="inlineStr">
        <is>
          <t/>
        </is>
      </c>
      <c r="AK35" t="inlineStr">
        <is>
          <t/>
        </is>
      </c>
      <c r="AL35" t="inlineStr">
        <is>
          <t/>
        </is>
      </c>
      <c r="AM35" t="inlineStr">
        <is>
          <t/>
        </is>
      </c>
      <c r="AN35" t="inlineStr">
        <is>
          <t/>
        </is>
      </c>
      <c r="AO35" t="inlineStr">
        <is>
          <t/>
        </is>
      </c>
      <c r="AP35" s="2" t="inlineStr">
        <is>
          <t>dossier permanent du Plasma|
DPP</t>
        </is>
      </c>
      <c r="AQ35" s="2" t="inlineStr">
        <is>
          <t>3|
3</t>
        </is>
      </c>
      <c r="AR35" s="2" t="inlineStr">
        <is>
          <t xml:space="preserve">|
</t>
        </is>
      </c>
      <c r="AS35" t="inlineStr">
        <is>
          <t/>
        </is>
      </c>
      <c r="AT35" s="2" t="inlineStr">
        <is>
          <t>máistirchomhad plasma</t>
        </is>
      </c>
      <c r="AU35" s="2" t="inlineStr">
        <is>
          <t>3</t>
        </is>
      </c>
      <c r="AV35" s="2" t="inlineStr">
        <is>
          <t/>
        </is>
      </c>
      <c r="AW35" t="inlineStr">
        <is>
          <t/>
        </is>
      </c>
      <c r="AX35" t="inlineStr">
        <is>
          <t/>
        </is>
      </c>
      <c r="AY35" t="inlineStr">
        <is>
          <t/>
        </is>
      </c>
      <c r="AZ35" t="inlineStr">
        <is>
          <t/>
        </is>
      </c>
      <c r="BA35" t="inlineStr">
        <is>
          <t/>
        </is>
      </c>
      <c r="BB35" s="2" t="inlineStr">
        <is>
          <t>vérplazmatörzsadat</t>
        </is>
      </c>
      <c r="BC35" s="2" t="inlineStr">
        <is>
          <t>3</t>
        </is>
      </c>
      <c r="BD35" s="2" t="inlineStr">
        <is>
          <t/>
        </is>
      </c>
      <c r="BE35" t="inlineStr">
        <is>
          <t>az az önálló dokumentum, amely a forgalomba hozatali&lt;br&gt;engedély iránti kérelemhez mellékelt dossziétól külön áll és megad minden vonatkozó részletes&lt;br&gt;információt a 93/42/EGK tanácsi irányelv stabil emberi vér- vagy plazmakészítményeket&lt;br&gt;tartalmazó orvostechnikai eszközök tekintetében történő módosításáról szóló, 2000. november&lt;br&gt;16-i 2000/70/EK európai parlamenti és tanácsi irányelvben ( 11 ) említett gyógyszerek vagy&lt;br&gt;orvostechnikai eszközök részét képező, kiindulási anyagként és/vagy nyersanyagként al/közbenső&lt;br&gt;frakciók, segédanyag és aktív hatóanyag összetevők gyártásánál felhasznált teljes emberi vérplazma&lt;br&gt;jellemzőiről,</t>
        </is>
      </c>
      <c r="BF35" s="2" t="inlineStr">
        <is>
          <t>master file del plasma|
Plasma Master File|
PMF</t>
        </is>
      </c>
      <c r="BG35" s="2" t="inlineStr">
        <is>
          <t>3|
3|
3</t>
        </is>
      </c>
      <c r="BH35" s="2" t="inlineStr">
        <is>
          <t xml:space="preserve">|
|
</t>
        </is>
      </c>
      <c r="BI35" t="inlineStr">
        <is>
          <t>documentazione a
sé stante separata dal dossier di autorizzazione all'immissione in commercio,
che fornisce ogni dettagliata informazione pertinente alle caratteristiche di
tutto il plasma umano utilizzato come materia prima e/o sussidiaria per la
fabbricazione di frazioni intermedie/ sottofrazioni componenti dell'eccipiente
e della/e sostanza/e attiva/e, che sono parte dei medicinali o dei dispositivi
medici</t>
        </is>
      </c>
      <c r="BJ35" s="2" t="inlineStr">
        <is>
          <t>plazmos pagrindinė byla|
PPB</t>
        </is>
      </c>
      <c r="BK35" s="2" t="inlineStr">
        <is>
          <t>3|
3</t>
        </is>
      </c>
      <c r="BL35" s="2" t="inlineStr">
        <is>
          <t xml:space="preserve">|
</t>
        </is>
      </c>
      <c r="BM35" t="inlineStr">
        <is>
          <t>atskiras dokumentas, neįtraukiamas į paraiškos dėl vaisto rinkodaros leidimo bylą ir pateikiantis išsamią informaciją apie visą žmogaus plazmą, naudojamą kaip pradinė medžiaga ir (arba) žaliava dalinėms ar tarpinėms frakcijoms pagaminti, taip pat apie pagalbinių ir veikliųjų medžiagų sudedamąsias dalis, kurios yra vaisto arba medicinos priemonės dalys</t>
        </is>
      </c>
      <c r="BN35" t="inlineStr">
        <is>
          <t/>
        </is>
      </c>
      <c r="BO35" t="inlineStr">
        <is>
          <t/>
        </is>
      </c>
      <c r="BP35" t="inlineStr">
        <is>
          <t/>
        </is>
      </c>
      <c r="BQ35" t="inlineStr">
        <is>
          <t/>
        </is>
      </c>
      <c r="BR35" t="inlineStr">
        <is>
          <t/>
        </is>
      </c>
      <c r="BS35" t="inlineStr">
        <is>
          <t/>
        </is>
      </c>
      <c r="BT35" t="inlineStr">
        <is>
          <t/>
        </is>
      </c>
      <c r="BU35" t="inlineStr">
        <is>
          <t/>
        </is>
      </c>
      <c r="BV35" t="inlineStr">
        <is>
          <t/>
        </is>
      </c>
      <c r="BW35" t="inlineStr">
        <is>
          <t/>
        </is>
      </c>
      <c r="BX35" t="inlineStr">
        <is>
          <t/>
        </is>
      </c>
      <c r="BY35" t="inlineStr">
        <is>
          <t/>
        </is>
      </c>
      <c r="BZ35" s="2" t="inlineStr">
        <is>
          <t>główny zbiór danych dotyczących osocza</t>
        </is>
      </c>
      <c r="CA35" s="2" t="inlineStr">
        <is>
          <t>3</t>
        </is>
      </c>
      <c r="CB35" s="2" t="inlineStr">
        <is>
          <t/>
        </is>
      </c>
      <c r="CC35" t="inlineStr">
        <is>
          <t>samodzielna dokumentacja, oddzielona od dokumentacji pozwolenia na dopuszczenie do obrotu, która zawiera wszystkie właściwe, szczegółowe informacje na temat właściwości ludzkiego osocza używanego jako materiał wyjściowy lub jako surowiec do wytwarzania podfrakcji/frakcji pośrednich, elementów zaróbki i substancji czynnej(-ych), stanowiących część produktów leczniczych lub wyrobów medycznych</t>
        </is>
      </c>
      <c r="CD35" s="2" t="inlineStr">
        <is>
          <t>dossiê principal do plasma|
DPP|
ficheiro principal do plasma|
dossier matéria-prima plasmática</t>
        </is>
      </c>
      <c r="CE35" s="2" t="inlineStr">
        <is>
          <t>3|
3|
3|
3</t>
        </is>
      </c>
      <c r="CF35" s="2" t="inlineStr">
        <is>
          <t xml:space="preserve">|
|
|
</t>
        </is>
      </c>
      <c r="CG35" t="inlineStr">
        <is>
          <t>Documentação individual, separada do
dossiê de pedido de introdução no mercado, que fornece todas as informações
relevantes e detalhadas sobre as características do plasma humano integral
utilizado como substância de base e/ou matéria-prima para o fabrico das subfrações
ou frações intermediárias, dos componentes do excipiente e das substância(s) ativa(s)
que fazem parte dos medicamentos ou dispositivos médicos referidos na Diretiva
2000/70/CE.</t>
        </is>
      </c>
      <c r="CH35" s="2" t="inlineStr">
        <is>
          <t>dosar permanent pentru plasmă|
DPP</t>
        </is>
      </c>
      <c r="CI35" s="2" t="inlineStr">
        <is>
          <t>3|
3</t>
        </is>
      </c>
      <c r="CJ35" s="2" t="inlineStr">
        <is>
          <t xml:space="preserve">|
</t>
        </is>
      </c>
      <c r="CK35" t="inlineStr">
        <is>
          <t>documentație autonomă, distinctă de dosarul pentru autorizația de introducere pe piață, care furnizează toate informațiile relevante privind caracteristicile întregii plasme umane utilizate ca material de bază și/sau materie primă pentru fabricarea subfracțiilor/fracțiilor intermediare, a componentelor excipientului și a substanței(lor) active, care fac parte din produsele medicamentoase sau dispozitivele medicale prevăzute de Directiva 2000/70/CE din 16 noiembrie 2000 a Parlamentului European și a Consiliului de modificare a Directivei 93/42/CE a Consiliului cu privire la dispozitivele medicale care conțin produse stabile derivate din sânge uman sau plasmă umană</t>
        </is>
      </c>
      <c r="CL35" s="2" t="inlineStr">
        <is>
          <t>hlavný súbor plazmy|
základná spisová dokumentácia o plazme</t>
        </is>
      </c>
      <c r="CM35" s="2" t="inlineStr">
        <is>
          <t>3|
3</t>
        </is>
      </c>
      <c r="CN35" s="2" t="inlineStr">
        <is>
          <t xml:space="preserve">|
</t>
        </is>
      </c>
      <c r="CO35" t="inlineStr">
        <is>
          <t>samostatná dokumentácia oddelená od spisovej dokumentácie povolenia na umiestnenie na trh, ktorá poskytuje všetky podstatné podrobné informácie o charakteristikách celej ľudskej plazmy používanej ako vstupná surovina a/alebo zostatková surovina na výrobu čiastkových/medzistupňových frakcií, zložiek pomocných látok a účinných látok, ktoré sú súčasťou liekov alebo zdravotníckych pomôcok uvedených v smernici 2000/70/ES</t>
        </is>
      </c>
      <c r="CP35" s="2" t="inlineStr">
        <is>
          <t>glavni dosje o plazmi</t>
        </is>
      </c>
      <c r="CQ35" s="2" t="inlineStr">
        <is>
          <t>3</t>
        </is>
      </c>
      <c r="CR35" s="2" t="inlineStr">
        <is>
          <t/>
        </is>
      </c>
      <c r="CS35" t="inlineStr">
        <is>
          <t>zbirka zahtevanih znanstvenih podatkov, ki zajemajo vse vidike uporabe plazme, od zbiranja do oblikovanja zbirke plazme, ter se nanašajo na kakovost in varnost človeške plazme, pomembne za zdravila, medicinske pripomočke in izdelke v preskušanju, pri izdelavi katerih se uporablja človeška plazma</t>
        </is>
      </c>
      <c r="CT35" s="2" t="inlineStr">
        <is>
          <t>Plasma Master File|
PMF</t>
        </is>
      </c>
      <c r="CU35" s="2" t="inlineStr">
        <is>
          <t>3|
3</t>
        </is>
      </c>
      <c r="CV35" s="2" t="inlineStr">
        <is>
          <t xml:space="preserve">|
</t>
        </is>
      </c>
      <c r="CW35" t="inlineStr">
        <is>
          <t>fristående
dokumentation, som inte ingår i ansökan om försäljningstillstånd och som
innehåller all relevant information om egenskaperna hos all den mänskliga
plasma som används som utgångsmaterial och/eller som råmaterial för att tillverka
halvfabrikat, beståndsdelar till hjälpämnen eller aktiva substanser som ingår i
läkemedel eller medicintekniska hjälpmedel enligt Europarådets och rådets
direktiv 2000/70/EG av den 16 november 2000 om ändring av rådets direktiv
93/42/EEG när det gäller medicintekniska produkter som innehåller stabila
derivat av blod eller plasma från människa</t>
        </is>
      </c>
    </row>
    <row r="36">
      <c r="A36" s="1" t="str">
        <f>HYPERLINK("https://iate.europa.eu/entry/result/2102630/all", "2102630")</f>
        <v>2102630</v>
      </c>
      <c r="B36" t="inlineStr">
        <is>
          <t>INTERNATIONAL ORGANISATIONS;SOCIAL QUESTIONS</t>
        </is>
      </c>
      <c r="C36" t="inlineStr">
        <is>
          <t>INTERNATIONAL ORGANISATIONS|European organisations|European organisation|Council of Europe;SOCIAL QUESTIONS|health|health policy|organisation of health care|pharmacy</t>
        </is>
      </c>
      <c r="D36" t="inlineStr">
        <is>
          <t>yes</t>
        </is>
      </c>
      <c r="E36" t="inlineStr">
        <is>
          <t/>
        </is>
      </c>
      <c r="F36" s="2" t="inlineStr">
        <is>
          <t>Европейски директорат по качеството на лекарствата и здравеопазването|
EDQM</t>
        </is>
      </c>
      <c r="G36" s="2" t="inlineStr">
        <is>
          <t>3|
3</t>
        </is>
      </c>
      <c r="H36" s="2" t="inlineStr">
        <is>
          <t xml:space="preserve">|
</t>
        </is>
      </c>
      <c r="I36" t="inlineStr">
        <is>
          <t>ключова организация към Съвета на Европа, имаща за цел хармонизирането и координирането на страндартизацията, регламентирането и качествения контрол на лекарствата, кръвопреливането, трансплантацията на органи, фармацевтичните продукти и фармацевтичните грижи</t>
        </is>
      </c>
      <c r="J36" s="2" t="inlineStr">
        <is>
          <t>EDQM|
Evropské ředitelství pro kvalitu léčiv a zdravotní péče</t>
        </is>
      </c>
      <c r="K36" s="2" t="inlineStr">
        <is>
          <t>3|
3</t>
        </is>
      </c>
      <c r="L36" s="2" t="inlineStr">
        <is>
          <t xml:space="preserve">|
</t>
        </is>
      </c>
      <c r="M36" t="inlineStr">
        <is>
          <t>Jedno z ředitelství Rady Evropy.</t>
        </is>
      </c>
      <c r="N36" s="2" t="inlineStr">
        <is>
          <t>Det Europæiske Direktorat for Lægemiddelkvalitet|
EDQM</t>
        </is>
      </c>
      <c r="O36" s="2" t="inlineStr">
        <is>
          <t>4|
4</t>
        </is>
      </c>
      <c r="P36" s="2" t="inlineStr">
        <is>
          <t xml:space="preserve">|
</t>
        </is>
      </c>
      <c r="Q36" t="inlineStr">
        <is>
          <t/>
        </is>
      </c>
      <c r="R36" s="2" t="inlineStr">
        <is>
          <t>EDQM</t>
        </is>
      </c>
      <c r="S36" s="2" t="inlineStr">
        <is>
          <t>3</t>
        </is>
      </c>
      <c r="T36" s="2" t="inlineStr">
        <is>
          <t/>
        </is>
      </c>
      <c r="U36" t="inlineStr">
        <is>
          <t/>
        </is>
      </c>
      <c r="V36" s="2" t="inlineStr">
        <is>
          <t>Ευρωπαϊκή Διεύθυνση για την ποιότητα των φαρμάκων|
EDQM</t>
        </is>
      </c>
      <c r="W36" s="2" t="inlineStr">
        <is>
          <t>3|
3</t>
        </is>
      </c>
      <c r="X36" s="2" t="inlineStr">
        <is>
          <t xml:space="preserve">|
</t>
        </is>
      </c>
      <c r="Y36" t="inlineStr">
        <is>
          <t/>
        </is>
      </c>
      <c r="Z36" s="2" t="inlineStr">
        <is>
          <t>EDQM|
European Directorate for the Quality of Medicines &amp;amp; HealthCare</t>
        </is>
      </c>
      <c r="AA36" s="2" t="inlineStr">
        <is>
          <t>3|
3</t>
        </is>
      </c>
      <c r="AB36" s="2" t="inlineStr">
        <is>
          <t xml:space="preserve">|
</t>
        </is>
      </c>
      <c r="AC36" t="inlineStr">
        <is>
          <t>key European organisation involved in harmonisation &amp;amp; co-ordination of standardisation, regulation &amp;amp; quality control of medicines, blood transfusion, organ transplantation, pharmaceuticals and pharmaceutical care</t>
        </is>
      </c>
      <c r="AD36" s="2" t="inlineStr">
        <is>
          <t>Dirección Europea de Calidad del Medicamento y la Asistencia Sanitaria|
EDQM</t>
        </is>
      </c>
      <c r="AE36" s="2" t="inlineStr">
        <is>
          <t>3|
3</t>
        </is>
      </c>
      <c r="AF36" s="2" t="inlineStr">
        <is>
          <t xml:space="preserve">|
</t>
        </is>
      </c>
      <c r="AG36" t="inlineStr">
        <is>
          <t/>
        </is>
      </c>
      <c r="AH36" s="2" t="inlineStr">
        <is>
          <t>Euroopa ravimi- ja tervishoiukvaliteedi direktoraat|
EDQM</t>
        </is>
      </c>
      <c r="AI36" s="2" t="inlineStr">
        <is>
          <t>3|
3</t>
        </is>
      </c>
      <c r="AJ36" s="2" t="inlineStr">
        <is>
          <t xml:space="preserve">|
</t>
        </is>
      </c>
      <c r="AK36" t="inlineStr">
        <is>
          <t/>
        </is>
      </c>
      <c r="AL36" s="2" t="inlineStr">
        <is>
          <t>lääkkeiden ja terveydenhuollon eurooppalainen laatutyöelin</t>
        </is>
      </c>
      <c r="AM36" s="2" t="inlineStr">
        <is>
          <t>2</t>
        </is>
      </c>
      <c r="AN36" s="2" t="inlineStr">
        <is>
          <t/>
        </is>
      </c>
      <c r="AO36" t="inlineStr">
        <is>
          <t/>
        </is>
      </c>
      <c r="AP36" s="2" t="inlineStr">
        <is>
          <t>Direction Européenne de la Qualité du Médicament et Soins de Santé|
DEQM</t>
        </is>
      </c>
      <c r="AQ36" s="2" t="inlineStr">
        <is>
          <t>3|
3</t>
        </is>
      </c>
      <c r="AR36" s="2" t="inlineStr">
        <is>
          <t xml:space="preserve">|
</t>
        </is>
      </c>
      <c r="AS36" t="inlineStr">
        <is>
          <t>"En dehors de la surveillance systématique de la conformité des substances, la Direction européenne pour la qualité du médicament met au point, de façon régulière, de nouveaux essais destinés à déceler les falsifications."</t>
        </is>
      </c>
      <c r="AT36" s="2" t="inlineStr">
        <is>
          <t>an Stiúrthóireacht Eorpach um Cháilíocht Leigheasra agus Cúraim Sláinte</t>
        </is>
      </c>
      <c r="AU36" s="2" t="inlineStr">
        <is>
          <t>3</t>
        </is>
      </c>
      <c r="AV36" s="2" t="inlineStr">
        <is>
          <t/>
        </is>
      </c>
      <c r="AW36" t="inlineStr">
        <is>
          <t/>
        </is>
      </c>
      <c r="AX36" t="inlineStr">
        <is>
          <t/>
        </is>
      </c>
      <c r="AY36" t="inlineStr">
        <is>
          <t/>
        </is>
      </c>
      <c r="AZ36" t="inlineStr">
        <is>
          <t/>
        </is>
      </c>
      <c r="BA36" t="inlineStr">
        <is>
          <t/>
        </is>
      </c>
      <c r="BB36" s="2" t="inlineStr">
        <is>
          <t>a gyógyszerek és az egészségügyi ellátás minőségével foglalkozó európai igazgatóság</t>
        </is>
      </c>
      <c r="BC36" s="2" t="inlineStr">
        <is>
          <t>3</t>
        </is>
      </c>
      <c r="BD36" s="2" t="inlineStr">
        <is>
          <t/>
        </is>
      </c>
      <c r="BE36" t="inlineStr">
        <is>
          <t>az Európa Tanács egyik igazgatósága</t>
        </is>
      </c>
      <c r="BF36" s="2" t="inlineStr">
        <is>
          <t>Direzione europea della qualità dei medicinali e cura della salute|
DEQM</t>
        </is>
      </c>
      <c r="BG36" s="2" t="inlineStr">
        <is>
          <t>3|
3</t>
        </is>
      </c>
      <c r="BH36" s="2" t="inlineStr">
        <is>
          <t xml:space="preserve">|
</t>
        </is>
      </c>
      <c r="BI36" t="inlineStr">
        <is>
          <t>organizzazione
del Consiglio d’Europa impegnata nell’elaborazione di orientamenti e norme e
nella loro applicazione per quanto riguarda la qualità e la sicurezza dei
medicinali, le trasfusioni di sangue, il trapianto di organi, tessuti e cellule,
le pratiche farmaceutiche e la tutela della salute dei consumatori</t>
        </is>
      </c>
      <c r="BJ36" s="2" t="inlineStr">
        <is>
          <t>Europos vaistų ir sveikatos priežiūros kokybės direktoratas|
EVSPKD</t>
        </is>
      </c>
      <c r="BK36" s="2" t="inlineStr">
        <is>
          <t>3|
3</t>
        </is>
      </c>
      <c r="BL36" s="2" t="inlineStr">
        <is>
          <t xml:space="preserve">|
</t>
        </is>
      </c>
      <c r="BM36" t="inlineStr">
        <is>
          <t/>
        </is>
      </c>
      <c r="BN36" t="inlineStr">
        <is>
          <t/>
        </is>
      </c>
      <c r="BO36" t="inlineStr">
        <is>
          <t/>
        </is>
      </c>
      <c r="BP36" t="inlineStr">
        <is>
          <t/>
        </is>
      </c>
      <c r="BQ36" t="inlineStr">
        <is>
          <t/>
        </is>
      </c>
      <c r="BR36" s="2" t="inlineStr">
        <is>
          <t>Direttorat Ewropew għall-Kwalità tal-Mediċini u l-Kura tas-Saħħa|
EDQM</t>
        </is>
      </c>
      <c r="BS36" s="2" t="inlineStr">
        <is>
          <t>3|
3</t>
        </is>
      </c>
      <c r="BT36" s="2" t="inlineStr">
        <is>
          <t xml:space="preserve">|
</t>
        </is>
      </c>
      <c r="BU36" t="inlineStr">
        <is>
          <t>organizzazzjoni Ewropea importanti involuta fl-armonizzazzjoni u fil-koordinazzjoni tal-istandardizzazzjoni, tar-regolamentazzjoni u tal-kontroll tal-kwalità tal-mediċini, tat-trasfużjoni tad-demm, tat-trapjantar tal-organi, tal-farmaċewtiċi u tal-kura farmaċewtika</t>
        </is>
      </c>
      <c r="BV36" s="2" t="inlineStr">
        <is>
          <t>Europees Directoraat voor de kwaliteit van medicijnen en gezondheidszorg|
EDQM</t>
        </is>
      </c>
      <c r="BW36" s="2" t="inlineStr">
        <is>
          <t>3|
3</t>
        </is>
      </c>
      <c r="BX36" s="2" t="inlineStr">
        <is>
          <t xml:space="preserve">|
</t>
        </is>
      </c>
      <c r="BY36" t="inlineStr">
        <is>
          <t>Europese organisatie die een leidende functie heeft bij de verbetering van de volksgezondheid; hiertoe worden standaards opgesteld voor: medische producten voor geneeskundig en diergeneeskundig gebruik, bloedtransfusie en orgaantransplantatie, en veilig en correct gebruik van medicijnen.</t>
        </is>
      </c>
      <c r="BZ36" s="2" t="inlineStr">
        <is>
          <t>Europejska Dyrekcja ds. Jakości Leków i Opieki Zdrowotnej</t>
        </is>
      </c>
      <c r="CA36" s="2" t="inlineStr">
        <is>
          <t>3</t>
        </is>
      </c>
      <c r="CB36" s="2" t="inlineStr">
        <is>
          <t/>
        </is>
      </c>
      <c r="CC36" t="inlineStr">
        <is>
          <t/>
        </is>
      </c>
      <c r="CD36" s="2" t="inlineStr">
        <is>
          <t>Direção Europeia da Qualidade dos Medicamentos e Cuidados de Saúde</t>
        </is>
      </c>
      <c r="CE36" s="2" t="inlineStr">
        <is>
          <t>3</t>
        </is>
      </c>
      <c r="CF36" s="2" t="inlineStr">
        <is>
          <t/>
        </is>
      </c>
      <c r="CG36" t="inlineStr">
        <is>
          <t>Direcção do Conselho da Europa sedeada em Estrasburgo.</t>
        </is>
      </c>
      <c r="CH36" s="2" t="inlineStr">
        <is>
          <t>Direcția Europeană pentru Calitatea Medicamentelor și Îngrijirea Sănătății|
EDQM</t>
        </is>
      </c>
      <c r="CI36" s="2" t="inlineStr">
        <is>
          <t>3|
3</t>
        </is>
      </c>
      <c r="CJ36" s="2" t="inlineStr">
        <is>
          <t xml:space="preserve">|
</t>
        </is>
      </c>
      <c r="CK36" t="inlineStr">
        <is>
          <t/>
        </is>
      </c>
      <c r="CL36" s="2" t="inlineStr">
        <is>
          <t>Európske riaditeľstvo pre kvalitu liekov a zdravotnej starostlivosti|
EDQM</t>
        </is>
      </c>
      <c r="CM36" s="2" t="inlineStr">
        <is>
          <t>3|
3</t>
        </is>
      </c>
      <c r="CN36" s="2" t="inlineStr">
        <is>
          <t xml:space="preserve">|
</t>
        </is>
      </c>
      <c r="CO36" t="inlineStr">
        <is>
          <t>jedno z riaditeľstiev Rady Európy, ktorého cieľom je podpora verejného zdravia prostredníctvom stanovovania noriem kvality, podpory ich vykonávania a monitorovania ich dodržiavania</t>
        </is>
      </c>
      <c r="CP36" s="2" t="inlineStr">
        <is>
          <t>Evropski direktorat za kakovost zdravil|
Evropski direktorat za kakovost zdravil in zdravstvenega varstva</t>
        </is>
      </c>
      <c r="CQ36" s="2" t="inlineStr">
        <is>
          <t>3|
3</t>
        </is>
      </c>
      <c r="CR36" s="2" t="inlineStr">
        <is>
          <t xml:space="preserve">|
</t>
        </is>
      </c>
      <c r="CS36" t="inlineStr">
        <is>
          <t/>
        </is>
      </c>
      <c r="CT36" s="2" t="inlineStr">
        <is>
          <t>Europeiska direktoratet för läkemedelskvalitet och hälsovård|
EDQM</t>
        </is>
      </c>
      <c r="CU36" s="2" t="inlineStr">
        <is>
          <t>3|
3</t>
        </is>
      </c>
      <c r="CV36" s="2" t="inlineStr">
        <is>
          <t xml:space="preserve">|
</t>
        </is>
      </c>
      <c r="CW36" t="inlineStr">
        <is>
          <t/>
        </is>
      </c>
    </row>
    <row r="37">
      <c r="A37" s="1" t="str">
        <f>HYPERLINK("https://iate.europa.eu/entry/result/3518689/all", "3518689")</f>
        <v>3518689</v>
      </c>
      <c r="B37" t="inlineStr">
        <is>
          <t>SOCIAL QUESTIONS</t>
        </is>
      </c>
      <c r="C37" t="inlineStr">
        <is>
          <t>SOCIAL QUESTIONS|health|pharmaceutical industry</t>
        </is>
      </c>
      <c r="D37" t="inlineStr">
        <is>
          <t>yes</t>
        </is>
      </c>
      <c r="E37" t="inlineStr">
        <is>
          <t/>
        </is>
      </c>
      <c r="F37" s="2" t="inlineStr">
        <is>
          <t>многоцентрово клинично изпитване|
многоцентрово изпитване</t>
        </is>
      </c>
      <c r="G37" s="2" t="inlineStr">
        <is>
          <t>4|
3</t>
        </is>
      </c>
      <c r="H37" s="2" t="inlineStr">
        <is>
          <t xml:space="preserve">|
</t>
        </is>
      </c>
      <c r="I37" t="inlineStr">
        <is>
          <t>клинично изпитване, проведено съгласно един и същ протокол, на повече от
 едно място и поради това от повече от един изследовател, като местата 
на изпитването могат да се намират в една държава членка, в няколко 
държави-членки и/или в държави членки и в трети страни</t>
        </is>
      </c>
      <c r="J37" s="2" t="inlineStr">
        <is>
          <t>multicentrické klinické hodnocení</t>
        </is>
      </c>
      <c r="K37" s="2" t="inlineStr">
        <is>
          <t>3</t>
        </is>
      </c>
      <c r="L37" s="2" t="inlineStr">
        <is>
          <t/>
        </is>
      </c>
      <c r="M37" t="inlineStr">
        <is>
          <t>klinické hodnocení prováděné podle jednoho protokolu, ale ve více než jednom místě, a tedy i více než jedním zkoušejícím, přičemž místa hodnocení se mohou nacházet v jednom členském státu, v několika členských státech a/nebo v členských státech a třetích zemích</t>
        </is>
      </c>
      <c r="N37" s="2" t="inlineStr">
        <is>
          <t>klinisk multicenterforsøg|
multicenterforsøg</t>
        </is>
      </c>
      <c r="O37" s="2" t="inlineStr">
        <is>
          <t>3|
3</t>
        </is>
      </c>
      <c r="P37" s="2" t="inlineStr">
        <is>
          <t xml:space="preserve">|
</t>
        </is>
      </c>
      <c r="Q37" t="inlineStr">
        <is>
          <t>forsøg, som gennemføres efter en og samme forsøgsprotokol, men på forskellige steder med en forsøgsansvarlig som koordinator eller med forskellige forsøgsansvarlige</t>
        </is>
      </c>
      <c r="R37" s="2" t="inlineStr">
        <is>
          <t>multizentrische klinische Prüfung|
multizentrische Studie</t>
        </is>
      </c>
      <c r="S37" s="2" t="inlineStr">
        <is>
          <t>3|
3</t>
        </is>
      </c>
      <c r="T37" s="2" t="inlineStr">
        <is>
          <t xml:space="preserve">|
</t>
        </is>
      </c>
      <c r="U37" t="inlineStr">
        <is>
          <t>nach einem einzigen Prüfplan durchgeführte klinische Prüfung, die in mehr als einer Prüfstelle erfolgt und daher von mehr als einem Prüfer vorgenommen wird, wobei die Prüfstellen sich in einem einzigen Mitgliedstaat, in mehreren Mitgliedstaaten und/oder in Mitgliedstaaten und Drittländern befinden können</t>
        </is>
      </c>
      <c r="V37" s="2" t="inlineStr">
        <is>
          <t>πολυκεντρική κλινική δοκιμή</t>
        </is>
      </c>
      <c r="W37" s="2" t="inlineStr">
        <is>
          <t>3</t>
        </is>
      </c>
      <c r="X37" s="2" t="inlineStr">
        <is>
          <t/>
        </is>
      </c>
      <c r="Y37" t="inlineStr">
        <is>
          <t>&lt;a href="https://iate.europa.eu/entry/result/1686971/el" target="_blank"&gt;κλινική δοκιμή&lt;/a&gt; που διεξάγεται βάσει του ιδίου πρωτοκόλλου αλλά σε διαφορετικά κέντρα και, ως εκ τούτου, από περισσότερους του ενός ερευνητές</t>
        </is>
      </c>
      <c r="Z37" s="2" t="inlineStr">
        <is>
          <t>multi-centre clinical trial|
multi-centre trial|
multi-centre study|
multicenter trial|
multicenter study|
multicentre clinical trial</t>
        </is>
      </c>
      <c r="AA37" s="2" t="inlineStr">
        <is>
          <t>3|
3|
3|
1|
1|
1</t>
        </is>
      </c>
      <c r="AB37" s="2" t="inlineStr">
        <is>
          <t xml:space="preserve">preferred|
|
admitted|
|
|
</t>
        </is>
      </c>
      <c r="AC37" t="inlineStr">
        <is>
          <t>&lt;a href="https://iate.europa.eu/entry/result/1686971/all" target="_blank"&gt;clinical trial&lt;/a&gt; conducted according to a single protocol but at more than one site, and therefore, carried out by more than one investigator</t>
        </is>
      </c>
      <c r="AD37" s="2" t="inlineStr">
        <is>
          <t>ensayo clínico multicéntrico</t>
        </is>
      </c>
      <c r="AE37" s="2" t="inlineStr">
        <is>
          <t>3</t>
        </is>
      </c>
      <c r="AF37" s="2" t="inlineStr">
        <is>
          <t/>
        </is>
      </c>
      <c r="AG37" t="inlineStr">
        <is>
          <t>Ensayo clínico realizado de acuerdo con un protocolo único pero en más de un centro y, por tanto, realizado por más de un investigador.</t>
        </is>
      </c>
      <c r="AH37" s="2" t="inlineStr">
        <is>
          <t>mitmes keskuses tehtav kliiniline uuring</t>
        </is>
      </c>
      <c r="AI37" s="2" t="inlineStr">
        <is>
          <t>3</t>
        </is>
      </c>
      <c r="AJ37" s="2" t="inlineStr">
        <is>
          <t/>
        </is>
      </c>
      <c r="AK37" t="inlineStr">
        <is>
          <t>kliiniline uuring, mis viiakse läbi ühtse uuringuplaani kohaselt mitmes kohas ja seetõttu mitme uurija poolt, uuringu kohad võivad olla ühes liikmesriigis, mitmes liikmesriigis ja/või liikmesriikides ja kolmandates riikides</t>
        </is>
      </c>
      <c r="AL37" s="2" t="inlineStr">
        <is>
          <t>kliininen monikeskustutkimus</t>
        </is>
      </c>
      <c r="AM37" s="2" t="inlineStr">
        <is>
          <t>3</t>
        </is>
      </c>
      <c r="AN37" s="2" t="inlineStr">
        <is>
          <t/>
        </is>
      </c>
      <c r="AO37" t="inlineStr">
        <is>
          <t>saman tutkimussuunnitelman mukaisesti useassa eri tutkimuspaikassa toteutettava kliininen tutkimus, jonka näin ollen suorittaa useampi kuin yksi tutkija</t>
        </is>
      </c>
      <c r="AP37" s="2" t="inlineStr">
        <is>
          <t>essai clinique multicentrique</t>
        </is>
      </c>
      <c r="AQ37" s="2" t="inlineStr">
        <is>
          <t>3</t>
        </is>
      </c>
      <c r="AR37" s="2" t="inlineStr">
        <is>
          <t/>
        </is>
      </c>
      <c r="AS37" t="inlineStr">
        <is>
          <t>essai clinique mené sur plusieurs sites par différents investigateurs mais selon un même protocole</t>
        </is>
      </c>
      <c r="AT37" s="2" t="inlineStr">
        <is>
          <t>triail chliniciúil ilionaid|
staidéar ilionaid</t>
        </is>
      </c>
      <c r="AU37" s="2" t="inlineStr">
        <is>
          <t>3|
3</t>
        </is>
      </c>
      <c r="AV37" s="2" t="inlineStr">
        <is>
          <t xml:space="preserve">|
</t>
        </is>
      </c>
      <c r="AW37" t="inlineStr">
        <is>
          <t/>
        </is>
      </c>
      <c r="AX37" t="inlineStr">
        <is>
          <t/>
        </is>
      </c>
      <c r="AY37" t="inlineStr">
        <is>
          <t/>
        </is>
      </c>
      <c r="AZ37" t="inlineStr">
        <is>
          <t/>
        </is>
      </c>
      <c r="BA37" t="inlineStr">
        <is>
          <t/>
        </is>
      </c>
      <c r="BB37" s="2" t="inlineStr">
        <is>
          <t>több központban végzett klinikai vizsgálat</t>
        </is>
      </c>
      <c r="BC37" s="2" t="inlineStr">
        <is>
          <t>3</t>
        </is>
      </c>
      <c r="BD37" s="2" t="inlineStr">
        <is>
          <t/>
        </is>
      </c>
      <c r="BE37" t="inlineStr">
        <is>
          <t>egyetlen vizsgálati terv szerint, de egynél több helyszínen, és ezért 
egynél több vizsgáló által végzett klinikai vizsgálat, amelynél a 
vizsgálati helyszínek egyetlen tagállamban, több tagállamban és/vagy 
tagállamokban és harmadik országokban lehetnek</t>
        </is>
      </c>
      <c r="BF37" s="2" t="inlineStr">
        <is>
          <t>sperimentazione clinica multicentrica|
sperimentazione multicentrica|
studio multicentrico|
sperimentazione clinica pluricentrica</t>
        </is>
      </c>
      <c r="BG37" s="2" t="inlineStr">
        <is>
          <t>3|
3|
3|
2</t>
        </is>
      </c>
      <c r="BH37" s="2" t="inlineStr">
        <is>
          <t xml:space="preserve">preferred|
|
|
</t>
        </is>
      </c>
      <c r="BI37" t="inlineStr">
        <is>
          <t>&lt;a href="https://iate.europa.eu/entry/result/1686971/en-it" target="_blank"&gt;sperimentazione clinica&lt;/a&gt; effettuata in base ad un unico protocollo in più di un sito e che pertanto viene eseguita da più sperimentatori</t>
        </is>
      </c>
      <c r="BJ37" s="2" t="inlineStr">
        <is>
          <t>keliuose centruose atliekamas klinikinis tyrimas|
daugiacentris klinikinis tyrimas</t>
        </is>
      </c>
      <c r="BK37" s="2" t="inlineStr">
        <is>
          <t>3|
3</t>
        </is>
      </c>
      <c r="BL37" s="2" t="inlineStr">
        <is>
          <t xml:space="preserve">|
</t>
        </is>
      </c>
      <c r="BM37" t="inlineStr">
        <is>
          <t>pagal vieną protokolą, bet daugiau nei viename centre atliekamas klinikinis tyrimas, ir todėl juos atlieka daugiau nei vienas tyrėjas</t>
        </is>
      </c>
      <c r="BN37" s="2" t="inlineStr">
        <is>
          <t>vairākcentru klīniska pārbaude|
daudzcentru klīniskā izpēte</t>
        </is>
      </c>
      <c r="BO37" s="2" t="inlineStr">
        <is>
          <t>2|
2</t>
        </is>
      </c>
      <c r="BP37" s="2" t="inlineStr">
        <is>
          <t xml:space="preserve">|
</t>
        </is>
      </c>
      <c r="BQ37" t="inlineStr">
        <is>
          <t/>
        </is>
      </c>
      <c r="BR37" s="2" t="inlineStr">
        <is>
          <t>prova klinika f'ħafna ċentri|
prova f'ħafna ċentri|
studju f'ħafna ċentri</t>
        </is>
      </c>
      <c r="BS37" s="2" t="inlineStr">
        <is>
          <t>3|
3|
3</t>
        </is>
      </c>
      <c r="BT37" s="2" t="inlineStr">
        <is>
          <t>preferred|
|
admitted</t>
        </is>
      </c>
      <c r="BU37" t="inlineStr">
        <is>
          <t>prova klinika [ &lt;a href="/entry/result/1686971/all" id="ENTRY_TO_ENTRY_CONVERTER" target="_blank"&gt;IATE:1686971&lt;/a&gt; ] imwettqa skont protokoll wieħed iżda f'iktar minn sit wieħed, u għalhekk, imwettqa minn iktar minn investigatur wieħed</t>
        </is>
      </c>
      <c r="BV37" s="2" t="inlineStr">
        <is>
          <t>gespreid uitgevoerde klinische proef</t>
        </is>
      </c>
      <c r="BW37" s="2" t="inlineStr">
        <is>
          <t>3</t>
        </is>
      </c>
      <c r="BX37" s="2" t="inlineStr">
        <is>
          <t/>
        </is>
      </c>
      <c r="BY37" t="inlineStr">
        <is>
          <t>klinische proef die volgens één bepaald protocol, maar op verschillende locaties en derhalve door meer dan een onderzoeker wordt uitgevoerd</t>
        </is>
      </c>
      <c r="BZ37" s="2" t="inlineStr">
        <is>
          <t>wieloośrodkowe badanie kliniczne</t>
        </is>
      </c>
      <c r="CA37" s="2" t="inlineStr">
        <is>
          <t>3</t>
        </is>
      </c>
      <c r="CB37" s="2" t="inlineStr">
        <is>
          <t/>
        </is>
      </c>
      <c r="CC37" t="inlineStr">
        <is>
          <t>badanie kliniczne prowadzone według jednego protokołu w więcej niż jednym ośrodku, tym samym także przez więcej niż jednego prowadzącego badanie; ośrodki badawcze mogą być zlokalizowane w jednym państwie członkowskim, w wielu państwach członkowskich i/lub w państwach członkowskich i państwach trzecich</t>
        </is>
      </c>
      <c r="CD37" s="2" t="inlineStr">
        <is>
          <t>ensaio clínico multicêntrico|
ensaio multicêntrico</t>
        </is>
      </c>
      <c r="CE37" s="2" t="inlineStr">
        <is>
          <t>3|
3</t>
        </is>
      </c>
      <c r="CF37" s="2" t="inlineStr">
        <is>
          <t xml:space="preserve">|
</t>
        </is>
      </c>
      <c r="CG37" t="inlineStr">
        <is>
          <t>Ensaio clínico realizado de acordo com um único
protocolo, em centros diferentes e, portanto, por diversos investigadores.</t>
        </is>
      </c>
      <c r="CH37" s="2" t="inlineStr">
        <is>
          <t>studiu clinic intervențional multicentric</t>
        </is>
      </c>
      <c r="CI37" s="2" t="inlineStr">
        <is>
          <t>3</t>
        </is>
      </c>
      <c r="CJ37" s="2" t="inlineStr">
        <is>
          <t/>
        </is>
      </c>
      <c r="CK37" t="inlineStr">
        <is>
          <t>&lt;a href="https://iate.europa.eu/entry/result/1686971" target="_blank"&gt;studiu clinic intervențional &lt;/a&gt;efectuat după un singur protocol, dar în mai mult decât un singur centru şi deci de către mai mult decât un singur investigator, centrele în care se efectuează studiul putând să se găsească numai într-ă țară sau în mai multe tari</t>
        </is>
      </c>
      <c r="CL37" s="2" t="inlineStr">
        <is>
          <t>multicentrické klinické skúšanie</t>
        </is>
      </c>
      <c r="CM37" s="2" t="inlineStr">
        <is>
          <t>3</t>
        </is>
      </c>
      <c r="CN37" s="2" t="inlineStr">
        <is>
          <t/>
        </is>
      </c>
      <c r="CO37" t="inlineStr">
        <is>
          <t>skúšanie, ktoré sa vykonáva podľa jednotného protokolu vo viacerých centrách klinického skúšania v jednom alebo viacerých štátoch</t>
        </is>
      </c>
      <c r="CP37" s="2" t="inlineStr">
        <is>
          <t>multicentrično klinično preskušanje</t>
        </is>
      </c>
      <c r="CQ37" s="2" t="inlineStr">
        <is>
          <t>3</t>
        </is>
      </c>
      <c r="CR37" s="2" t="inlineStr">
        <is>
          <t/>
        </is>
      </c>
      <c r="CS37" t="inlineStr">
        <is>
          <t>klinično preskušanje, ki se izvaja po enem samem protokolu, vendar pa na več kot enem kraju in ga zato izvaja več kot en raziskovalec; pri tem so kraji preskušanja lahko v eni sami državi članici, v več državah članicah in/ali v državah članicah in tretjih državah</t>
        </is>
      </c>
      <c r="CT37" s="2" t="inlineStr">
        <is>
          <t>klinisk multicenterprövning</t>
        </is>
      </c>
      <c r="CU37" s="2" t="inlineStr">
        <is>
          <t>3</t>
        </is>
      </c>
      <c r="CV37" s="2" t="inlineStr">
        <is>
          <t/>
        </is>
      </c>
      <c r="CW37" t="inlineStr">
        <is>
          <t>&lt;a href="https://iate.europa.eu/entry/result/1686971" target="_blank"&gt;klinisk prövning&lt;/a&gt; som utförs enligt samma prövningsprotokoll, men på mer än ett ställe och sålunda av mer än en prövare</t>
        </is>
      </c>
    </row>
    <row r="38">
      <c r="A38" s="1" t="str">
        <f>HYPERLINK("https://iate.europa.eu/entry/result/2242487/all", "2242487")</f>
        <v>2242487</v>
      </c>
      <c r="B38" t="inlineStr">
        <is>
          <t>SOCIAL QUESTIONS;PRODUCTION, TECHNOLOGY AND RESEARCH</t>
        </is>
      </c>
      <c r="C38" t="inlineStr">
        <is>
          <t>SOCIAL QUESTIONS|health|medical science;PRODUCTION, TECHNOLOGY AND RESEARCH|research and intellectual property|research</t>
        </is>
      </c>
      <c r="D38" t="inlineStr">
        <is>
          <t>no</t>
        </is>
      </c>
      <c r="E38" t="inlineStr">
        <is>
          <t/>
        </is>
      </c>
      <c r="F38" t="inlineStr">
        <is>
          <t/>
        </is>
      </c>
      <c r="G38" t="inlineStr">
        <is>
          <t/>
        </is>
      </c>
      <c r="H38" t="inlineStr">
        <is>
          <t/>
        </is>
      </c>
      <c r="I38" t="inlineStr">
        <is>
          <t/>
        </is>
      </c>
      <c r="J38" t="inlineStr">
        <is>
          <t/>
        </is>
      </c>
      <c r="K38" t="inlineStr">
        <is>
          <t/>
        </is>
      </c>
      <c r="L38" t="inlineStr">
        <is>
          <t/>
        </is>
      </c>
      <c r="M38" t="inlineStr">
        <is>
          <t/>
        </is>
      </c>
      <c r="N38" t="inlineStr">
        <is>
          <t/>
        </is>
      </c>
      <c r="O38" t="inlineStr">
        <is>
          <t/>
        </is>
      </c>
      <c r="P38" t="inlineStr">
        <is>
          <t/>
        </is>
      </c>
      <c r="Q38" t="inlineStr">
        <is>
          <t/>
        </is>
      </c>
      <c r="R38" s="2" t="inlineStr">
        <is>
          <t>neuartige Therapie</t>
        </is>
      </c>
      <c r="S38" s="2" t="inlineStr">
        <is>
          <t>3</t>
        </is>
      </c>
      <c r="T38" s="2" t="inlineStr">
        <is>
          <t/>
        </is>
      </c>
      <c r="U38" t="inlineStr">
        <is>
          <t>neue Ansätze in der modernen Medizin (Gentherapie, somatische Zelltherapie (Körperzellentherapie) und Gewebezüchtung), die eine bessere Behandlung von Krebs, Parkinson, Verbrennungen usw. versprechen</t>
        </is>
      </c>
      <c r="V38" s="2" t="inlineStr">
        <is>
          <t>προηγμένη θεραπεία</t>
        </is>
      </c>
      <c r="W38" s="2" t="inlineStr">
        <is>
          <t>3</t>
        </is>
      </c>
      <c r="X38" s="2" t="inlineStr">
        <is>
          <t/>
        </is>
      </c>
      <c r="Y38" t="inlineStr">
        <is>
          <t/>
        </is>
      </c>
      <c r="Z38" s="2" t="inlineStr">
        <is>
          <t>advanced therapy</t>
        </is>
      </c>
      <c r="AA38" s="2" t="inlineStr">
        <is>
          <t>3</t>
        </is>
      </c>
      <c r="AB38" s="2" t="inlineStr">
        <is>
          <t/>
        </is>
      </c>
      <c r="AC38" t="inlineStr">
        <is>
          <t>new approaches of modern medicine (e.g. gene therapy, somatic cell therapy and human tissue engineering) that are expected to result in revolutionary treatments to a number of diseases and injuries</t>
        </is>
      </c>
      <c r="AD38" t="inlineStr">
        <is>
          <t/>
        </is>
      </c>
      <c r="AE38" t="inlineStr">
        <is>
          <t/>
        </is>
      </c>
      <c r="AF38" t="inlineStr">
        <is>
          <t/>
        </is>
      </c>
      <c r="AG38" t="inlineStr">
        <is>
          <t/>
        </is>
      </c>
      <c r="AH38" s="2" t="inlineStr">
        <is>
          <t>uudne ravimeetod</t>
        </is>
      </c>
      <c r="AI38" s="2" t="inlineStr">
        <is>
          <t>3</t>
        </is>
      </c>
      <c r="AJ38" s="2" t="inlineStr">
        <is>
          <t/>
        </is>
      </c>
      <c r="AK38" t="inlineStr">
        <is>
          <t>---</t>
        </is>
      </c>
      <c r="AL38" t="inlineStr">
        <is>
          <t/>
        </is>
      </c>
      <c r="AM38" t="inlineStr">
        <is>
          <t/>
        </is>
      </c>
      <c r="AN38" t="inlineStr">
        <is>
          <t/>
        </is>
      </c>
      <c r="AO38" t="inlineStr">
        <is>
          <t/>
        </is>
      </c>
      <c r="AP38" s="2" t="inlineStr">
        <is>
          <t>thérapie innovante</t>
        </is>
      </c>
      <c r="AQ38" s="2" t="inlineStr">
        <is>
          <t>4</t>
        </is>
      </c>
      <c r="AR38" s="2" t="inlineStr">
        <is>
          <t/>
        </is>
      </c>
      <c r="AS38" t="inlineStr">
        <is>
          <t>[Ce sont les] thérapies géniques, cellulaires et tissulaires. Ces thérapies dites innovantes permettent d’appliquer untraitement révolutionnaire à des personnes souffrant de certaines maladies telles que le cancer et la maladie de Parkinson ou de blessures telles qu’un grave endommagement de la peau de personnes brûlées ou du cartilage.</t>
        </is>
      </c>
      <c r="AT38" t="inlineStr">
        <is>
          <t/>
        </is>
      </c>
      <c r="AU38" t="inlineStr">
        <is>
          <t/>
        </is>
      </c>
      <c r="AV38" t="inlineStr">
        <is>
          <t/>
        </is>
      </c>
      <c r="AW38" t="inlineStr">
        <is>
          <t/>
        </is>
      </c>
      <c r="AX38" t="inlineStr">
        <is>
          <t/>
        </is>
      </c>
      <c r="AY38" t="inlineStr">
        <is>
          <t/>
        </is>
      </c>
      <c r="AZ38" t="inlineStr">
        <is>
          <t/>
        </is>
      </c>
      <c r="BA38" t="inlineStr">
        <is>
          <t/>
        </is>
      </c>
      <c r="BB38" t="inlineStr">
        <is>
          <t/>
        </is>
      </c>
      <c r="BC38" t="inlineStr">
        <is>
          <t/>
        </is>
      </c>
      <c r="BD38" t="inlineStr">
        <is>
          <t/>
        </is>
      </c>
      <c r="BE38" t="inlineStr">
        <is>
          <t/>
        </is>
      </c>
      <c r="BF38" t="inlineStr">
        <is>
          <t/>
        </is>
      </c>
      <c r="BG38" t="inlineStr">
        <is>
          <t/>
        </is>
      </c>
      <c r="BH38" t="inlineStr">
        <is>
          <t/>
        </is>
      </c>
      <c r="BI38" t="inlineStr">
        <is>
          <t/>
        </is>
      </c>
      <c r="BJ38" t="inlineStr">
        <is>
          <t/>
        </is>
      </c>
      <c r="BK38" t="inlineStr">
        <is>
          <t/>
        </is>
      </c>
      <c r="BL38" t="inlineStr">
        <is>
          <t/>
        </is>
      </c>
      <c r="BM38" t="inlineStr">
        <is>
          <t/>
        </is>
      </c>
      <c r="BN38" s="2" t="inlineStr">
        <is>
          <t>uzlabota terapija</t>
        </is>
      </c>
      <c r="BO38" s="2" t="inlineStr">
        <is>
          <t>3</t>
        </is>
      </c>
      <c r="BP38" s="2" t="inlineStr">
        <is>
          <t/>
        </is>
      </c>
      <c r="BQ38" t="inlineStr">
        <is>
          <t/>
        </is>
      </c>
      <c r="BR38" t="inlineStr">
        <is>
          <t/>
        </is>
      </c>
      <c r="BS38" t="inlineStr">
        <is>
          <t/>
        </is>
      </c>
      <c r="BT38" t="inlineStr">
        <is>
          <t/>
        </is>
      </c>
      <c r="BU38" t="inlineStr">
        <is>
          <t/>
        </is>
      </c>
      <c r="BV38" t="inlineStr">
        <is>
          <t/>
        </is>
      </c>
      <c r="BW38" t="inlineStr">
        <is>
          <t/>
        </is>
      </c>
      <c r="BX38" t="inlineStr">
        <is>
          <t/>
        </is>
      </c>
      <c r="BY38" t="inlineStr">
        <is>
          <t/>
        </is>
      </c>
      <c r="BZ38" s="2" t="inlineStr">
        <is>
          <t>terapia zaawansowana</t>
        </is>
      </c>
      <c r="CA38" s="2" t="inlineStr">
        <is>
          <t>3</t>
        </is>
      </c>
      <c r="CB38" s="2" t="inlineStr">
        <is>
          <t/>
        </is>
      </c>
      <c r="CC38" t="inlineStr">
        <is>
          <t>wysoce innowacyjne produkty lecznicze oparte na genach (terapia genowa), komórkach (terapia komórkowa) lub tkankach (inżynieria tkankowa).</t>
        </is>
      </c>
      <c r="CD38" s="2" t="inlineStr">
        <is>
          <t>terapia avançada</t>
        </is>
      </c>
      <c r="CE38" s="2" t="inlineStr">
        <is>
          <t>3</t>
        </is>
      </c>
      <c r="CF38" s="2" t="inlineStr">
        <is>
          <t/>
        </is>
      </c>
      <c r="CG38" t="inlineStr">
        <is>
          <t>Terapia médica conceptual e teconologicamente inovadora utilizada no tratamento de determinadas doenças ou lesões. É o caso da terapia génica, da terapia celular somática e da terapia assente na engenharia tissular.</t>
        </is>
      </c>
      <c r="CH38" t="inlineStr">
        <is>
          <t/>
        </is>
      </c>
      <c r="CI38" t="inlineStr">
        <is>
          <t/>
        </is>
      </c>
      <c r="CJ38" t="inlineStr">
        <is>
          <t/>
        </is>
      </c>
      <c r="CK38" t="inlineStr">
        <is>
          <t/>
        </is>
      </c>
      <c r="CL38" s="2" t="inlineStr">
        <is>
          <t>inovatívna liečba</t>
        </is>
      </c>
      <c r="CM38" s="2" t="inlineStr">
        <is>
          <t>3</t>
        </is>
      </c>
      <c r="CN38" s="2" t="inlineStr">
        <is>
          <t/>
        </is>
      </c>
      <c r="CO38" t="inlineStr">
        <is>
          <t/>
        </is>
      </c>
      <c r="CP38" t="inlineStr">
        <is>
          <t/>
        </is>
      </c>
      <c r="CQ38" t="inlineStr">
        <is>
          <t/>
        </is>
      </c>
      <c r="CR38" t="inlineStr">
        <is>
          <t/>
        </is>
      </c>
      <c r="CS38" t="inlineStr">
        <is>
          <t/>
        </is>
      </c>
      <c r="CT38" s="2" t="inlineStr">
        <is>
          <t>avancerad terapi</t>
        </is>
      </c>
      <c r="CU38" s="2" t="inlineStr">
        <is>
          <t>2</t>
        </is>
      </c>
      <c r="CV38" s="2" t="inlineStr">
        <is>
          <t/>
        </is>
      </c>
      <c r="CW38" t="inlineStr">
        <is>
          <t/>
        </is>
      </c>
    </row>
    <row r="39">
      <c r="A39" s="1" t="str">
        <f>HYPERLINK("https://iate.europa.eu/entry/result/2146586/all", "2146586")</f>
        <v>2146586</v>
      </c>
      <c r="B39" t="inlineStr">
        <is>
          <t>SOCIAL QUESTIONS;PRODUCTION, TECHNOLOGY AND RESEARCH</t>
        </is>
      </c>
      <c r="C39" t="inlineStr">
        <is>
          <t>SOCIAL QUESTIONS|health|pharmaceutical industry;PRODUCTION, TECHNOLOGY AND RESEARCH|research and intellectual property|research</t>
        </is>
      </c>
      <c r="D39" t="inlineStr">
        <is>
          <t>yes</t>
        </is>
      </c>
      <c r="E39" t="inlineStr">
        <is>
          <t/>
        </is>
      </c>
      <c r="F39" s="2" t="inlineStr">
        <is>
          <t>изпитван лекарствен продукт</t>
        </is>
      </c>
      <c r="G39" s="2" t="inlineStr">
        <is>
          <t>4</t>
        </is>
      </c>
      <c r="H39" s="2" t="inlineStr">
        <is>
          <t/>
        </is>
      </c>
      <c r="I39" t="inlineStr">
        <is>
          <t>лекарствена форма на активно вещество или плацебо, което се изпитва или използва като сравнение в клинично изпитване, включително продукти, за които има издадено разрешение за употреба, но се използват за неразрешено показание или с оглед получаване на допълнителна информация за разрешената форма, или са комплектувани (в лекарствена форма или опаковани) по начин, различен от разрешената форма</t>
        </is>
      </c>
      <c r="J39" s="2" t="inlineStr">
        <is>
          <t>hodnocený léčivý přípravek|
HLP</t>
        </is>
      </c>
      <c r="K39" s="2" t="inlineStr">
        <is>
          <t>3|
3</t>
        </is>
      </c>
      <c r="L39" s="2" t="inlineStr">
        <is>
          <t xml:space="preserve">|
</t>
        </is>
      </c>
      <c r="M39" t="inlineStr">
        <is>
          <t>léková forma léčivé látky nebo přípravek získaný technologickým zpracováním pouze pomocných látek (placebo), které se testují nebo používají pro srovnání v &lt;i&gt;klinickém hodnocení&lt;/i&gt; [ &lt;a href="/entry/result/1686971/all" id="ENTRY_TO_ENTRY_CONVERTER" target="_blank"&gt;IATE:1686971&lt;/a&gt; ]</t>
        </is>
      </c>
      <c r="N39" s="2" t="inlineStr">
        <is>
          <t>forsøgslægemiddel</t>
        </is>
      </c>
      <c r="O39" s="2" t="inlineStr">
        <is>
          <t>3</t>
        </is>
      </c>
      <c r="P39" s="2" t="inlineStr">
        <is>
          <t/>
        </is>
      </c>
      <c r="Q39" t="inlineStr">
        <is>
          <t>lægemiddel, der afprøves eller anvendes som referencelægemiddel, herunder
som placebo, i et klinisk forsøg</t>
        </is>
      </c>
      <c r="R39" s="2" t="inlineStr">
        <is>
          <t>Prüfpräparat</t>
        </is>
      </c>
      <c r="S39" s="2" t="inlineStr">
        <is>
          <t>3</t>
        </is>
      </c>
      <c r="T39" s="2" t="inlineStr">
        <is>
          <t/>
        </is>
      </c>
      <c r="U39" t="inlineStr">
        <is>
          <t>pharmazeutische Form eines Wirkstoffs oder Placebos, die in einer klinischen Prüfung getestet oder als Referenzsubstanz verwendet wird</t>
        </is>
      </c>
      <c r="V39" s="2" t="inlineStr">
        <is>
          <t>υπό έρευνα φάρμακο|
δοκιμαζόμενο φάρμακο|
ΔΦ</t>
        </is>
      </c>
      <c r="W39" s="2" t="inlineStr">
        <is>
          <t>3|
3|
3</t>
        </is>
      </c>
      <c r="X39" s="2" t="inlineStr">
        <is>
          <t xml:space="preserve">preferred|
|
</t>
        </is>
      </c>
      <c r="Y39" t="inlineStr">
        <is>
          <t>φάρμακο που υποβάλλεται σε δοκιμή ή χρησιμοποιείται ως αναφορά, συμπεριλαμβανομένου του εικονικού φαρμάκου (placebo), σε κλινική δοκιμή</t>
        </is>
      </c>
      <c r="Z39" s="2" t="inlineStr">
        <is>
          <t>investigational medicinal product|
IMP|
investigational product|
medicinal product for trial|
investigational medicine</t>
        </is>
      </c>
      <c r="AA39" s="2" t="inlineStr">
        <is>
          <t>3|
3|
3|
1|
3</t>
        </is>
      </c>
      <c r="AB39" s="2" t="inlineStr">
        <is>
          <t xml:space="preserve">|
|
|
|
</t>
        </is>
      </c>
      <c r="AC39" t="inlineStr">
        <is>
          <t>medicinal product which is being tested or used as a reference, including as a placebo, in a &lt;a href="https://iate.europa.eu/entry/result/1686971/en" target="_blank"&gt;clinical trial&lt;/a&gt;</t>
        </is>
      </c>
      <c r="AD39" s="2" t="inlineStr">
        <is>
          <t>producto en fase de investigación clínica|
PEI|
medicamento en investigación|
MI|
medicamento en fase de investigación clínica</t>
        </is>
      </c>
      <c r="AE39" s="2" t="inlineStr">
        <is>
          <t>3|
3|
3|
2|
3</t>
        </is>
      </c>
      <c r="AF39" s="2" t="inlineStr">
        <is>
          <t xml:space="preserve">|
|
preferred|
|
</t>
        </is>
      </c>
      <c r="AG39" t="inlineStr">
        <is>
          <t>Medicamento que se está sometiendo a prueba o utilizando como referencia, incluso como placebo, en un ensayo clínico.</t>
        </is>
      </c>
      <c r="AH39" s="2" t="inlineStr">
        <is>
          <t>uuritav ravim|
uuringuravim</t>
        </is>
      </c>
      <c r="AI39" s="2" t="inlineStr">
        <is>
          <t>3|
3</t>
        </is>
      </c>
      <c r="AJ39" s="2" t="inlineStr">
        <is>
          <t xml:space="preserve">preferred|
</t>
        </is>
      </c>
      <c r="AK39" t="inlineStr">
        <is>
          <t/>
        </is>
      </c>
      <c r="AL39" s="2" t="inlineStr">
        <is>
          <t>tutkimuslääke</t>
        </is>
      </c>
      <c r="AM39" s="2" t="inlineStr">
        <is>
          <t>3</t>
        </is>
      </c>
      <c r="AN39" s="2" t="inlineStr">
        <is>
          <t/>
        </is>
      </c>
      <c r="AO39" t="inlineStr">
        <is>
          <t>&lt;a href="https://iate.europa.eu/entry/result/1686971/fi" target="_blank"&gt;kliinisessä lääketutkimuksessa&lt;/a&gt; tutkittava tai vertailulääkkeenä käytettävä lääke, myös lumelääke eli plasebo</t>
        </is>
      </c>
      <c r="AP39" s="2" t="inlineStr">
        <is>
          <t>médicament expérimental</t>
        </is>
      </c>
      <c r="AQ39" s="2" t="inlineStr">
        <is>
          <t>3</t>
        </is>
      </c>
      <c r="AR39" s="2" t="inlineStr">
        <is>
          <t/>
        </is>
      </c>
      <c r="AS39" t="inlineStr">
        <is>
          <t>médicament expérimenté ou utilisé comme référence, y compris en tant que placebo, lors d'un essai clinique</t>
        </is>
      </c>
      <c r="AT39" s="2" t="inlineStr">
        <is>
          <t>táirge íocshláinte imscrúdaitheach</t>
        </is>
      </c>
      <c r="AU39" s="2" t="inlineStr">
        <is>
          <t>3</t>
        </is>
      </c>
      <c r="AV39" s="2" t="inlineStr">
        <is>
          <t/>
        </is>
      </c>
      <c r="AW39" t="inlineStr">
        <is>
          <t/>
        </is>
      </c>
      <c r="AX39" s="2" t="inlineStr">
        <is>
          <t>ispitivani lijek</t>
        </is>
      </c>
      <c r="AY39" s="2" t="inlineStr">
        <is>
          <t>2</t>
        </is>
      </c>
      <c r="AZ39" s="2" t="inlineStr">
        <is>
          <t/>
        </is>
      </c>
      <c r="BA39" t="inlineStr">
        <is>
          <t>lijek koji se u kliničkom ispitivanju ispituje ili upotrebljava kao referenca, uključujući i kao placebo</t>
        </is>
      </c>
      <c r="BB39" s="2" t="inlineStr">
        <is>
          <t>vizsgálati készítmény|
vizsgálati gyógyszer</t>
        </is>
      </c>
      <c r="BC39" s="2" t="inlineStr">
        <is>
          <t>4|
4</t>
        </is>
      </c>
      <c r="BD39" s="2" t="inlineStr">
        <is>
          <t xml:space="preserve">|
</t>
        </is>
      </c>
      <c r="BE39" t="inlineStr">
        <is>
          <t>olyan gyógyszer, amelyet egy klinikai vizsgálat [ &lt;a href="/entry/result/1686971/all" id="ENTRY_TO_ENTRY_CONVERTER" target="_blank"&gt;IATE:1686971&lt;/a&gt; ] keretében tesztelnek vagy referenciaanyagként (pl. placebóként) használnak</t>
        </is>
      </c>
      <c r="BF39" s="2" t="inlineStr">
        <is>
          <t>medicinale sperimentale</t>
        </is>
      </c>
      <c r="BG39" s="2" t="inlineStr">
        <is>
          <t>3</t>
        </is>
      </c>
      <c r="BH39" s="2" t="inlineStr">
        <is>
          <t/>
        </is>
      </c>
      <c r="BI39" t="inlineStr">
        <is>
          <t>medicinale sottoposto a sperimentazione oppure utilizzato come riferimento, incluso il placebo, nell'ambito di una &lt;a href="https://iate.europa.eu/entry/result/1686971/en-it" target="_blank"&gt;sperimentazione clinica&lt;/a&gt;</t>
        </is>
      </c>
      <c r="BJ39" s="2" t="inlineStr">
        <is>
          <t>tiriamasis vaistas|
tiriamasis vaistinis preparatas</t>
        </is>
      </c>
      <c r="BK39" s="2" t="inlineStr">
        <is>
          <t>3|
2</t>
        </is>
      </c>
      <c r="BL39" s="2" t="inlineStr">
        <is>
          <t xml:space="preserve">preferred|
</t>
        </is>
      </c>
      <c r="BM39" t="inlineStr">
        <is>
          <t>vaistas, kuris atliekant klinikinį tyrimą yra tiriamas ar vartojamas kaip palyginamasis vaistas [ &lt;a href="/entry/result/2143574/all" id="ENTRY_TO_ENTRY_CONVERTER" target="_blank"&gt;IATE:2143574&lt;/a&gt; ], įskaitant placebą</t>
        </is>
      </c>
      <c r="BN39" s="2" t="inlineStr">
        <is>
          <t>pētāmās zāles</t>
        </is>
      </c>
      <c r="BO39" s="2" t="inlineStr">
        <is>
          <t>3</t>
        </is>
      </c>
      <c r="BP39" s="2" t="inlineStr">
        <is>
          <t/>
        </is>
      </c>
      <c r="BQ39" t="inlineStr">
        <is>
          <t>zāles, ko &lt;i&gt;klīniskā pārbaudē&lt;/i&gt; [ &lt;a href="/entry/result/1686971/all" id="ENTRY_TO_ENTRY_CONVERTER" target="_blank"&gt;IATE:1686971&lt;/a&gt; ] testē vai izmanto salīdzināšanai, tostarp izmanto par placebo</t>
        </is>
      </c>
      <c r="BR39" s="2" t="inlineStr">
        <is>
          <t>prodott mediċinali fil-fażi ta' investigazzjoni</t>
        </is>
      </c>
      <c r="BS39" s="2" t="inlineStr">
        <is>
          <t>3</t>
        </is>
      </c>
      <c r="BT39" s="2" t="inlineStr">
        <is>
          <t/>
        </is>
      </c>
      <c r="BU39" t="inlineStr">
        <is>
          <t>prodott mediċinali li jkun qed jiġi ttestjat jew jintuża bħala referenza, inkluż plaċebo, fi prova klinika</t>
        </is>
      </c>
      <c r="BV39" s="2" t="inlineStr">
        <is>
          <t>geneesmiddel voor onderzoek|
GVO</t>
        </is>
      </c>
      <c r="BW39" s="2" t="inlineStr">
        <is>
          <t>3|
2</t>
        </is>
      </c>
      <c r="BX39" s="2" t="inlineStr">
        <is>
          <t xml:space="preserve">|
</t>
        </is>
      </c>
      <c r="BY39" t="inlineStr">
        <is>
          <t>geneesmiddel dat bij een klinische proef wordt onderzocht of als referentie wordt gebruikt, met inbegrip van placebo's</t>
        </is>
      </c>
      <c r="BZ39" s="2" t="inlineStr">
        <is>
          <t>badany produkt leczniczy|
badany produkt</t>
        </is>
      </c>
      <c r="CA39" s="2" t="inlineStr">
        <is>
          <t>3|
3</t>
        </is>
      </c>
      <c r="CB39" s="2" t="inlineStr">
        <is>
          <t xml:space="preserve">|
</t>
        </is>
      </c>
      <c r="CC39" t="inlineStr">
        <is>
          <t>produkt leczniczy, który jest badany lub stosowany w badaniu klinicznym jako produkt referencyjny, w tym jako placebo</t>
        </is>
      </c>
      <c r="CD39" s="2" t="inlineStr">
        <is>
          <t>medicamento experimental</t>
        </is>
      </c>
      <c r="CE39" s="2" t="inlineStr">
        <is>
          <t>3</t>
        </is>
      </c>
      <c r="CF39" s="2" t="inlineStr">
        <is>
          <t/>
        </is>
      </c>
      <c r="CG39" t="inlineStr">
        <is>
          <t>Medicamento que é testado ou utilizado como referência, incluindo como placebo, num ensaio clínico.</t>
        </is>
      </c>
      <c r="CH39" s="2" t="inlineStr">
        <is>
          <t>medicament pentru investigație clinică</t>
        </is>
      </c>
      <c r="CI39" s="2" t="inlineStr">
        <is>
          <t>3</t>
        </is>
      </c>
      <c r="CJ39" s="2" t="inlineStr">
        <is>
          <t/>
        </is>
      </c>
      <c r="CK39" t="inlineStr">
        <is>
          <t>forma farmaceutică a unei substanţe active sau placebo, care se testează ori se utilizează ca referinţă într-un &lt;a href="https://iate.europa.eu/entry/result/3543172" target="_blank"&gt;studiu clinic&lt;/a&gt;, inclusiv medicamentele având deja autorizaţie de punere pe piaţă, dar care sunt utilizate, prezentate sau ambalate diferit în raport cu forma autorizată ori care sunt utilizate pentru o indicaţie neautorizată sau în vederea obţinerii de informaţii mai ample asupra formei autorizate</t>
        </is>
      </c>
      <c r="CL39" s="2" t="inlineStr">
        <is>
          <t>skúšaný liek</t>
        </is>
      </c>
      <c r="CM39" s="2" t="inlineStr">
        <is>
          <t>3</t>
        </is>
      </c>
      <c r="CN39" s="2" t="inlineStr">
        <is>
          <t/>
        </is>
      </c>
      <c r="CO39" t="inlineStr">
        <is>
          <t>liečivo alebo placebo v liekovej forme skúšané alebo použité ako referenčná vzorka pri klinickom skúšaní, vrátane registrovaných liekov vyrobených alebo balených iným spôsobom ako bolo schválené, alebo použité pri iných indikáciách ako boli schválené, alebo za účelom získania viac informácií o registrovanom lieku</t>
        </is>
      </c>
      <c r="CP39" s="2" t="inlineStr">
        <is>
          <t>zdravilo v preskušanju</t>
        </is>
      </c>
      <c r="CQ39" s="2" t="inlineStr">
        <is>
          <t>3</t>
        </is>
      </c>
      <c r="CR39" s="2" t="inlineStr">
        <is>
          <t/>
        </is>
      </c>
      <c r="CS39" t="inlineStr">
        <is>
          <t>&lt;div&gt;zdravilo, ki se v &lt;a href="https://iate.europa.eu/entry/result/1686971/sl" target="_blank"&gt;kliničnem preskušanju&lt;/a&gt; preskuša ali uporablja kot primerjalno zdravilo, vključno s placebom&lt;br&gt;&lt;/div&gt;</t>
        </is>
      </c>
      <c r="CT39" s="2" t="inlineStr">
        <is>
          <t>prövningsläkemedel</t>
        </is>
      </c>
      <c r="CU39" s="2" t="inlineStr">
        <is>
          <t>3</t>
        </is>
      </c>
      <c r="CV39" s="2" t="inlineStr">
        <is>
          <t/>
        </is>
      </c>
      <c r="CW39" t="inlineStr">
        <is>
          <t>läkemedel som håller på att prövas eller som används som referens, även ett placebopreparat, i en klinisk prövning</t>
        </is>
      </c>
    </row>
    <row r="40">
      <c r="A40" s="1" t="str">
        <f>HYPERLINK("https://iate.europa.eu/entry/result/3500728/all", "3500728")</f>
        <v>3500728</v>
      </c>
      <c r="B40" t="inlineStr">
        <is>
          <t>SOCIAL QUESTIONS</t>
        </is>
      </c>
      <c r="C40" t="inlineStr">
        <is>
          <t>SOCIAL QUESTIONS|health|pharmaceutical industry</t>
        </is>
      </c>
      <c r="D40" t="inlineStr">
        <is>
          <t>yes</t>
        </is>
      </c>
      <c r="E40" t="inlineStr">
        <is>
          <t/>
        </is>
      </c>
      <c r="F40" s="2" t="inlineStr">
        <is>
          <t>основна документация на системата за фармакологична бдителност</t>
        </is>
      </c>
      <c r="G40" s="2" t="inlineStr">
        <is>
          <t>3</t>
        </is>
      </c>
      <c r="H40" s="2" t="inlineStr">
        <is>
          <t/>
        </is>
      </c>
      <c r="I40" t="inlineStr">
        <is>
          <t>подробно
 описание на системата за фармакологична бдителност, използвана от притежателя на разрешение
 за търговия по отношение на един или повече разрешени лекарствени продукти</t>
        </is>
      </c>
      <c r="J40" s="2" t="inlineStr">
        <is>
          <t>základní dokument farmakovigilančního systému</t>
        </is>
      </c>
      <c r="K40" s="2" t="inlineStr">
        <is>
          <t>3</t>
        </is>
      </c>
      <c r="L40" s="2" t="inlineStr">
        <is>
          <t/>
        </is>
      </c>
      <c r="M40" t="inlineStr">
        <is>
          <t>podrobný popis farmakovigilančního systému používaného držitelem rozhodnutí o registraci pro jeden nebo více registrovaných léčivých přípravků</t>
        </is>
      </c>
      <c r="N40" s="2" t="inlineStr">
        <is>
          <t>masterfil for lægemiddelovervågningssystemet</t>
        </is>
      </c>
      <c r="O40" s="2" t="inlineStr">
        <is>
          <t>3</t>
        </is>
      </c>
      <c r="P40" s="2" t="inlineStr">
        <is>
          <t/>
        </is>
      </c>
      <c r="Q40" t="inlineStr">
        <is>
          <t>detaljeret beskrivelse af det lægemiddelovervågningssystem, som indehaveren af markedsføringstilladelsen anvender i forbindelse med et eller flere godkendte lægemidler</t>
        </is>
      </c>
      <c r="R40" s="2" t="inlineStr">
        <is>
          <t>Pharmakovigilanz-Stammdokumentation (Pharmakovigilanz-Master-File)|
Pharmakovigilanz-Stammdokumentation</t>
        </is>
      </c>
      <c r="S40" s="2" t="inlineStr">
        <is>
          <t>3|
3</t>
        </is>
      </c>
      <c r="T40" s="2" t="inlineStr">
        <is>
          <t xml:space="preserve">|
</t>
        </is>
      </c>
      <c r="U40" t="inlineStr">
        <is>
          <t>detaillierte Beschreibung des Systems der Pharmakovigilanz, das der Inhaber der Genehmigung für das Inverkehrbringen auf eines oder mehrere genehmigte Arzneimittel anwendet</t>
        </is>
      </c>
      <c r="V40" s="2" t="inlineStr">
        <is>
          <t>κύριο αρχείο του συστήματος φαρμακοεπαγρύπνησης</t>
        </is>
      </c>
      <c r="W40" s="2" t="inlineStr">
        <is>
          <t>3</t>
        </is>
      </c>
      <c r="X40" s="2" t="inlineStr">
        <is>
          <t/>
        </is>
      </c>
      <c r="Y40" t="inlineStr">
        <is>
          <t>λεπτομερής περιγραφή του συστήματος φαρμακοεπαγρύπνησης που χρησιμοποιείται από τον κάτοχο της άδειας κυκλοφορίας για ένα ή περισσότερα εγκεκριμένα φάρμακα</t>
        </is>
      </c>
      <c r="Z40" s="2" t="inlineStr">
        <is>
          <t>pharmacovigilance system master file</t>
        </is>
      </c>
      <c r="AA40" s="2" t="inlineStr">
        <is>
          <t>3</t>
        </is>
      </c>
      <c r="AB40" s="2" t="inlineStr">
        <is>
          <t/>
        </is>
      </c>
      <c r="AC40" t="inlineStr">
        <is>
          <t>detailed description of the pharmacovigilance system used by the marketing authorisation holder with respect to one or more authorised medicinal products</t>
        </is>
      </c>
      <c r="AD40" s="2" t="inlineStr">
        <is>
          <t>archivo maestro del sistema de farmacovigilancia</t>
        </is>
      </c>
      <c r="AE40" s="2" t="inlineStr">
        <is>
          <t>3</t>
        </is>
      </c>
      <c r="AF40" s="2" t="inlineStr">
        <is>
          <t/>
        </is>
      </c>
      <c r="AG40" t="inlineStr">
        <is>
          <t>Descripción detallada del sistema de farmacovigilancia utilizado por el titular de la autorización de comercialización en relación con uno o varios medicamentos autorizados</t>
        </is>
      </c>
      <c r="AH40" s="2" t="inlineStr">
        <is>
          <t>ravimiohutuse järelevalvesüsteemi peatoimik</t>
        </is>
      </c>
      <c r="AI40" s="2" t="inlineStr">
        <is>
          <t>3</t>
        </is>
      </c>
      <c r="AJ40" s="2" t="inlineStr">
        <is>
          <t/>
        </is>
      </c>
      <c r="AK40" t="inlineStr">
        <is>
          <t>üksikasjalik kirjeldus ravimiohutuse järelevalvesüsteemi kohta, mida müügiloa hoidja kasutab ühe või mitme müügiloa saanud veterinaarravimi puhul</t>
        </is>
      </c>
      <c r="AL40" s="2" t="inlineStr">
        <is>
          <t>lääketurvajärjestelmän kantatiedosto</t>
        </is>
      </c>
      <c r="AM40" s="2" t="inlineStr">
        <is>
          <t>3</t>
        </is>
      </c>
      <c r="AN40" s="2" t="inlineStr">
        <is>
          <t/>
        </is>
      </c>
      <c r="AO40" t="inlineStr">
        <is>
          <t>yksityiskohtainen kuvaus lääketurvajärjestelmästä, jota myyntiluvan haltija käyttää yhtä tai useampaa sellaista lääkettä varten, jolle on myönnetty myyntilupa</t>
        </is>
      </c>
      <c r="AP40" s="2" t="inlineStr">
        <is>
          <t>dossier permanent de système de pharmacovigilance</t>
        </is>
      </c>
      <c r="AQ40" s="2" t="inlineStr">
        <is>
          <t>2</t>
        </is>
      </c>
      <c r="AR40" s="2" t="inlineStr">
        <is>
          <t/>
        </is>
      </c>
      <c r="AS40" t="inlineStr">
        <is>
          <t>description détaillée du système de pharmacovigilance utilisé par le titulaire de l’autorisation de mise sur le marché concernant un ou plusieurs médicaments autorisés</t>
        </is>
      </c>
      <c r="AT40" s="2" t="inlineStr">
        <is>
          <t>máistirchomhad chóras an fhaireachais chógas</t>
        </is>
      </c>
      <c r="AU40" s="2" t="inlineStr">
        <is>
          <t>3</t>
        </is>
      </c>
      <c r="AV40" s="2" t="inlineStr">
        <is>
          <t/>
        </is>
      </c>
      <c r="AW40" t="inlineStr">
        <is>
          <t/>
        </is>
      </c>
      <c r="AX40" t="inlineStr">
        <is>
          <t/>
        </is>
      </c>
      <c r="AY40" t="inlineStr">
        <is>
          <t/>
        </is>
      </c>
      <c r="AZ40" t="inlineStr">
        <is>
          <t/>
        </is>
      </c>
      <c r="BA40" t="inlineStr">
        <is>
          <t/>
        </is>
      </c>
      <c r="BB40" s="2" t="inlineStr">
        <is>
          <t>a farmakovigilancia-rendszer törzsdokumentációja</t>
        </is>
      </c>
      <c r="BC40" s="2" t="inlineStr">
        <is>
          <t>3</t>
        </is>
      </c>
      <c r="BD40" s="2" t="inlineStr">
        <is>
          <t/>
        </is>
      </c>
      <c r="BE40" t="inlineStr">
        <is>
          <t>A forgalombahozatali engedély jogosultja által egy vagy több forgalombahozatali engedéllyel rendelkező gyógyszer tekintetében alkalmazott farmakovigilanciai rendszer részletes leírása.</t>
        </is>
      </c>
      <c r="BF40" s="2" t="inlineStr">
        <is>
          <t>fascicolo di riferimento del sistema di farmacovigilanza|
PSMF</t>
        </is>
      </c>
      <c r="BG40" s="2" t="inlineStr">
        <is>
          <t>3|
3</t>
        </is>
      </c>
      <c r="BH40" s="2" t="inlineStr">
        <is>
          <t xml:space="preserve">|
</t>
        </is>
      </c>
      <c r="BI40" t="inlineStr">
        <is>
          <t>descrizione dettagliata del sistema di farmacovigilanza usato dal titolare dell’autorizzazione all’immissione in commercio in relazione ad uno o più medicinali autorizzati</t>
        </is>
      </c>
      <c r="BJ40" s="2" t="inlineStr">
        <is>
          <t>farmakologinio budrumo sistemos pagrindinė byla</t>
        </is>
      </c>
      <c r="BK40" s="2" t="inlineStr">
        <is>
          <t>2</t>
        </is>
      </c>
      <c r="BL40" s="2" t="inlineStr">
        <is>
          <t/>
        </is>
      </c>
      <c r="BM40" t="inlineStr">
        <is>
          <t>[Išsamus] leidimo prekiauti turėtojo naudojamos farmakologinio budrumo sistemos aprašymas atsižvelgiant į vieną ar kelis registruotus vaistus</t>
        </is>
      </c>
      <c r="BN40" s="2" t="inlineStr">
        <is>
          <t>farmakovigilances sistēmas pamatlieta</t>
        </is>
      </c>
      <c r="BO40" s="2" t="inlineStr">
        <is>
          <t>3</t>
        </is>
      </c>
      <c r="BP40" s="2" t="inlineStr">
        <is>
          <t/>
        </is>
      </c>
      <c r="BQ40" t="inlineStr">
        <is>
          <t>detalizēts farmakovigilances sistēmas apraksts, kuru izmanto tirdzniecības atļaujas turētājs attiecībā uz vienām vai vairākām atļautām zālēm</t>
        </is>
      </c>
      <c r="BR40" s="2" t="inlineStr">
        <is>
          <t>Master fajl għas-sistema ta' farmakoviġilanza</t>
        </is>
      </c>
      <c r="BS40" s="2" t="inlineStr">
        <is>
          <t>3</t>
        </is>
      </c>
      <c r="BT40" s="2" t="inlineStr">
        <is>
          <t/>
        </is>
      </c>
      <c r="BU40" t="inlineStr">
        <is>
          <t/>
        </is>
      </c>
      <c r="BV40" s="2" t="inlineStr">
        <is>
          <t>basisdossier geneesmiddelenbewaking</t>
        </is>
      </c>
      <c r="BW40" s="2" t="inlineStr">
        <is>
          <t>2</t>
        </is>
      </c>
      <c r="BX40" s="2" t="inlineStr">
        <is>
          <t/>
        </is>
      </c>
      <c r="BY40" t="inlineStr">
        <is>
          <t>een gedetailleerde beschrijving van het geneesmiddelenbewakingssysteem</t>
        </is>
      </c>
      <c r="BZ40" s="2" t="inlineStr">
        <is>
          <t>pełny opis systemu nadzoru nad bezpieczeństwem farmakoterapii</t>
        </is>
      </c>
      <c r="CA40" s="2" t="inlineStr">
        <is>
          <t>3</t>
        </is>
      </c>
      <c r="CB40" s="2" t="inlineStr">
        <is>
          <t/>
        </is>
      </c>
      <c r="CC40" t="inlineStr">
        <is>
          <t>szczegółowy opis systemu nadzoru nad bezpieczeństwem farmakoterapii stosowanego przez posiadacza pozwolenia na dopuszczenie do obrotu w odniesieniu do jednego lub większej liczby dopuszczonych produktów leczniczych</t>
        </is>
      </c>
      <c r="CD40" s="2" t="inlineStr">
        <is>
          <t>dossiê principal do sistema de farmacovigilância</t>
        </is>
      </c>
      <c r="CE40" s="2" t="inlineStr">
        <is>
          <t>3</t>
        </is>
      </c>
      <c r="CF40" s="2" t="inlineStr">
        <is>
          <t/>
        </is>
      </c>
      <c r="CG40" t="inlineStr">
        <is>
          <t>Descrição pormenorizada do sistema de farmacovigilância utilizado pelo titular da autorização de introdução no mercado no que diz respeito a um ou mais medicamentos autorizados</t>
        </is>
      </c>
      <c r="CH40" s="2" t="inlineStr">
        <is>
          <t>dosar standard al sistemului de farmacovigilență</t>
        </is>
      </c>
      <c r="CI40" s="2" t="inlineStr">
        <is>
          <t>3</t>
        </is>
      </c>
      <c r="CJ40" s="2" t="inlineStr">
        <is>
          <t/>
        </is>
      </c>
      <c r="CK40" t="inlineStr">
        <is>
          <t>O descriere detaliată a sistemului de farmacovigilență utilizat de titularul autorizației de introducere pe piață în legătură cu unul sau mai multe medicamente autorizate</t>
        </is>
      </c>
      <c r="CL40" s="2" t="inlineStr">
        <is>
          <t>hlavný súbor systému farmakovigilancie|
hlavný súbor farmakovigilančného systému|
hlavný súbor systému dohľadu nad liekmi</t>
        </is>
      </c>
      <c r="CM40" s="2" t="inlineStr">
        <is>
          <t>3|
3|
3</t>
        </is>
      </c>
      <c r="CN40" s="2" t="inlineStr">
        <is>
          <t xml:space="preserve">preferred|
|
</t>
        </is>
      </c>
      <c r="CO40" t="inlineStr">
        <is>
          <t>podrobný opis farmakovigilančného systému (systému dohľadu nad liekmi), ktorý využívajú držitelia povolení na uvedenie na trh v prípade jedného alebo viacerých povolených liekov</t>
        </is>
      </c>
      <c r="CP40" s="2" t="inlineStr">
        <is>
          <t>glavni dosje o farmakovigilanci</t>
        </is>
      </c>
      <c r="CQ40" s="2" t="inlineStr">
        <is>
          <t>3</t>
        </is>
      </c>
      <c r="CR40" s="2" t="inlineStr">
        <is>
          <t/>
        </is>
      </c>
      <c r="CS40" t="inlineStr">
        <is>
          <t>&lt;div&gt;podroben opis sistema farmakovigilance, ki ga uporabljajo imetniki dovoljenj za promet glede enega ali več zdravil, ki so pridobila dovoljenje za promet&lt;br&gt;&lt;/div&gt;</t>
        </is>
      </c>
      <c r="CT40" s="2" t="inlineStr">
        <is>
          <t>master file för systemet för säkerhetsövervakning</t>
        </is>
      </c>
      <c r="CU40" s="2" t="inlineStr">
        <is>
          <t>3</t>
        </is>
      </c>
      <c r="CV40" s="2" t="inlineStr">
        <is>
          <t/>
        </is>
      </c>
      <c r="CW40" t="inlineStr">
        <is>
          <t>detaljerad beskrivning av det system för säkerhetsövervakning som innehavaren av godkännandet för försäljning använder för ett eller flera godkända läkemedel</t>
        </is>
      </c>
    </row>
    <row r="41">
      <c r="A41" s="1" t="str">
        <f>HYPERLINK("https://iate.europa.eu/entry/result/858485/all", "858485")</f>
        <v>858485</v>
      </c>
      <c r="B41" t="inlineStr">
        <is>
          <t>PRODUCTION, TECHNOLOGY AND RESEARCH</t>
        </is>
      </c>
      <c r="C41" t="inlineStr">
        <is>
          <t>PRODUCTION, TECHNOLOGY AND RESEARCH|research and intellectual property|intellectual property</t>
        </is>
      </c>
      <c r="D41" t="inlineStr">
        <is>
          <t>no</t>
        </is>
      </c>
      <c r="E41" t="inlineStr">
        <is>
          <t/>
        </is>
      </c>
      <c r="F41" t="inlineStr">
        <is>
          <t/>
        </is>
      </c>
      <c r="G41" t="inlineStr">
        <is>
          <t/>
        </is>
      </c>
      <c r="H41" t="inlineStr">
        <is>
          <t/>
        </is>
      </c>
      <c r="I41" t="inlineStr">
        <is>
          <t/>
        </is>
      </c>
      <c r="J41" t="inlineStr">
        <is>
          <t/>
        </is>
      </c>
      <c r="K41" t="inlineStr">
        <is>
          <t/>
        </is>
      </c>
      <c r="L41" t="inlineStr">
        <is>
          <t/>
        </is>
      </c>
      <c r="M41" t="inlineStr">
        <is>
          <t/>
        </is>
      </c>
      <c r="N41" s="2" t="inlineStr">
        <is>
          <t>beskyttelsesperiode</t>
        </is>
      </c>
      <c r="O41" s="2" t="inlineStr">
        <is>
          <t>2</t>
        </is>
      </c>
      <c r="P41" s="2" t="inlineStr">
        <is>
          <t/>
        </is>
      </c>
      <c r="Q41" t="inlineStr">
        <is>
          <t/>
        </is>
      </c>
      <c r="R41" s="2" t="inlineStr">
        <is>
          <t>Schutzdauer</t>
        </is>
      </c>
      <c r="S41" s="2" t="inlineStr">
        <is>
          <t>1</t>
        </is>
      </c>
      <c r="T41" s="2" t="inlineStr">
        <is>
          <t/>
        </is>
      </c>
      <c r="U41" t="inlineStr">
        <is>
          <t/>
        </is>
      </c>
      <c r="V41" s="2" t="inlineStr">
        <is>
          <t>διάρκεια προστασίας</t>
        </is>
      </c>
      <c r="W41" s="2" t="inlineStr">
        <is>
          <t>2</t>
        </is>
      </c>
      <c r="X41" s="2" t="inlineStr">
        <is>
          <t/>
        </is>
      </c>
      <c r="Y41" t="inlineStr">
        <is>
          <t/>
        </is>
      </c>
      <c r="Z41" s="2" t="inlineStr">
        <is>
          <t>protection period</t>
        </is>
      </c>
      <c r="AA41" s="2" t="inlineStr">
        <is>
          <t>3</t>
        </is>
      </c>
      <c r="AB41" s="2" t="inlineStr">
        <is>
          <t/>
        </is>
      </c>
      <c r="AC41" t="inlineStr">
        <is>
          <t/>
        </is>
      </c>
      <c r="AD41" s="2" t="inlineStr">
        <is>
          <t>período de protección</t>
        </is>
      </c>
      <c r="AE41" s="2" t="inlineStr">
        <is>
          <t>3</t>
        </is>
      </c>
      <c r="AF41" s="2" t="inlineStr">
        <is>
          <t/>
        </is>
      </c>
      <c r="AG41" t="inlineStr">
        <is>
          <t/>
        </is>
      </c>
      <c r="AH41" t="inlineStr">
        <is>
          <t/>
        </is>
      </c>
      <c r="AI41" t="inlineStr">
        <is>
          <t/>
        </is>
      </c>
      <c r="AJ41" t="inlineStr">
        <is>
          <t/>
        </is>
      </c>
      <c r="AK41" t="inlineStr">
        <is>
          <t/>
        </is>
      </c>
      <c r="AL41" s="2" t="inlineStr">
        <is>
          <t>suoja-aika</t>
        </is>
      </c>
      <c r="AM41" s="2" t="inlineStr">
        <is>
          <t>3</t>
        </is>
      </c>
      <c r="AN41" s="2" t="inlineStr">
        <is>
          <t/>
        </is>
      </c>
      <c r="AO41" t="inlineStr">
        <is>
          <t/>
        </is>
      </c>
      <c r="AP41" s="2" t="inlineStr">
        <is>
          <t>période de protection</t>
        </is>
      </c>
      <c r="AQ41" s="2" t="inlineStr">
        <is>
          <t>1</t>
        </is>
      </c>
      <c r="AR41" s="2" t="inlineStr">
        <is>
          <t/>
        </is>
      </c>
      <c r="AS41" t="inlineStr">
        <is>
          <t/>
        </is>
      </c>
      <c r="AT41" t="inlineStr">
        <is>
          <t/>
        </is>
      </c>
      <c r="AU41" t="inlineStr">
        <is>
          <t/>
        </is>
      </c>
      <c r="AV41" t="inlineStr">
        <is>
          <t/>
        </is>
      </c>
      <c r="AW41" t="inlineStr">
        <is>
          <t/>
        </is>
      </c>
      <c r="AX41" t="inlineStr">
        <is>
          <t/>
        </is>
      </c>
      <c r="AY41" t="inlineStr">
        <is>
          <t/>
        </is>
      </c>
      <c r="AZ41" t="inlineStr">
        <is>
          <t/>
        </is>
      </c>
      <c r="BA41" t="inlineStr">
        <is>
          <t/>
        </is>
      </c>
      <c r="BB41" t="inlineStr">
        <is>
          <t/>
        </is>
      </c>
      <c r="BC41" t="inlineStr">
        <is>
          <t/>
        </is>
      </c>
      <c r="BD41" t="inlineStr">
        <is>
          <t/>
        </is>
      </c>
      <c r="BE41" t="inlineStr">
        <is>
          <t/>
        </is>
      </c>
      <c r="BF41" t="inlineStr">
        <is>
          <t/>
        </is>
      </c>
      <c r="BG41" t="inlineStr">
        <is>
          <t/>
        </is>
      </c>
      <c r="BH41" t="inlineStr">
        <is>
          <t/>
        </is>
      </c>
      <c r="BI41" t="inlineStr">
        <is>
          <t/>
        </is>
      </c>
      <c r="BJ41" t="inlineStr">
        <is>
          <t/>
        </is>
      </c>
      <c r="BK41" t="inlineStr">
        <is>
          <t/>
        </is>
      </c>
      <c r="BL41" t="inlineStr">
        <is>
          <t/>
        </is>
      </c>
      <c r="BM41" t="inlineStr">
        <is>
          <t/>
        </is>
      </c>
      <c r="BN41" t="inlineStr">
        <is>
          <t/>
        </is>
      </c>
      <c r="BO41" t="inlineStr">
        <is>
          <t/>
        </is>
      </c>
      <c r="BP41" t="inlineStr">
        <is>
          <t/>
        </is>
      </c>
      <c r="BQ41" t="inlineStr">
        <is>
          <t/>
        </is>
      </c>
      <c r="BR41" t="inlineStr">
        <is>
          <t/>
        </is>
      </c>
      <c r="BS41" t="inlineStr">
        <is>
          <t/>
        </is>
      </c>
      <c r="BT41" t="inlineStr">
        <is>
          <t/>
        </is>
      </c>
      <c r="BU41" t="inlineStr">
        <is>
          <t/>
        </is>
      </c>
      <c r="BV41" s="2" t="inlineStr">
        <is>
          <t>beschermingsperiode</t>
        </is>
      </c>
      <c r="BW41" s="2" t="inlineStr">
        <is>
          <t>3</t>
        </is>
      </c>
      <c r="BX41" s="2" t="inlineStr">
        <is>
          <t/>
        </is>
      </c>
      <c r="BY41" t="inlineStr">
        <is>
          <t/>
        </is>
      </c>
      <c r="BZ41" t="inlineStr">
        <is>
          <t/>
        </is>
      </c>
      <c r="CA41" t="inlineStr">
        <is>
          <t/>
        </is>
      </c>
      <c r="CB41" t="inlineStr">
        <is>
          <t/>
        </is>
      </c>
      <c r="CC41" t="inlineStr">
        <is>
          <t/>
        </is>
      </c>
      <c r="CD41" t="inlineStr">
        <is>
          <t/>
        </is>
      </c>
      <c r="CE41" t="inlineStr">
        <is>
          <t/>
        </is>
      </c>
      <c r="CF41" t="inlineStr">
        <is>
          <t/>
        </is>
      </c>
      <c r="CG41" t="inlineStr">
        <is>
          <t/>
        </is>
      </c>
      <c r="CH41" t="inlineStr">
        <is>
          <t/>
        </is>
      </c>
      <c r="CI41" t="inlineStr">
        <is>
          <t/>
        </is>
      </c>
      <c r="CJ41" t="inlineStr">
        <is>
          <t/>
        </is>
      </c>
      <c r="CK41" t="inlineStr">
        <is>
          <t/>
        </is>
      </c>
      <c r="CL41" t="inlineStr">
        <is>
          <t/>
        </is>
      </c>
      <c r="CM41" t="inlineStr">
        <is>
          <t/>
        </is>
      </c>
      <c r="CN41" t="inlineStr">
        <is>
          <t/>
        </is>
      </c>
      <c r="CO41" t="inlineStr">
        <is>
          <t/>
        </is>
      </c>
      <c r="CP41" t="inlineStr">
        <is>
          <t/>
        </is>
      </c>
      <c r="CQ41" t="inlineStr">
        <is>
          <t/>
        </is>
      </c>
      <c r="CR41" t="inlineStr">
        <is>
          <t/>
        </is>
      </c>
      <c r="CS41" t="inlineStr">
        <is>
          <t/>
        </is>
      </c>
      <c r="CT41" s="2" t="inlineStr">
        <is>
          <t>skyddstid</t>
        </is>
      </c>
      <c r="CU41" s="2" t="inlineStr">
        <is>
          <t>2</t>
        </is>
      </c>
      <c r="CV41" s="2" t="inlineStr">
        <is>
          <t/>
        </is>
      </c>
      <c r="CW41" t="inlineStr">
        <is>
          <t>"skyddstid, inom immaterialrätten den tid som rättsinnehavaren åtnjuter skydd för sin ensamrätt."</t>
        </is>
      </c>
    </row>
    <row r="42">
      <c r="A42" s="1" t="str">
        <f>HYPERLINK("https://iate.europa.eu/entry/result/3569517/all", "3569517")</f>
        <v>3569517</v>
      </c>
      <c r="B42" t="inlineStr">
        <is>
          <t>SCIENCE</t>
        </is>
      </c>
      <c r="C42" t="inlineStr">
        <is>
          <t>SCIENCE|natural and applied sciences|life sciences|pharmacology</t>
        </is>
      </c>
      <c r="D42" t="inlineStr">
        <is>
          <t>yes</t>
        </is>
      </c>
      <c r="E42" t="inlineStr">
        <is>
          <t/>
        </is>
      </c>
      <c r="F42" s="2" t="inlineStr">
        <is>
          <t>механизъм на действие</t>
        </is>
      </c>
      <c r="G42" s="2" t="inlineStr">
        <is>
          <t>3</t>
        </is>
      </c>
      <c r="H42" s="2" t="inlineStr">
        <is>
          <t/>
        </is>
      </c>
      <c r="I42" t="inlineStr">
        <is>
          <t/>
        </is>
      </c>
      <c r="J42" s="2" t="inlineStr">
        <is>
          <t>způsob účinku</t>
        </is>
      </c>
      <c r="K42" s="2" t="inlineStr">
        <is>
          <t>3</t>
        </is>
      </c>
      <c r="L42" s="2" t="inlineStr">
        <is>
          <t/>
        </is>
      </c>
      <c r="M42" t="inlineStr">
        <is>
          <t/>
        </is>
      </c>
      <c r="N42" s="2" t="inlineStr">
        <is>
          <t>virkemåde|
virkningsmekanisme</t>
        </is>
      </c>
      <c r="O42" s="2" t="inlineStr">
        <is>
          <t>3|
3</t>
        </is>
      </c>
      <c r="P42" s="2" t="inlineStr">
        <is>
          <t xml:space="preserve">|
</t>
        </is>
      </c>
      <c r="Q42" t="inlineStr">
        <is>
          <t/>
        </is>
      </c>
      <c r="R42" s="2" t="inlineStr">
        <is>
          <t>Wirkungsweise</t>
        </is>
      </c>
      <c r="S42" s="2" t="inlineStr">
        <is>
          <t>3</t>
        </is>
      </c>
      <c r="T42" s="2" t="inlineStr">
        <is>
          <t/>
        </is>
      </c>
      <c r="U42" t="inlineStr">
        <is>
          <t/>
        </is>
      </c>
      <c r="V42" s="2" t="inlineStr">
        <is>
          <t>τρόπος δράσης</t>
        </is>
      </c>
      <c r="W42" s="2" t="inlineStr">
        <is>
          <t>3</t>
        </is>
      </c>
      <c r="X42" s="2" t="inlineStr">
        <is>
          <t/>
        </is>
      </c>
      <c r="Y42" t="inlineStr">
        <is>
          <t/>
        </is>
      </c>
      <c r="Z42" s="2" t="inlineStr">
        <is>
          <t>mode of action|
MoA</t>
        </is>
      </c>
      <c r="AA42" s="2" t="inlineStr">
        <is>
          <t>3|
3</t>
        </is>
      </c>
      <c r="AB42" s="2" t="inlineStr">
        <is>
          <t xml:space="preserve">|
</t>
        </is>
      </c>
      <c r="AC42" t="inlineStr">
        <is>
          <t>functional or anatomical change, at the cellular level, resulting from the exposure of a living organism to a substance</t>
        </is>
      </c>
      <c r="AD42" s="2" t="inlineStr">
        <is>
          <t>modo de acción</t>
        </is>
      </c>
      <c r="AE42" s="2" t="inlineStr">
        <is>
          <t>3</t>
        </is>
      </c>
      <c r="AF42" s="2" t="inlineStr">
        <is>
          <t/>
        </is>
      </c>
      <c r="AG42" t="inlineStr">
        <is>
          <t>Manera en la que un ingrediente activo afecta a los humanos o a los demás seres vivos.</t>
        </is>
      </c>
      <c r="AH42" s="2" t="inlineStr">
        <is>
          <t>toimemehhanism</t>
        </is>
      </c>
      <c r="AI42" s="2" t="inlineStr">
        <is>
          <t>3</t>
        </is>
      </c>
      <c r="AJ42" s="2" t="inlineStr">
        <is>
          <t/>
        </is>
      </c>
      <c r="AK42" t="inlineStr">
        <is>
          <t>mõjuriga (nt kemikaal) kokkupuute põhjustatud molekulaarsete muutuste jada, mis viib raku funktsiooni või ehituse muutuseni (st kuidas mõjur toimib molekulaarsel tasandil)</t>
        </is>
      </c>
      <c r="AL42" s="2" t="inlineStr">
        <is>
          <t>vaikutustapa</t>
        </is>
      </c>
      <c r="AM42" s="2" t="inlineStr">
        <is>
          <t>3</t>
        </is>
      </c>
      <c r="AN42" s="2" t="inlineStr">
        <is>
          <t/>
        </is>
      </c>
      <c r="AO42" t="inlineStr">
        <is>
          <t/>
        </is>
      </c>
      <c r="AP42" s="2" t="inlineStr">
        <is>
          <t>mode d'action</t>
        </is>
      </c>
      <c r="AQ42" s="2" t="inlineStr">
        <is>
          <t>3</t>
        </is>
      </c>
      <c r="AR42" s="2" t="inlineStr">
        <is>
          <t/>
        </is>
      </c>
      <c r="AS42" t="inlineStr">
        <is>
          <t>En toxicologie, séquence d’événements et processus clés, commençant par l’interaction d’un agent et d’une cellule, se poursuivant par des changements opérationnels et anatomiques et aboutissant, par exemple, à une cancérogenèse.</t>
        </is>
      </c>
      <c r="AT42" s="2" t="inlineStr">
        <is>
          <t>modh gníomhaíochta</t>
        </is>
      </c>
      <c r="AU42" s="2" t="inlineStr">
        <is>
          <t>3</t>
        </is>
      </c>
      <c r="AV42" s="2" t="inlineStr">
        <is>
          <t/>
        </is>
      </c>
      <c r="AW42" t="inlineStr">
        <is>
          <t/>
        </is>
      </c>
      <c r="AX42" s="2" t="inlineStr">
        <is>
          <t>način djelovanja</t>
        </is>
      </c>
      <c r="AY42" s="2" t="inlineStr">
        <is>
          <t>3</t>
        </is>
      </c>
      <c r="AZ42" s="2" t="inlineStr">
        <is>
          <t/>
        </is>
      </c>
      <c r="BA42" t="inlineStr">
        <is>
          <t/>
        </is>
      </c>
      <c r="BB42" s="2" t="inlineStr">
        <is>
          <t>hatásmód</t>
        </is>
      </c>
      <c r="BC42" s="2" t="inlineStr">
        <is>
          <t>4</t>
        </is>
      </c>
      <c r="BD42" s="2" t="inlineStr">
        <is>
          <t/>
        </is>
      </c>
      <c r="BE42" t="inlineStr">
        <is>
          <t>élő szervezetben valamilyen anyagnak való kitettség nyomán bekövetkező funkcionális vagy anatómiai változás a sejtek szintjén</t>
        </is>
      </c>
      <c r="BF42" s="2" t="inlineStr">
        <is>
          <t>modalità d'azione</t>
        </is>
      </c>
      <c r="BG42" s="2" t="inlineStr">
        <is>
          <t>3</t>
        </is>
      </c>
      <c r="BH42" s="2" t="inlineStr">
        <is>
          <t/>
        </is>
      </c>
      <c r="BI42" t="inlineStr">
        <is>
          <t>modo in cui una sostanza agisce su un organismo provocando un cambiamento a livello cellulare</t>
        </is>
      </c>
      <c r="BJ42" s="2" t="inlineStr">
        <is>
          <t>veikimo mechanizmas</t>
        </is>
      </c>
      <c r="BK42" s="2" t="inlineStr">
        <is>
          <t>3</t>
        </is>
      </c>
      <c r="BL42" s="2" t="inlineStr">
        <is>
          <t/>
        </is>
      </c>
      <c r="BM42" t="inlineStr">
        <is>
          <t>funkciniai ar anatominiai pokyčiai molekulių lygmenyje dėl organizmo ekspozicijos medžiagai</t>
        </is>
      </c>
      <c r="BN42" s="2" t="inlineStr">
        <is>
          <t>iedarbības veids</t>
        </is>
      </c>
      <c r="BO42" s="2" t="inlineStr">
        <is>
          <t>2</t>
        </is>
      </c>
      <c r="BP42" s="2" t="inlineStr">
        <is>
          <t/>
        </is>
      </c>
      <c r="BQ42" t="inlineStr">
        <is>
          <t/>
        </is>
      </c>
      <c r="BR42" s="2" t="inlineStr">
        <is>
          <t>mod ta' azzjoni|
modalità ta' azzjoni</t>
        </is>
      </c>
      <c r="BS42" s="2" t="inlineStr">
        <is>
          <t>3|
3</t>
        </is>
      </c>
      <c r="BT42" s="2" t="inlineStr">
        <is>
          <t xml:space="preserve">|
</t>
        </is>
      </c>
      <c r="BU42" t="inlineStr">
        <is>
          <t>bidla funzjonali jew anatomika, fil-livell ċellulari, li tirriżulta meta organiżmu ħaj jiġi espost għal sustanza</t>
        </is>
      </c>
      <c r="BV42" s="2" t="inlineStr">
        <is>
          <t>werking|
werkingsmechanisme</t>
        </is>
      </c>
      <c r="BW42" s="2" t="inlineStr">
        <is>
          <t>4|
3</t>
        </is>
      </c>
      <c r="BX42" s="2" t="inlineStr">
        <is>
          <t xml:space="preserve">|
</t>
        </is>
      </c>
      <c r="BY42" t="inlineStr">
        <is>
          <t>functionele of anatomische verandering op celniveau die het resultaat is van de blootstelling van een levend organisme aan een stof</t>
        </is>
      </c>
      <c r="BZ42" s="2" t="inlineStr">
        <is>
          <t>sposób działania</t>
        </is>
      </c>
      <c r="CA42" s="2" t="inlineStr">
        <is>
          <t>3</t>
        </is>
      </c>
      <c r="CB42" s="2" t="inlineStr">
        <is>
          <t/>
        </is>
      </c>
      <c r="CC42" t="inlineStr">
        <is>
          <t>zmiana funkcjonalna lub anatomiczna w danym organizmie żywym, zachodząca na poziomie komórkowym i wynikająca z narażenia organizmu a daną substancję</t>
        </is>
      </c>
      <c r="CD42" s="2" t="inlineStr">
        <is>
          <t>modo de ação</t>
        </is>
      </c>
      <c r="CE42" s="2" t="inlineStr">
        <is>
          <t>3</t>
        </is>
      </c>
      <c r="CF42" s="2" t="inlineStr">
        <is>
          <t/>
        </is>
      </c>
      <c r="CG42" t="inlineStr">
        <is>
          <t>Alteração funcional ou anatómica, a nível celular, resultante da exposição de um organismo vivo a uma substância.</t>
        </is>
      </c>
      <c r="CH42" s="2" t="inlineStr">
        <is>
          <t>mod de acțiune</t>
        </is>
      </c>
      <c r="CI42" s="2" t="inlineStr">
        <is>
          <t>3</t>
        </is>
      </c>
      <c r="CJ42" s="2" t="inlineStr">
        <is>
          <t/>
        </is>
      </c>
      <c r="CK42" t="inlineStr">
        <is>
          <t/>
        </is>
      </c>
      <c r="CL42" s="2" t="inlineStr">
        <is>
          <t>spôsob účinku</t>
        </is>
      </c>
      <c r="CM42" s="2" t="inlineStr">
        <is>
          <t>3</t>
        </is>
      </c>
      <c r="CN42" s="2" t="inlineStr">
        <is>
          <t/>
        </is>
      </c>
      <c r="CO42" t="inlineStr">
        <is>
          <t>spôsob, akým určitá látka vyvoláva zmeny na bunkovej úrovni pri jej pôsobení na organizmus</t>
        </is>
      </c>
      <c r="CP42" s="2" t="inlineStr">
        <is>
          <t>način delovanja</t>
        </is>
      </c>
      <c r="CQ42" s="2" t="inlineStr">
        <is>
          <t>3</t>
        </is>
      </c>
      <c r="CR42" s="2" t="inlineStr">
        <is>
          <t/>
        </is>
      </c>
      <c r="CS42" t="inlineStr">
        <is>
          <t/>
        </is>
      </c>
      <c r="CT42" s="2" t="inlineStr">
        <is>
          <t>verkningsmekanism</t>
        </is>
      </c>
      <c r="CU42" s="2" t="inlineStr">
        <is>
          <t>3</t>
        </is>
      </c>
      <c r="CV42" s="2" t="inlineStr">
        <is>
          <t/>
        </is>
      </c>
      <c r="CW42" t="inlineStr">
        <is>
          <t/>
        </is>
      </c>
    </row>
    <row r="43">
      <c r="A43" s="1" t="str">
        <f>HYPERLINK("https://iate.europa.eu/entry/result/912914/all", "912914")</f>
        <v>912914</v>
      </c>
      <c r="B43" t="inlineStr">
        <is>
          <t>SOCIAL QUESTIONS</t>
        </is>
      </c>
      <c r="C43" t="inlineStr">
        <is>
          <t>SOCIAL QUESTIONS|health</t>
        </is>
      </c>
      <c r="D43" t="inlineStr">
        <is>
          <t>no</t>
        </is>
      </c>
      <c r="E43" t="inlineStr">
        <is>
          <t/>
        </is>
      </c>
      <c r="F43" t="inlineStr">
        <is>
          <t/>
        </is>
      </c>
      <c r="G43" t="inlineStr">
        <is>
          <t/>
        </is>
      </c>
      <c r="H43" t="inlineStr">
        <is>
          <t/>
        </is>
      </c>
      <c r="I43" t="inlineStr">
        <is>
          <t/>
        </is>
      </c>
      <c r="J43" t="inlineStr">
        <is>
          <t/>
        </is>
      </c>
      <c r="K43" t="inlineStr">
        <is>
          <t/>
        </is>
      </c>
      <c r="L43" t="inlineStr">
        <is>
          <t/>
        </is>
      </c>
      <c r="M43" t="inlineStr">
        <is>
          <t/>
        </is>
      </c>
      <c r="N43" s="2" t="inlineStr">
        <is>
          <t>stabile produkter af humant blod eller humant plasma</t>
        </is>
      </c>
      <c r="O43" s="2" t="inlineStr">
        <is>
          <t>2</t>
        </is>
      </c>
      <c r="P43" s="2" t="inlineStr">
        <is>
          <t/>
        </is>
      </c>
      <c r="Q43" t="inlineStr">
        <is>
          <t/>
        </is>
      </c>
      <c r="R43" t="inlineStr">
        <is>
          <t/>
        </is>
      </c>
      <c r="S43" t="inlineStr">
        <is>
          <t/>
        </is>
      </c>
      <c r="T43" t="inlineStr">
        <is>
          <t/>
        </is>
      </c>
      <c r="U43" t="inlineStr">
        <is>
          <t/>
        </is>
      </c>
      <c r="V43" s="2" t="inlineStr">
        <is>
          <t>σταθερό παράγωγο ανθρωπίνου αίματος ή ανθρωπίνου πλάσματος</t>
        </is>
      </c>
      <c r="W43" s="2" t="inlineStr">
        <is>
          <t>2</t>
        </is>
      </c>
      <c r="X43" s="2" t="inlineStr">
        <is>
          <t/>
        </is>
      </c>
      <c r="Y43" t="inlineStr">
        <is>
          <t/>
        </is>
      </c>
      <c r="Z43" s="2" t="inlineStr">
        <is>
          <t>stable derivatives of human blood or human plasma</t>
        </is>
      </c>
      <c r="AA43" s="2" t="inlineStr">
        <is>
          <t>1</t>
        </is>
      </c>
      <c r="AB43" s="2" t="inlineStr">
        <is>
          <t/>
        </is>
      </c>
      <c r="AC43" t="inlineStr">
        <is>
          <t/>
        </is>
      </c>
      <c r="AD43" t="inlineStr">
        <is>
          <t/>
        </is>
      </c>
      <c r="AE43" t="inlineStr">
        <is>
          <t/>
        </is>
      </c>
      <c r="AF43" t="inlineStr">
        <is>
          <t/>
        </is>
      </c>
      <c r="AG43" t="inlineStr">
        <is>
          <t/>
        </is>
      </c>
      <c r="AH43" t="inlineStr">
        <is>
          <t/>
        </is>
      </c>
      <c r="AI43" t="inlineStr">
        <is>
          <t/>
        </is>
      </c>
      <c r="AJ43" t="inlineStr">
        <is>
          <t/>
        </is>
      </c>
      <c r="AK43" t="inlineStr">
        <is>
          <t/>
        </is>
      </c>
      <c r="AL43" s="2" t="inlineStr">
        <is>
          <t>ihmisverestä tai -veriplasmasta peräisin olevat pysyvät johdannaiset</t>
        </is>
      </c>
      <c r="AM43" s="2" t="inlineStr">
        <is>
          <t>2</t>
        </is>
      </c>
      <c r="AN43" s="2" t="inlineStr">
        <is>
          <t/>
        </is>
      </c>
      <c r="AO43" t="inlineStr">
        <is>
          <t/>
        </is>
      </c>
      <c r="AP43" s="2" t="inlineStr">
        <is>
          <t>dérivés stables du sang ou du plasma humains</t>
        </is>
      </c>
      <c r="AQ43" s="2" t="inlineStr">
        <is>
          <t>1</t>
        </is>
      </c>
      <c r="AR43" s="2" t="inlineStr">
        <is>
          <t/>
        </is>
      </c>
      <c r="AS43" t="inlineStr">
        <is>
          <t/>
        </is>
      </c>
      <c r="AT43" t="inlineStr">
        <is>
          <t/>
        </is>
      </c>
      <c r="AU43" t="inlineStr">
        <is>
          <t/>
        </is>
      </c>
      <c r="AV43" t="inlineStr">
        <is>
          <t/>
        </is>
      </c>
      <c r="AW43" t="inlineStr">
        <is>
          <t/>
        </is>
      </c>
      <c r="AX43" t="inlineStr">
        <is>
          <t/>
        </is>
      </c>
      <c r="AY43" t="inlineStr">
        <is>
          <t/>
        </is>
      </c>
      <c r="AZ43" t="inlineStr">
        <is>
          <t/>
        </is>
      </c>
      <c r="BA43" t="inlineStr">
        <is>
          <t/>
        </is>
      </c>
      <c r="BB43" t="inlineStr">
        <is>
          <t/>
        </is>
      </c>
      <c r="BC43" t="inlineStr">
        <is>
          <t/>
        </is>
      </c>
      <c r="BD43" t="inlineStr">
        <is>
          <t/>
        </is>
      </c>
      <c r="BE43" t="inlineStr">
        <is>
          <t/>
        </is>
      </c>
      <c r="BF43" t="inlineStr">
        <is>
          <t/>
        </is>
      </c>
      <c r="BG43" t="inlineStr">
        <is>
          <t/>
        </is>
      </c>
      <c r="BH43" t="inlineStr">
        <is>
          <t/>
        </is>
      </c>
      <c r="BI43" t="inlineStr">
        <is>
          <t/>
        </is>
      </c>
      <c r="BJ43" t="inlineStr">
        <is>
          <t/>
        </is>
      </c>
      <c r="BK43" t="inlineStr">
        <is>
          <t/>
        </is>
      </c>
      <c r="BL43" t="inlineStr">
        <is>
          <t/>
        </is>
      </c>
      <c r="BM43" t="inlineStr">
        <is>
          <t/>
        </is>
      </c>
      <c r="BN43" t="inlineStr">
        <is>
          <t/>
        </is>
      </c>
      <c r="BO43" t="inlineStr">
        <is>
          <t/>
        </is>
      </c>
      <c r="BP43" t="inlineStr">
        <is>
          <t/>
        </is>
      </c>
      <c r="BQ43" t="inlineStr">
        <is>
          <t/>
        </is>
      </c>
      <c r="BR43" t="inlineStr">
        <is>
          <t/>
        </is>
      </c>
      <c r="BS43" t="inlineStr">
        <is>
          <t/>
        </is>
      </c>
      <c r="BT43" t="inlineStr">
        <is>
          <t/>
        </is>
      </c>
      <c r="BU43" t="inlineStr">
        <is>
          <t/>
        </is>
      </c>
      <c r="BV43" t="inlineStr">
        <is>
          <t/>
        </is>
      </c>
      <c r="BW43" t="inlineStr">
        <is>
          <t/>
        </is>
      </c>
      <c r="BX43" t="inlineStr">
        <is>
          <t/>
        </is>
      </c>
      <c r="BY43" t="inlineStr">
        <is>
          <t/>
        </is>
      </c>
      <c r="BZ43" t="inlineStr">
        <is>
          <t/>
        </is>
      </c>
      <c r="CA43" t="inlineStr">
        <is>
          <t/>
        </is>
      </c>
      <c r="CB43" t="inlineStr">
        <is>
          <t/>
        </is>
      </c>
      <c r="CC43" t="inlineStr">
        <is>
          <t/>
        </is>
      </c>
      <c r="CD43" t="inlineStr">
        <is>
          <t/>
        </is>
      </c>
      <c r="CE43" t="inlineStr">
        <is>
          <t/>
        </is>
      </c>
      <c r="CF43" t="inlineStr">
        <is>
          <t/>
        </is>
      </c>
      <c r="CG43" t="inlineStr">
        <is>
          <t/>
        </is>
      </c>
      <c r="CH43" t="inlineStr">
        <is>
          <t/>
        </is>
      </c>
      <c r="CI43" t="inlineStr">
        <is>
          <t/>
        </is>
      </c>
      <c r="CJ43" t="inlineStr">
        <is>
          <t/>
        </is>
      </c>
      <c r="CK43" t="inlineStr">
        <is>
          <t/>
        </is>
      </c>
      <c r="CL43" t="inlineStr">
        <is>
          <t/>
        </is>
      </c>
      <c r="CM43" t="inlineStr">
        <is>
          <t/>
        </is>
      </c>
      <c r="CN43" t="inlineStr">
        <is>
          <t/>
        </is>
      </c>
      <c r="CO43" t="inlineStr">
        <is>
          <t/>
        </is>
      </c>
      <c r="CP43" t="inlineStr">
        <is>
          <t/>
        </is>
      </c>
      <c r="CQ43" t="inlineStr">
        <is>
          <t/>
        </is>
      </c>
      <c r="CR43" t="inlineStr">
        <is>
          <t/>
        </is>
      </c>
      <c r="CS43" t="inlineStr">
        <is>
          <t/>
        </is>
      </c>
      <c r="CT43" t="inlineStr">
        <is>
          <t/>
        </is>
      </c>
      <c r="CU43" t="inlineStr">
        <is>
          <t/>
        </is>
      </c>
      <c r="CV43" t="inlineStr">
        <is>
          <t/>
        </is>
      </c>
      <c r="CW43" t="inlineStr">
        <is>
          <t/>
        </is>
      </c>
    </row>
    <row r="44">
      <c r="A44" s="1" t="str">
        <f>HYPERLINK("https://iate.europa.eu/entry/result/911125/all", "911125")</f>
        <v>911125</v>
      </c>
      <c r="B44" t="inlineStr">
        <is>
          <t>SOCIAL QUESTIONS;PRODUCTION, TECHNOLOGY AND RESEARCH</t>
        </is>
      </c>
      <c r="C44" t="inlineStr">
        <is>
          <t>SOCIAL QUESTIONS|health|medical science;PRODUCTION, TECHNOLOGY AND RESEARCH|technology and technical regulations|technology;PRODUCTION, TECHNOLOGY AND RESEARCH|research and intellectual property|research</t>
        </is>
      </c>
      <c r="D44" t="inlineStr">
        <is>
          <t>yes</t>
        </is>
      </c>
      <c r="E44" t="inlineStr">
        <is>
          <t/>
        </is>
      </c>
      <c r="F44" s="2" t="inlineStr">
        <is>
          <t>тъканно инженерство</t>
        </is>
      </c>
      <c r="G44" s="2" t="inlineStr">
        <is>
          <t>3</t>
        </is>
      </c>
      <c r="H44" s="2" t="inlineStr">
        <is>
          <t/>
        </is>
      </c>
      <c r="I44" t="inlineStr">
        <is>
          <t>вид инженерство, обединяващо познанията на материалознанието, биологията и инженерните науки с цел разработване на изкуствени материали, максимално приближаващи се химически, структурно и функционално до нативното костно вещество</t>
        </is>
      </c>
      <c r="J44" s="2" t="inlineStr">
        <is>
          <t>tkáňové inženýrství</t>
        </is>
      </c>
      <c r="K44" s="2" t="inlineStr">
        <is>
          <t>3</t>
        </is>
      </c>
      <c r="L44" s="2" t="inlineStr">
        <is>
          <t/>
        </is>
      </c>
      <c r="M44" t="inlineStr">
        <is>
          <t>příprava tkání a orgánů vhodných pro transplantaci a postupy, které urychlují hojení a přestavbu tkání</t>
        </is>
      </c>
      <c r="N44" s="2" t="inlineStr">
        <is>
          <t>tissue engineering|
vævsteknologi (tissue engineering)|
vævs-engineering</t>
        </is>
      </c>
      <c r="O44" s="2" t="inlineStr">
        <is>
          <t>2|
2|
2</t>
        </is>
      </c>
      <c r="P44" s="2" t="inlineStr">
        <is>
          <t xml:space="preserve">|
|
</t>
        </is>
      </c>
      <c r="Q44" t="inlineStr">
        <is>
          <t/>
        </is>
      </c>
      <c r="R44" s="2" t="inlineStr">
        <is>
          <t>Gewebetechnik</t>
        </is>
      </c>
      <c r="S44" s="2" t="inlineStr">
        <is>
          <t>3</t>
        </is>
      </c>
      <c r="T44" s="2" t="inlineStr">
        <is>
          <t/>
        </is>
      </c>
      <c r="U44" t="inlineStr">
        <is>
          <t/>
        </is>
      </c>
      <c r="V44" s="2" t="inlineStr">
        <is>
          <t>μηχανική ιστών</t>
        </is>
      </c>
      <c r="W44" s="2" t="inlineStr">
        <is>
          <t>3</t>
        </is>
      </c>
      <c r="X44" s="2" t="inlineStr">
        <is>
          <t/>
        </is>
      </c>
      <c r="Y44" t="inlineStr">
        <is>
          <t>ο συνδυασμός επιστήμης και μηχανικής για την αποκατάσταση του ανθρώπινου μυοσκελετικού ιστού. Είναι μία μέθοδος η οποία συνδυάζει μία ποικιλία βιολογικών και μηχανικών αρχών για τη δημιουργία λειτουργικών ιστών και οργάνων για μεταφύτευση οι οποίες αποκαθιστούν, υποστηρίζουν ή βελτιώνουν τη λειτουργία των ιστών.</t>
        </is>
      </c>
      <c r="Z44" s="2" t="inlineStr">
        <is>
          <t>tissue engineering</t>
        </is>
      </c>
      <c r="AA44" s="2" t="inlineStr">
        <is>
          <t>3</t>
        </is>
      </c>
      <c r="AB44" s="2" t="inlineStr">
        <is>
          <t/>
        </is>
      </c>
      <c r="AC44" t="inlineStr">
        <is>
          <t>the application of engineering and life sciences principles and methods towards the development of biological substitutes that restore, maintain, or improve tissue function</t>
        </is>
      </c>
      <c r="AD44" s="2" t="inlineStr">
        <is>
          <t>ingeniería tisular|
ingeniería de tejidos|
medicina regenerativa|
ingeniería hística</t>
        </is>
      </c>
      <c r="AE44" s="2" t="inlineStr">
        <is>
          <t>3|
3|
3|
3</t>
        </is>
      </c>
      <c r="AF44" s="2" t="inlineStr">
        <is>
          <t xml:space="preserve">|
|
|
</t>
        </is>
      </c>
      <c r="AG44" t="inlineStr">
        <is>
          <t>Disciplina científica que sustenta la acción terapéutica de la medicina en el potencial de renovación y regeneración de los tejidos y órganos corporales y en la aplicación de los principios de la bioingeniería a la obtención de sustitutos biológicos capaces de mantener, mejorar o restaurar las características estructurales y fucionales de dichos tejidos y órganos.</t>
        </is>
      </c>
      <c r="AH44" s="2" t="inlineStr">
        <is>
          <t>koetehnoloogia</t>
        </is>
      </c>
      <c r="AI44" s="2" t="inlineStr">
        <is>
          <t>3</t>
        </is>
      </c>
      <c r="AJ44" s="2" t="inlineStr">
        <is>
          <t/>
        </is>
      </c>
      <c r="AK44" t="inlineStr">
        <is>
          <t/>
        </is>
      </c>
      <c r="AL44" s="2" t="inlineStr">
        <is>
          <t>kudosteknologia|
kudosmuokkaus</t>
        </is>
      </c>
      <c r="AM44" s="2" t="inlineStr">
        <is>
          <t>3|
3</t>
        </is>
      </c>
      <c r="AN44" s="2" t="inlineStr">
        <is>
          <t xml:space="preserve">|
</t>
        </is>
      </c>
      <c r="AO44" t="inlineStr">
        <is>
          <t>puuttuvien tai vioittuneiden kudosten uudelleen rakentaminen, yleensä biomateriaalien, (kanta)solujen ja kasvutekijöiden avulla</t>
        </is>
      </c>
      <c r="AP44" s="2" t="inlineStr">
        <is>
          <t>génie tissulaire|
ingéniérie tissulaire</t>
        </is>
      </c>
      <c r="AQ44" s="2" t="inlineStr">
        <is>
          <t>2|
3</t>
        </is>
      </c>
      <c r="AR44" s="2" t="inlineStr">
        <is>
          <t xml:space="preserve">|
</t>
        </is>
      </c>
      <c r="AS44" t="inlineStr">
        <is>
          <t/>
        </is>
      </c>
      <c r="AT44" s="2" t="inlineStr">
        <is>
          <t>innealtóireacht fíochán</t>
        </is>
      </c>
      <c r="AU44" s="2" t="inlineStr">
        <is>
          <t>3</t>
        </is>
      </c>
      <c r="AV44" s="2" t="inlineStr">
        <is>
          <t/>
        </is>
      </c>
      <c r="AW44" t="inlineStr">
        <is>
          <t/>
        </is>
      </c>
      <c r="AX44" t="inlineStr">
        <is>
          <t/>
        </is>
      </c>
      <c r="AY44" t="inlineStr">
        <is>
          <t/>
        </is>
      </c>
      <c r="AZ44" t="inlineStr">
        <is>
          <t/>
        </is>
      </c>
      <c r="BA44" t="inlineStr">
        <is>
          <t/>
        </is>
      </c>
      <c r="BB44" s="2" t="inlineStr">
        <is>
          <t>szövetépítés</t>
        </is>
      </c>
      <c r="BC44" s="2" t="inlineStr">
        <is>
          <t>3</t>
        </is>
      </c>
      <c r="BD44" s="2" t="inlineStr">
        <is>
          <t/>
        </is>
      </c>
      <c r="BE44" t="inlineStr">
        <is>
          <t>differenciálódásra képes őssejtek, progenitorsejtek vagy tenyésztett szövet beültetése károsodott szövet pótlására</t>
        </is>
      </c>
      <c r="BF44" s="2" t="inlineStr">
        <is>
          <t>ingegneria tissutale|
ingegneria tessutale</t>
        </is>
      </c>
      <c r="BG44" s="2" t="inlineStr">
        <is>
          <t>3|
3</t>
        </is>
      </c>
      <c r="BH44" s="2" t="inlineStr">
        <is>
          <t xml:space="preserve">|
</t>
        </is>
      </c>
      <c r="BI44" t="inlineStr">
        <is>
          <t>settore dell’ingegneria biomedica che si occupa della progettazione e della formazione di nuovi tessuti al fine di creare sostituti biologici che consentono di migliorare, di riparare o di curare i tessuti o organi danneggiati senza ricorre a protesi</t>
        </is>
      </c>
      <c r="BJ44" s="2" t="inlineStr">
        <is>
          <t>audinių inžinerija</t>
        </is>
      </c>
      <c r="BK44" s="2" t="inlineStr">
        <is>
          <t>3</t>
        </is>
      </c>
      <c r="BL44" s="2" t="inlineStr">
        <is>
          <t/>
        </is>
      </c>
      <c r="BM44" t="inlineStr">
        <is>
          <t/>
        </is>
      </c>
      <c r="BN44" s="2" t="inlineStr">
        <is>
          <t>audu inženierija</t>
        </is>
      </c>
      <c r="BO44" s="2" t="inlineStr">
        <is>
          <t>3</t>
        </is>
      </c>
      <c r="BP44" s="2" t="inlineStr">
        <is>
          <t/>
        </is>
      </c>
      <c r="BQ44" t="inlineStr">
        <is>
          <t>jauna biotehnoloģijas nozare, kas apvieno dažādus medicīnas, šūnu un molekulārās bioloģijas aspektus, zinātnes un inženierijas materiālus, lai reģenerētu, atjaunotu un aizstātu cilvēka audus</t>
        </is>
      </c>
      <c r="BR44" s="2" t="inlineStr">
        <is>
          <t>inġinerija tat-tessuti</t>
        </is>
      </c>
      <c r="BS44" s="2" t="inlineStr">
        <is>
          <t>3</t>
        </is>
      </c>
      <c r="BT44" s="2" t="inlineStr">
        <is>
          <t/>
        </is>
      </c>
      <c r="BU44" t="inlineStr">
        <is>
          <t>l-użu ta' kombinazzjoni ta' ċelloli, metodi ta' inġinerija u materjali, u fatturi bijokimiċi u fiżjokimiċi biex jittejbu jew jiġu sostitwiti xi funzjonijiet bijoloġiċi</t>
        </is>
      </c>
      <c r="BV44" s="2" t="inlineStr">
        <is>
          <t>weefseltechnologie</t>
        </is>
      </c>
      <c r="BW44" s="2" t="inlineStr">
        <is>
          <t>3</t>
        </is>
      </c>
      <c r="BX44" s="2" t="inlineStr">
        <is>
          <t/>
        </is>
      </c>
      <c r="BY44" t="inlineStr">
        <is>
          <t>"de ontwikkeling en toepassing van technieken waarmee buiten het lichaam van een patiënt organen of delen van organen uit (lichaamseigen) cellen worden gekweekt. Vervolgens wordt dit nieuwe orgaan in het lichaam geplaatst."</t>
        </is>
      </c>
      <c r="BZ44" s="2" t="inlineStr">
        <is>
          <t>inżynieria tkankowa</t>
        </is>
      </c>
      <c r="CA44" s="2" t="inlineStr">
        <is>
          <t>3</t>
        </is>
      </c>
      <c r="CB44" s="2" t="inlineStr">
        <is>
          <t/>
        </is>
      </c>
      <c r="CC44" t="inlineStr">
        <is>
          <t>interdyscyplinarna dziedzina nauki, zajmująca się tworzeniem funkcjonalnych biologicznych materiałów zastępczych w celu odbudowy, zastąpienia lub poprawy funkcji tkanek chorych,uszkodzonych lub martwych</t>
        </is>
      </c>
      <c r="CD44" s="2" t="inlineStr">
        <is>
          <t>engenharia de tecidos</t>
        </is>
      </c>
      <c r="CE44" s="2" t="inlineStr">
        <is>
          <t>3</t>
        </is>
      </c>
      <c r="CF44" s="2" t="inlineStr">
        <is>
          <t/>
        </is>
      </c>
      <c r="CG44" t="inlineStr">
        <is>
          <t>Ciência aplicada que se dedica ao desenvolvimento de soluções que facilitem a recuperação terapêutica de tecidos lesados e que possam vir a substituir, com vantagens, os implantes, as próteses e os enxertos ou auto-enxertos usados na medicina regenerativa.</t>
        </is>
      </c>
      <c r="CH44" s="2" t="inlineStr">
        <is>
          <t>inginerie tisulară</t>
        </is>
      </c>
      <c r="CI44" s="2" t="inlineStr">
        <is>
          <t>3</t>
        </is>
      </c>
      <c r="CJ44" s="2" t="inlineStr">
        <is>
          <t/>
        </is>
      </c>
      <c r="CK44" t="inlineStr">
        <is>
          <t/>
        </is>
      </c>
      <c r="CL44" s="2" t="inlineStr">
        <is>
          <t>tkanivové inžinierstvo</t>
        </is>
      </c>
      <c r="CM44" s="2" t="inlineStr">
        <is>
          <t>3</t>
        </is>
      </c>
      <c r="CN44" s="2" t="inlineStr">
        <is>
          <t/>
        </is>
      </c>
      <c r="CO44" t="inlineStr">
        <is>
          <t>odvetvie zaoberajúce sa výrobou náhradných tkanív častí ľudského tela, ktoré sú poškodené, alebo chýbajú</t>
        </is>
      </c>
      <c r="CP44" s="2" t="inlineStr">
        <is>
          <t>tkivno inženirstvo</t>
        </is>
      </c>
      <c r="CQ44" s="2" t="inlineStr">
        <is>
          <t>3</t>
        </is>
      </c>
      <c r="CR44" s="2" t="inlineStr">
        <is>
          <t/>
        </is>
      </c>
      <c r="CS44" t="inlineStr">
        <is>
          <t/>
        </is>
      </c>
      <c r="CT44" s="2" t="inlineStr">
        <is>
          <t>vävnadsteknik</t>
        </is>
      </c>
      <c r="CU44" s="2" t="inlineStr">
        <is>
          <t>3</t>
        </is>
      </c>
      <c r="CV44" s="2" t="inlineStr">
        <is>
          <t/>
        </is>
      </c>
      <c r="CW44" t="inlineStr">
        <is>
          <t/>
        </is>
      </c>
    </row>
    <row r="45">
      <c r="A45" s="1" t="str">
        <f>HYPERLINK("https://iate.europa.eu/entry/result/930790/all", "930790")</f>
        <v>930790</v>
      </c>
      <c r="B45" t="inlineStr">
        <is>
          <t>SCIENCE</t>
        </is>
      </c>
      <c r="C45" t="inlineStr">
        <is>
          <t>SCIENCE|natural and applied sciences|life sciences</t>
        </is>
      </c>
      <c r="D45" t="inlineStr">
        <is>
          <t>no</t>
        </is>
      </c>
      <c r="E45" t="inlineStr">
        <is>
          <t/>
        </is>
      </c>
      <c r="F45" t="inlineStr">
        <is>
          <t/>
        </is>
      </c>
      <c r="G45" t="inlineStr">
        <is>
          <t/>
        </is>
      </c>
      <c r="H45" t="inlineStr">
        <is>
          <t/>
        </is>
      </c>
      <c r="I45" t="inlineStr">
        <is>
          <t/>
        </is>
      </c>
      <c r="J45" t="inlineStr">
        <is>
          <t/>
        </is>
      </c>
      <c r="K45" t="inlineStr">
        <is>
          <t/>
        </is>
      </c>
      <c r="L45" t="inlineStr">
        <is>
          <t/>
        </is>
      </c>
      <c r="M45" t="inlineStr">
        <is>
          <t/>
        </is>
      </c>
      <c r="N45" s="2" t="inlineStr">
        <is>
          <t>progenitorcelle</t>
        </is>
      </c>
      <c r="O45" s="2" t="inlineStr">
        <is>
          <t>2</t>
        </is>
      </c>
      <c r="P45" s="2" t="inlineStr">
        <is>
          <t/>
        </is>
      </c>
      <c r="Q45" t="inlineStr">
        <is>
          <t>"Progenitor cells: Cells that can differentiate into mature cells, but which lack the capacity to self-renew. Progenitor cells are derived from stem cells and are intermediate to the production of mature cells."</t>
        </is>
      </c>
      <c r="R45" t="inlineStr">
        <is>
          <t/>
        </is>
      </c>
      <c r="S45" t="inlineStr">
        <is>
          <t/>
        </is>
      </c>
      <c r="T45" t="inlineStr">
        <is>
          <t/>
        </is>
      </c>
      <c r="U45" t="inlineStr">
        <is>
          <t/>
        </is>
      </c>
      <c r="V45" t="inlineStr">
        <is>
          <t/>
        </is>
      </c>
      <c r="W45" t="inlineStr">
        <is>
          <t/>
        </is>
      </c>
      <c r="X45" t="inlineStr">
        <is>
          <t/>
        </is>
      </c>
      <c r="Y45" t="inlineStr">
        <is>
          <t/>
        </is>
      </c>
      <c r="Z45" s="2" t="inlineStr">
        <is>
          <t>progenitor cell</t>
        </is>
      </c>
      <c r="AA45" s="2" t="inlineStr">
        <is>
          <t>1</t>
        </is>
      </c>
      <c r="AB45" s="2" t="inlineStr">
        <is>
          <t/>
        </is>
      </c>
      <c r="AC45" t="inlineStr">
        <is>
          <t/>
        </is>
      </c>
      <c r="AD45" t="inlineStr">
        <is>
          <t/>
        </is>
      </c>
      <c r="AE45" t="inlineStr">
        <is>
          <t/>
        </is>
      </c>
      <c r="AF45" t="inlineStr">
        <is>
          <t/>
        </is>
      </c>
      <c r="AG45" t="inlineStr">
        <is>
          <t/>
        </is>
      </c>
      <c r="AH45" t="inlineStr">
        <is>
          <t/>
        </is>
      </c>
      <c r="AI45" t="inlineStr">
        <is>
          <t/>
        </is>
      </c>
      <c r="AJ45" t="inlineStr">
        <is>
          <t/>
        </is>
      </c>
      <c r="AK45" t="inlineStr">
        <is>
          <t/>
        </is>
      </c>
      <c r="AL45" s="2" t="inlineStr">
        <is>
          <t>esisolu|
prekursorisolu</t>
        </is>
      </c>
      <c r="AM45" s="2" t="inlineStr">
        <is>
          <t>2|
2</t>
        </is>
      </c>
      <c r="AN45" s="2" t="inlineStr">
        <is>
          <t xml:space="preserve">|
</t>
        </is>
      </c>
      <c r="AO45" t="inlineStr">
        <is>
          <t/>
        </is>
      </c>
      <c r="AP45" t="inlineStr">
        <is>
          <t/>
        </is>
      </c>
      <c r="AQ45" t="inlineStr">
        <is>
          <t/>
        </is>
      </c>
      <c r="AR45" t="inlineStr">
        <is>
          <t/>
        </is>
      </c>
      <c r="AS45" t="inlineStr">
        <is>
          <t/>
        </is>
      </c>
      <c r="AT45" t="inlineStr">
        <is>
          <t/>
        </is>
      </c>
      <c r="AU45" t="inlineStr">
        <is>
          <t/>
        </is>
      </c>
      <c r="AV45" t="inlineStr">
        <is>
          <t/>
        </is>
      </c>
      <c r="AW45" t="inlineStr">
        <is>
          <t/>
        </is>
      </c>
      <c r="AX45" t="inlineStr">
        <is>
          <t/>
        </is>
      </c>
      <c r="AY45" t="inlineStr">
        <is>
          <t/>
        </is>
      </c>
      <c r="AZ45" t="inlineStr">
        <is>
          <t/>
        </is>
      </c>
      <c r="BA45" t="inlineStr">
        <is>
          <t/>
        </is>
      </c>
      <c r="BB45" t="inlineStr">
        <is>
          <t/>
        </is>
      </c>
      <c r="BC45" t="inlineStr">
        <is>
          <t/>
        </is>
      </c>
      <c r="BD45" t="inlineStr">
        <is>
          <t/>
        </is>
      </c>
      <c r="BE45" t="inlineStr">
        <is>
          <t/>
        </is>
      </c>
      <c r="BF45" t="inlineStr">
        <is>
          <t/>
        </is>
      </c>
      <c r="BG45" t="inlineStr">
        <is>
          <t/>
        </is>
      </c>
      <c r="BH45" t="inlineStr">
        <is>
          <t/>
        </is>
      </c>
      <c r="BI45" t="inlineStr">
        <is>
          <t/>
        </is>
      </c>
      <c r="BJ45" t="inlineStr">
        <is>
          <t/>
        </is>
      </c>
      <c r="BK45" t="inlineStr">
        <is>
          <t/>
        </is>
      </c>
      <c r="BL45" t="inlineStr">
        <is>
          <t/>
        </is>
      </c>
      <c r="BM45" t="inlineStr">
        <is>
          <t/>
        </is>
      </c>
      <c r="BN45" t="inlineStr">
        <is>
          <t/>
        </is>
      </c>
      <c r="BO45" t="inlineStr">
        <is>
          <t/>
        </is>
      </c>
      <c r="BP45" t="inlineStr">
        <is>
          <t/>
        </is>
      </c>
      <c r="BQ45" t="inlineStr">
        <is>
          <t/>
        </is>
      </c>
      <c r="BR45" t="inlineStr">
        <is>
          <t/>
        </is>
      </c>
      <c r="BS45" t="inlineStr">
        <is>
          <t/>
        </is>
      </c>
      <c r="BT45" t="inlineStr">
        <is>
          <t/>
        </is>
      </c>
      <c r="BU45" t="inlineStr">
        <is>
          <t/>
        </is>
      </c>
      <c r="BV45" t="inlineStr">
        <is>
          <t/>
        </is>
      </c>
      <c r="BW45" t="inlineStr">
        <is>
          <t/>
        </is>
      </c>
      <c r="BX45" t="inlineStr">
        <is>
          <t/>
        </is>
      </c>
      <c r="BY45" t="inlineStr">
        <is>
          <t/>
        </is>
      </c>
      <c r="BZ45" t="inlineStr">
        <is>
          <t/>
        </is>
      </c>
      <c r="CA45" t="inlineStr">
        <is>
          <t/>
        </is>
      </c>
      <c r="CB45" t="inlineStr">
        <is>
          <t/>
        </is>
      </c>
      <c r="CC45" t="inlineStr">
        <is>
          <t/>
        </is>
      </c>
      <c r="CD45" t="inlineStr">
        <is>
          <t/>
        </is>
      </c>
      <c r="CE45" t="inlineStr">
        <is>
          <t/>
        </is>
      </c>
      <c r="CF45" t="inlineStr">
        <is>
          <t/>
        </is>
      </c>
      <c r="CG45" t="inlineStr">
        <is>
          <t/>
        </is>
      </c>
      <c r="CH45" t="inlineStr">
        <is>
          <t/>
        </is>
      </c>
      <c r="CI45" t="inlineStr">
        <is>
          <t/>
        </is>
      </c>
      <c r="CJ45" t="inlineStr">
        <is>
          <t/>
        </is>
      </c>
      <c r="CK45" t="inlineStr">
        <is>
          <t/>
        </is>
      </c>
      <c r="CL45" t="inlineStr">
        <is>
          <t/>
        </is>
      </c>
      <c r="CM45" t="inlineStr">
        <is>
          <t/>
        </is>
      </c>
      <c r="CN45" t="inlineStr">
        <is>
          <t/>
        </is>
      </c>
      <c r="CO45" t="inlineStr">
        <is>
          <t/>
        </is>
      </c>
      <c r="CP45" t="inlineStr">
        <is>
          <t/>
        </is>
      </c>
      <c r="CQ45" t="inlineStr">
        <is>
          <t/>
        </is>
      </c>
      <c r="CR45" t="inlineStr">
        <is>
          <t/>
        </is>
      </c>
      <c r="CS45" t="inlineStr">
        <is>
          <t/>
        </is>
      </c>
      <c r="CT45" t="inlineStr">
        <is>
          <t/>
        </is>
      </c>
      <c r="CU45" t="inlineStr">
        <is>
          <t/>
        </is>
      </c>
      <c r="CV45" t="inlineStr">
        <is>
          <t/>
        </is>
      </c>
      <c r="CW45" t="inlineStr">
        <is>
          <t/>
        </is>
      </c>
    </row>
    <row r="46">
      <c r="A46" s="1" t="str">
        <f>HYPERLINK("https://iate.europa.eu/entry/result/783219/all", "783219")</f>
        <v>783219</v>
      </c>
      <c r="B46" t="inlineStr">
        <is>
          <t>SOCIAL QUESTIONS</t>
        </is>
      </c>
      <c r="C46" t="inlineStr">
        <is>
          <t>SOCIAL QUESTIONS|health|pharmaceutical industry</t>
        </is>
      </c>
      <c r="D46" t="inlineStr">
        <is>
          <t>yes</t>
        </is>
      </c>
      <c r="E46" t="inlineStr">
        <is>
          <t/>
        </is>
      </c>
      <c r="F46" s="2" t="inlineStr">
        <is>
          <t>лекарствен продукт, приготвен по фармакопейна рецептура|
галенови форми|
фармакопейна рецепта</t>
        </is>
      </c>
      <c r="G46" s="2" t="inlineStr">
        <is>
          <t>3|
2|
3</t>
        </is>
      </c>
      <c r="H46" s="2" t="inlineStr">
        <is>
          <t xml:space="preserve">|
|
</t>
        </is>
      </c>
      <c r="I46" t="inlineStr">
        <is>
          <t>лекарствен продукт, изготвен в аптека по рецептура от действаща фармакопея и предназначен за предоставяне на пациентите в същата аптека</t>
        </is>
      </c>
      <c r="J46" s="2" t="inlineStr">
        <is>
          <t>hromadně připravený léčivý přípravek</t>
        </is>
      </c>
      <c r="K46" s="2" t="inlineStr">
        <is>
          <t>3</t>
        </is>
      </c>
      <c r="L46" s="2" t="inlineStr">
        <is>
          <t/>
        </is>
      </c>
      <c r="M46" t="inlineStr">
        <is>
          <t>léčivý přípravek připravený v lékárně v souladu s lékopisnými předpisy, který je určen k přímému výdeji pacientům v dané lékárně</t>
        </is>
      </c>
      <c r="N46" s="2" t="inlineStr">
        <is>
          <t>formula officinalis|
officinformular|
officinelt lægemiddel</t>
        </is>
      </c>
      <c r="O46" s="2" t="inlineStr">
        <is>
          <t>2|
2|
3</t>
        </is>
      </c>
      <c r="P46" s="2" t="inlineStr">
        <is>
          <t xml:space="preserve">|
|
</t>
        </is>
      </c>
      <c r="Q46" t="inlineStr">
        <is>
          <t>"Formulae officinales (lat. "officinformularer", dvs. formularer udstedt af et officina (egl. værksted)): forskrifter for lægemidlers sammensætning og tilberedning, der findes optaget i farmakopeen el. i andre officielle formelsamlinger."</t>
        </is>
      </c>
      <c r="R46" s="2" t="inlineStr">
        <is>
          <t>formula officinalis|
offizinale Zubereitung</t>
        </is>
      </c>
      <c r="S46" s="2" t="inlineStr">
        <is>
          <t>3|
3</t>
        </is>
      </c>
      <c r="T46" s="2" t="inlineStr">
        <is>
          <t xml:space="preserve">|
</t>
        </is>
      </c>
      <c r="U46" t="inlineStr">
        <is>
          <t>in der Apotheke nach Vorschrift einer Pharmakopöe zubereitete Arzneimittel, die für die unmittelbare Abgabe an die Patienten bestimmt sind, die Kunden dieser Apotheke sind</t>
        </is>
      </c>
      <c r="V46" s="2" t="inlineStr">
        <is>
          <t>γαληνικό σκεύασμα της (ισχύουσας) φαρμακοποιίας|
γαληνικό σκεύασμα της φαρμακοποιίας</t>
        </is>
      </c>
      <c r="W46" s="2" t="inlineStr">
        <is>
          <t>4|
4</t>
        </is>
      </c>
      <c r="X46" s="2" t="inlineStr">
        <is>
          <t xml:space="preserve">|
</t>
        </is>
      </c>
      <c r="Y46" t="inlineStr">
        <is>
          <t>"Γαληνικό σκεύασμα της (ισχύουσας ) φαρμακοποιίας : κάθε φάρμακο παρασκευασμένο στο φαρμακείο σύμφωνα με τις ενδείξεις συνταγολογίου και προοριζόμενο να χορηγηθεί απευθείας στους ασθενείς που προμηθεύονται φάρμακα από το φαρμακείο αυτό ."</t>
        </is>
      </c>
      <c r="Z46" s="2" t="inlineStr">
        <is>
          <t>officinal formula|
official formula</t>
        </is>
      </c>
      <c r="AA46" s="2" t="inlineStr">
        <is>
          <t>3|
1</t>
        </is>
      </c>
      <c r="AB46" s="2" t="inlineStr">
        <is>
          <t xml:space="preserve">|
</t>
        </is>
      </c>
      <c r="AC46" t="inlineStr">
        <is>
          <t>any medicinal product which is prepared in a pharmacy in accordance with the prescriptions of a pharmacopoeia and is intended to be supplied directly to the patients served by the pharmacy in question</t>
        </is>
      </c>
      <c r="AD46" s="2" t="inlineStr">
        <is>
          <t>preparado oficinal|
fórmula oficinal</t>
        </is>
      </c>
      <c r="AE46" s="2" t="inlineStr">
        <is>
          <t>4|
4</t>
        </is>
      </c>
      <c r="AF46" s="2" t="inlineStr">
        <is>
          <t xml:space="preserve">|
</t>
        </is>
      </c>
      <c r="AG46" t="inlineStr">
        <is>
          <t>Aquel medicamento elaborado según las normas de correcta elaboración y control de calidad establecidas al efecto y garantizado por un farmacéutico o bajo su dirección, dispensado en oficina de farmacia o servicio farmacéutico, enumerado y descrito por el Formulario Nacional, destinado a su entrega directa a los enfermos a los que abastece dicha farmacia o servicio farmacéutico.</t>
        </is>
      </c>
      <c r="AH46" s="2" t="inlineStr">
        <is>
          <t>seeriaviisiline ravim</t>
        </is>
      </c>
      <c r="AI46" s="2" t="inlineStr">
        <is>
          <t>3</t>
        </is>
      </c>
      <c r="AJ46" s="2" t="inlineStr">
        <is>
          <t/>
        </is>
      </c>
      <c r="AK46" t="inlineStr">
        <is>
          <t>ühe jaendamis- või valmistamisprotsessi käigus ühesugustel tingimustel jaendatud või valmistatud kindla koguse homogeense segu jaendamisel saadud ravim</t>
        </is>
      </c>
      <c r="AL46" s="2" t="inlineStr">
        <is>
          <t>apteekkivalmiste</t>
        </is>
      </c>
      <c r="AM46" s="2" t="inlineStr">
        <is>
          <t>3</t>
        </is>
      </c>
      <c r="AN46" s="2" t="inlineStr">
        <is>
          <t/>
        </is>
      </c>
      <c r="AO46" t="inlineStr">
        <is>
          <t>farmakopean ohjeiden mukaisesti apteekissa valmistettu ja kyseessä olevan apteekin palvelemille potilaille suoraan toimitettavaksi tarkoitettu lääke</t>
        </is>
      </c>
      <c r="AP46" s="2" t="inlineStr">
        <is>
          <t>préparation officinale|
médicament officinal|
formule officinale</t>
        </is>
      </c>
      <c r="AQ46" s="2" t="inlineStr">
        <is>
          <t>3|
3|
2</t>
        </is>
      </c>
      <c r="AR46" s="2" t="inlineStr">
        <is>
          <t xml:space="preserve">|
|
</t>
        </is>
      </c>
      <c r="AS46" t="inlineStr">
        <is>
          <t>tout médicament préparé en pharmacie inscrit à la pharmacopée ou au formulaire national et destiné à être dispensé directement aux patients approvisionnés par cette pharmacie</t>
        </is>
      </c>
      <c r="AT46" s="2" t="inlineStr">
        <is>
          <t>foirmle leabhair chógaisíochta</t>
        </is>
      </c>
      <c r="AU46" s="2" t="inlineStr">
        <is>
          <t>3</t>
        </is>
      </c>
      <c r="AV46" s="2" t="inlineStr">
        <is>
          <t/>
        </is>
      </c>
      <c r="AW46" t="inlineStr">
        <is>
          <t/>
        </is>
      </c>
      <c r="AX46" t="inlineStr">
        <is>
          <t/>
        </is>
      </c>
      <c r="AY46" t="inlineStr">
        <is>
          <t/>
        </is>
      </c>
      <c r="AZ46" t="inlineStr">
        <is>
          <t/>
        </is>
      </c>
      <c r="BA46" t="inlineStr">
        <is>
          <t/>
        </is>
      </c>
      <c r="BB46" s="2" t="inlineStr">
        <is>
          <t>gyógyszertári készítmény</t>
        </is>
      </c>
      <c r="BC46" s="2" t="inlineStr">
        <is>
          <t>4</t>
        </is>
      </c>
      <c r="BD46" s="2" t="inlineStr">
        <is>
          <t/>
        </is>
      </c>
      <c r="BE46" t="inlineStr">
        <is>
          <t>Olyan gyógyszer, amelyet a gyógyszertárban, a gyógyszerkönyvi előírásoknak megfelelően készítenek el, és a szóban forgó gyógyszertárban közvetlenül a betegeknek kívánják értékesíteni.</t>
        </is>
      </c>
      <c r="BF46" s="2" t="inlineStr">
        <is>
          <t>formula officinale|
preparato officinale</t>
        </is>
      </c>
      <c r="BG46" s="2" t="inlineStr">
        <is>
          <t>3|
3</t>
        </is>
      </c>
      <c r="BH46" s="2" t="inlineStr">
        <is>
          <t xml:space="preserve">|
</t>
        </is>
      </c>
      <c r="BI46" t="inlineStr">
        <is>
          <t>Medicinale preparato in farmacia in base alle indicazioni di una farmacopea dell'UE e destinato ad essere fornito direttamente ai pazienti che si servono in tale farmacia.</t>
        </is>
      </c>
      <c r="BJ46" s="2" t="inlineStr">
        <is>
          <t>aprašinis vaistas|
oficininis vaistas</t>
        </is>
      </c>
      <c r="BK46" s="2" t="inlineStr">
        <is>
          <t>3|
2</t>
        </is>
      </c>
      <c r="BL46" s="2" t="inlineStr">
        <is>
          <t xml:space="preserve">preferred|
</t>
        </is>
      </c>
      <c r="BM46" t="inlineStr">
        <is>
          <t>pagal vaistinio preparato aprašą pagamintas vaistas</t>
        </is>
      </c>
      <c r="BN46" s="2" t="inlineStr">
        <is>
          <t>&lt;i&gt;formula officinalis&lt;/i&gt;</t>
        </is>
      </c>
      <c r="BO46" s="2" t="inlineStr">
        <is>
          <t>3</t>
        </is>
      </c>
      <c r="BP46" s="2" t="inlineStr">
        <is>
          <t/>
        </is>
      </c>
      <c r="BQ46" t="inlineStr">
        <is>
          <t>zāles, kas izgatavotas aptiekā atbilstoši farmakopejas monogrāfijām un ko paredzēts nepastarpināti piegādāt pacientiem, kurus apkalpo attiecīgā aptieka</t>
        </is>
      </c>
      <c r="BR46" s="2" t="inlineStr">
        <is>
          <t>formola uffiċinali</t>
        </is>
      </c>
      <c r="BS46" s="2" t="inlineStr">
        <is>
          <t>4</t>
        </is>
      </c>
      <c r="BT46" s="2" t="inlineStr">
        <is>
          <t/>
        </is>
      </c>
      <c r="BU46" t="inlineStr">
        <is>
          <t>kull prodott mediċinali li jkun preparat fi spiżerija skont ir-riċetti ta' farmakopea u jkun maħsub biex jiġi pprovdut direttament lill-pazjenti servuti mill-ispiżerija inkwistjoni</t>
        </is>
      </c>
      <c r="BV46" s="2" t="inlineStr">
        <is>
          <t>formula officinalis|
officinale bereiding</t>
        </is>
      </c>
      <c r="BW46" s="2" t="inlineStr">
        <is>
          <t>3|
3</t>
        </is>
      </c>
      <c r="BX46" s="2" t="inlineStr">
        <is>
          <t xml:space="preserve">|
</t>
        </is>
      </c>
      <c r="BY46" t="inlineStr">
        <is>
          <t>geneesmiddel dat in de apotheek overeenkomstig de aanwijzingen van de farmacopee wordt bereid en voor verstrekking rechtstreeks aan de klanten van die apotheek is bestemd</t>
        </is>
      </c>
      <c r="BZ46" s="2" t="inlineStr">
        <is>
          <t>lek apteczny</t>
        </is>
      </c>
      <c r="CA46" s="2" t="inlineStr">
        <is>
          <t>3</t>
        </is>
      </c>
      <c r="CB46" s="2" t="inlineStr">
        <is>
          <t/>
        </is>
      </c>
      <c r="CC46" t="inlineStr">
        <is>
          <t>produkt leczniczy sporządzony w aptece zgodnie z recepturą farmakopealną, przeznaczony do wydania w tej aptece</t>
        </is>
      </c>
      <c r="CD46" s="2" t="inlineStr">
        <is>
          <t>preparação oficinal|
preparado oficinal|
fórmula oficinal</t>
        </is>
      </c>
      <c r="CE46" s="2" t="inlineStr">
        <is>
          <t>3|
2|
2</t>
        </is>
      </c>
      <c r="CF46" s="2" t="inlineStr">
        <is>
          <t xml:space="preserve">preferred|
|
</t>
        </is>
      </c>
      <c r="CG46" t="inlineStr">
        <is>
          <t>Medicamento preparado pelo farmacêutico segundo fórmula inscrita nas farmacopeias ou formulários reconhecidos e destinado ao fornecimento directo pela farmácia em que foi preparado.</t>
        </is>
      </c>
      <c r="CH46" s="2" t="inlineStr">
        <is>
          <t>preparat oficinal</t>
        </is>
      </c>
      <c r="CI46" s="2" t="inlineStr">
        <is>
          <t>3</t>
        </is>
      </c>
      <c r="CJ46" s="2" t="inlineStr">
        <is>
          <t/>
        </is>
      </c>
      <c r="CK46" t="inlineStr">
        <is>
          <t/>
        </is>
      </c>
      <c r="CL46" s="2" t="inlineStr">
        <is>
          <t>oficinálny liek</t>
        </is>
      </c>
      <c r="CM46" s="2" t="inlineStr">
        <is>
          <t>3</t>
        </is>
      </c>
      <c r="CN46" s="2" t="inlineStr">
        <is>
          <t/>
        </is>
      </c>
      <c r="CO46" t="inlineStr">
        <is>
          <t>liek, ktorý sa pripravuje v lekárni v súlade s pokynmi liekopisu a ktorý je určený na výdaj priamo pacientom v tejto lekárni</t>
        </is>
      </c>
      <c r="CP46" s="2" t="inlineStr">
        <is>
          <t>galensko zdravilo</t>
        </is>
      </c>
      <c r="CQ46" s="2" t="inlineStr">
        <is>
          <t>3</t>
        </is>
      </c>
      <c r="CR46" s="2" t="inlineStr">
        <is>
          <t/>
        </is>
      </c>
      <c r="CS46" t="inlineStr">
        <is>
          <t>&lt;b&gt;Galensko zdravilo za uporabo v humani medicini&lt;/b&gt; je zdravilo, ki se pripravi kot zdravilo na zalogo v lekarni ali v galenskem laboratoriju lekarne, iz sestavin, ki so učinkovine oziroma pomožne snovi, v skladu z veljavnimi farmakopejami ter v skladu z recepturami v veljavnih farmakopejah ali v skladu z recepturami (za potrebe bolnišnične dejavnosti), ki jih na skupni predlog razširjenega strokovnega kolegija, pristojnega za zadevno področje zdravljenja ter razširjenega strokovnega kolegija za lekarniško dejavnost, potrdi JAZMP, ter je namenjeno za izdajo končnim uporabnikom storitev zadevne lekarne v skladu s predpisi, ki urejajo lekarniško dejavnost&lt;p&gt;&lt;b&gt;Galensko zdravilo za uporabo v veterinarski medicini&lt;/b&gt; je zdravilo, ki ga pripravijo na zalogo v lekarni oziroma v galenskem laboratoriju lekarne iz sestavin, ki so učinkovine oziroma pomožne snovi, v skladu z veljavnimi farmakopejami ter v skladu z recepturami v veljavnih farmakopejah.&lt;/p&gt;</t>
        </is>
      </c>
      <c r="CT46" s="2" t="inlineStr">
        <is>
          <t>officinellt läkemedel|
officinell beredning</t>
        </is>
      </c>
      <c r="CU46" s="2" t="inlineStr">
        <is>
          <t>3|
3</t>
        </is>
      </c>
      <c r="CV46" s="2" t="inlineStr">
        <is>
          <t xml:space="preserve">|
</t>
        </is>
      </c>
      <c r="CW46" t="inlineStr">
        <is>
          <t>läkemedel som bereds på apotek enligt indikationerna i en farmakopé och ska utdelas direkt till de patienter som betjänas av apoteket i fråga</t>
        </is>
      </c>
    </row>
    <row r="47">
      <c r="A47" s="1" t="str">
        <f>HYPERLINK("https://iate.europa.eu/entry/result/844119/all", "844119")</f>
        <v>844119</v>
      </c>
      <c r="B47" t="inlineStr">
        <is>
          <t>EUROPEAN UNION;SOCIAL QUESTIONS;AGRICULTURE, FORESTRY AND FISHERIES</t>
        </is>
      </c>
      <c r="C47" t="inlineStr">
        <is>
          <t>EUROPEAN UNION;SOCIAL QUESTIONS|health|pharmaceutical industry;AGRICULTURE, FORESTRY AND FISHERIES|agricultural activity|animal health</t>
        </is>
      </c>
      <c r="D47" t="inlineStr">
        <is>
          <t>yes</t>
        </is>
      </c>
      <c r="E47" t="inlineStr">
        <is>
          <t/>
        </is>
      </c>
      <c r="F47" s="2" t="inlineStr">
        <is>
          <t>Комитет по ветеринарните лекарствени продукти</t>
        </is>
      </c>
      <c r="G47" s="2" t="inlineStr">
        <is>
          <t>3</t>
        </is>
      </c>
      <c r="H47" s="2" t="inlineStr">
        <is>
          <t/>
        </is>
      </c>
      <c r="I47" t="inlineStr">
        <is>
          <t>Комитетът представлява част от Европейската агенция по лекарствата и носи отговорност за изготвяне на становищата на Агенцията по всички въпроси, касаещи приемливостта на досиетата, представени в съответствие с централизираната процедура, предоставянето, промяната, временното преустановяване на действието или оттеглянето на разрешенията за пускане на ветеринарни лекарствени продукти на пазара в съответствие с разпоредбите на настоящия дял и фармакологичната бдителност.</t>
        </is>
      </c>
      <c r="J47" s="2" t="inlineStr">
        <is>
          <t>Výbor pro veterinární léčivé přípravky</t>
        </is>
      </c>
      <c r="K47" s="2" t="inlineStr">
        <is>
          <t>3</t>
        </is>
      </c>
      <c r="L47" s="2" t="inlineStr">
        <is>
          <t/>
        </is>
      </c>
      <c r="M47" t="inlineStr">
        <is>
          <t>výbor zřízený v rámci Evropské agentury pro léčivé přípravky [ &lt;a href="/entry/result/843722/all" id="ENTRY_TO_ENTRY_CONVERTER" target="_blank"&gt;IATE:843722&lt;/a&gt; ], který je příslušný pro přípravu stanoviska agentury k jakékoli otázce týkající se hodnocení veterinárních léčivých přípravků</t>
        </is>
      </c>
      <c r="N47" s="2" t="inlineStr">
        <is>
          <t>Udvalget for Veterinærlægemidler|
CVMP</t>
        </is>
      </c>
      <c r="O47" s="2" t="inlineStr">
        <is>
          <t>4|
2</t>
        </is>
      </c>
      <c r="P47" s="2" t="inlineStr">
        <is>
          <t xml:space="preserve">|
</t>
        </is>
      </c>
      <c r="Q47" t="inlineStr">
        <is>
          <t/>
        </is>
      </c>
      <c r="R47" s="2" t="inlineStr">
        <is>
          <t>Ausschuss für Tierarzneimittel|
CVMP</t>
        </is>
      </c>
      <c r="S47" s="2" t="inlineStr">
        <is>
          <t>4|
4</t>
        </is>
      </c>
      <c r="T47" s="2" t="inlineStr">
        <is>
          <t xml:space="preserve">|
</t>
        </is>
      </c>
      <c r="U47" t="inlineStr">
        <is>
          <t>einer der wissenschaftlichen Ausschüsse der Europäischen Arzneimittel-Agentur, zuständig für die Gutachten zu allen Fragen der Zulässigkeit der nach dem zentralisierten Verfahren eingereichten Dossiers sowie der Erteilung, Änderung, Aussetzung oder des Widerrufs einer Genehmigung für das Inverkehrbringen eines Tierarzneimittels</t>
        </is>
      </c>
      <c r="V47" s="2" t="inlineStr">
        <is>
          <t>Επιτροπή Φαρμάκων για Κτηνιατρική Χρήση</t>
        </is>
      </c>
      <c r="W47" s="2" t="inlineStr">
        <is>
          <t>3</t>
        </is>
      </c>
      <c r="X47" s="2" t="inlineStr">
        <is>
          <t/>
        </is>
      </c>
      <c r="Y47" t="inlineStr">
        <is>
          <t>Υπάγεται στον Οργανισμό Φαρμάκων.</t>
        </is>
      </c>
      <c r="Z47" s="2" t="inlineStr">
        <is>
          <t>Committee for Veterinary Medicinal Products|
CVMP|
Committee for Medicinal Products for Veterinary Use|
Committee for Veterinary Medical Products|
Committee for Medical Products for Veterinary Use</t>
        </is>
      </c>
      <c r="AA47" s="2" t="inlineStr">
        <is>
          <t>4|
3|
4|
1|
1</t>
        </is>
      </c>
      <c r="AB47" s="2" t="inlineStr">
        <is>
          <t xml:space="preserve">|
|
obsolete|
|
</t>
        </is>
      </c>
      <c r="AC47" t="inlineStr">
        <is>
          <t>&lt;a href="https://iate.europa.eu/entry/result/843722/all" target="_blank"&gt;European Medicines Agency's&lt;/a&gt; committee responsible for veterinary medicines</t>
        </is>
      </c>
      <c r="AD47" s="2" t="inlineStr">
        <is>
          <t>Comité de medicamentos de uso veterinario</t>
        </is>
      </c>
      <c r="AE47" s="2" t="inlineStr">
        <is>
          <t>3</t>
        </is>
      </c>
      <c r="AF47" s="2" t="inlineStr">
        <is>
          <t/>
        </is>
      </c>
      <c r="AG47" t="inlineStr">
        <is>
          <t/>
        </is>
      </c>
      <c r="AH47" s="2" t="inlineStr">
        <is>
          <t>veterinaarravimite komitee</t>
        </is>
      </c>
      <c r="AI47" s="2" t="inlineStr">
        <is>
          <t>3</t>
        </is>
      </c>
      <c r="AJ47" s="2" t="inlineStr">
        <is>
          <t/>
        </is>
      </c>
      <c r="AK47" t="inlineStr">
        <is>
          <t>Euroopa Ravimiameti juurde loodud komitee</t>
        </is>
      </c>
      <c r="AL47" s="2" t="inlineStr">
        <is>
          <t>eläinlääkekomitea|
CVMP</t>
        </is>
      </c>
      <c r="AM47" s="2" t="inlineStr">
        <is>
          <t>3|
3</t>
        </is>
      </c>
      <c r="AN47" s="2" t="inlineStr">
        <is>
          <t xml:space="preserve">|
</t>
        </is>
      </c>
      <c r="AO47" t="inlineStr">
        <is>
          <t/>
        </is>
      </c>
      <c r="AP47" s="2" t="inlineStr">
        <is>
          <t>comité des médicaments à usage vétérinaire|
CVMP|
CMV</t>
        </is>
      </c>
      <c r="AQ47" s="2" t="inlineStr">
        <is>
          <t>3|
3|
3</t>
        </is>
      </c>
      <c r="AR47" s="2" t="inlineStr">
        <is>
          <t xml:space="preserve">|
|
</t>
        </is>
      </c>
      <c r="AS47" t="inlineStr">
        <is>
          <t>comité chargé de formuler l'avis de l'Agence européenne des médicaments sur toute question concernant la recevabilité des dossiers présentés en suivant la procédure centralisée, l'octroi, la modification, la suspension ou le retrait d'une autorisation de mise sur le marché d'un médicament vétérinaire [...] ainsi que la pharmacovigilance</t>
        </is>
      </c>
      <c r="AT47" s="2" t="inlineStr">
        <is>
          <t>an Coiste um Tháirgí Íocshláinte d'Úsáid Tréidliachta</t>
        </is>
      </c>
      <c r="AU47" s="2" t="inlineStr">
        <is>
          <t>3</t>
        </is>
      </c>
      <c r="AV47" s="2" t="inlineStr">
        <is>
          <t/>
        </is>
      </c>
      <c r="AW47" t="inlineStr">
        <is>
          <t/>
        </is>
      </c>
      <c r="AX47" s="2" t="inlineStr">
        <is>
          <t>Odbor za veterinarsko-medicinske proizvode|
CVMP</t>
        </is>
      </c>
      <c r="AY47" s="2" t="inlineStr">
        <is>
          <t>4|
3</t>
        </is>
      </c>
      <c r="AZ47" s="2" t="inlineStr">
        <is>
          <t xml:space="preserve">|
</t>
        </is>
      </c>
      <c r="BA47" t="inlineStr">
        <is>
          <t>jedan od sedam odbora EMA-e nadležan za procjenu zahtjeva za stavljanje u promet te za izdavanje, izmjenu i privremeno ili trajno ukidanje odobrenja za stavljanje u promet veterinarsko-medicinskog proizvoda</t>
        </is>
      </c>
      <c r="BB47" s="2" t="inlineStr">
        <is>
          <t>állatgyógyászati készítmények bizottsága</t>
        </is>
      </c>
      <c r="BC47" s="2" t="inlineStr">
        <is>
          <t>3</t>
        </is>
      </c>
      <c r="BD47" s="2" t="inlineStr">
        <is>
          <t/>
        </is>
      </c>
      <c r="BE47" t="inlineStr">
        <is>
          <t/>
        </is>
      </c>
      <c r="BF47" s="2" t="inlineStr">
        <is>
          <t>Comitato per i medicinali veterinari|
CVMP</t>
        </is>
      </c>
      <c r="BG47" s="2" t="inlineStr">
        <is>
          <t>2|
2</t>
        </is>
      </c>
      <c r="BH47" s="2" t="inlineStr">
        <is>
          <t xml:space="preserve">|
</t>
        </is>
      </c>
      <c r="BI47" t="inlineStr">
        <is>
          <t>Comitato facente parte dell'Agenzia europea per i medicinali, incaricato di formulare il parere dell'Agenzia su qualsiasi problema di ammissibilità dei fascicoli presentati secondo la procedura centralizzata, di rilascio, modificazione, sospensione o revoca di un'autorizzazione all'immissione in commercio di un medicinale veterinario nonché di farmacovigilanza.</t>
        </is>
      </c>
      <c r="BJ47" t="inlineStr">
        <is>
          <t/>
        </is>
      </c>
      <c r="BK47" t="inlineStr">
        <is>
          <t/>
        </is>
      </c>
      <c r="BL47" t="inlineStr">
        <is>
          <t/>
        </is>
      </c>
      <c r="BM47" t="inlineStr">
        <is>
          <t/>
        </is>
      </c>
      <c r="BN47" s="2" t="inlineStr">
        <is>
          <t>Veterināro zāļu komiteja</t>
        </is>
      </c>
      <c r="BO47" s="2" t="inlineStr">
        <is>
          <t>3</t>
        </is>
      </c>
      <c r="BP47" s="2" t="inlineStr">
        <is>
          <t/>
        </is>
      </c>
      <c r="BQ47" t="inlineStr">
        <is>
          <t/>
        </is>
      </c>
      <c r="BR47" s="2" t="inlineStr">
        <is>
          <t>Kumitat għall-Prodotti Mediċinali għall-Użu Veterinarju</t>
        </is>
      </c>
      <c r="BS47" s="2" t="inlineStr">
        <is>
          <t>3</t>
        </is>
      </c>
      <c r="BT47" s="2" t="inlineStr">
        <is>
          <t/>
        </is>
      </c>
      <c r="BU47" t="inlineStr">
        <is>
          <t>Parti mill-Aġenzija Ewropea għall-Mediċini, "responsabbli għat-tfassil ta' l-opinjoni ta' l-Aġenzija fuq kull kwistjoni li tikkonċerna l-ammissibbiltà ta' "files" sottomessi skond il-proċedura ċentralizzata, l-għoti, il-varjazzjoni, is-sospensjoni jew ir-revoka ta' awtorizzazzjoni biex jitqiegħed fis-suq prodott mediċinali veterinarju [...], u l-farmako-viġilanza"</t>
        </is>
      </c>
      <c r="BV47" s="2" t="inlineStr">
        <is>
          <t>Comité voor geneesmiddelen voor diergeneeskundig gebruik|
CVMP</t>
        </is>
      </c>
      <c r="BW47" s="2" t="inlineStr">
        <is>
          <t>4|
3</t>
        </is>
      </c>
      <c r="BX47" s="2" t="inlineStr">
        <is>
          <t xml:space="preserve">|
</t>
        </is>
      </c>
      <c r="BY47" t="inlineStr">
        <is>
          <t>Comité dat ressorteert onder het Europees Geneesmiddelenbureau en dat is "belast met het uitbrengen van het advies van het bureau over elk vraagstuk inzake de ontvankelijkheid van de (...) ingediende dossiers, de afgifte, de wijzigingen, de schorsing of de intrekking van een vergunning voor het in de handel brengen van een geneesmiddel voor diergeneeskundig gebruik". (...) Het comité kan ook "advies uitbrengen over wetenschappelijke vraagstukken betreffende de beoordeling van geneesmiddelen voor diergeneeskundig gebruik."</t>
        </is>
      </c>
      <c r="BZ47" s="2" t="inlineStr">
        <is>
          <t>Komitet ds. Weterynaryjnych Produktów Leczniczych</t>
        </is>
      </c>
      <c r="CA47" s="2" t="inlineStr">
        <is>
          <t>4</t>
        </is>
      </c>
      <c r="CB47" s="2" t="inlineStr">
        <is>
          <t/>
        </is>
      </c>
      <c r="CC47" t="inlineStr">
        <is>
          <t/>
        </is>
      </c>
      <c r="CD47" s="2" t="inlineStr">
        <is>
          <t>Comité dos Medicamentos para Uso Veterinário|
CMV</t>
        </is>
      </c>
      <c r="CE47" s="2" t="inlineStr">
        <is>
          <t>3|
2</t>
        </is>
      </c>
      <c r="CF47" s="2" t="inlineStr">
        <is>
          <t xml:space="preserve">|
</t>
        </is>
      </c>
      <c r="CG47" t="inlineStr">
        <is>
          <t>Comité instituído pelo Regulamento (CE) n.° 726/2004 do Parlamento Europeu e do Conselho de 31 de Março de 2004. Faz parte da Agência Europeia de Medicamentos e é responsável pelo parecer da Agência sobre as questões relativas à admissibilidade dos processos e à concessão, alteração, suspensão ou revogação da autorização de introdução no mercado de medicamentos veterinários, bem como à farmacovigilância. Emite também parecer sobre questões científicas relativas à avaliação destes medicamentos. Substitui o Comité dos Medicamentos Veterinários, criado pela Directiva 81/851/CEE e integrado na Agência pelo Regulamento (CEE) n.º 2309/93.</t>
        </is>
      </c>
      <c r="CH47" s="2" t="inlineStr">
        <is>
          <t>Comitetul pentru produse medicinale veterinare</t>
        </is>
      </c>
      <c r="CI47" s="2" t="inlineStr">
        <is>
          <t>3</t>
        </is>
      </c>
      <c r="CJ47" s="2" t="inlineStr">
        <is>
          <t/>
        </is>
      </c>
      <c r="CK47" t="inlineStr">
        <is>
          <t>comitet din
cadrul &lt;a href="https://iate.europa.eu/entry/result/843722/ro" target="_blank"&gt;Agenției Europene pentru Medicamente &lt;/a&gt;care, printre alte sarcini: &lt;br&gt;
-
 pregătește avizele știinţifice ale EMA
cu privire la evaluarea și utilizarea produselor medicinale veterinare;&lt;br&gt;
- pregătește avizele EMA cu privire la aspecte legate de
admisibilitatea cererilor depuse și cu
privire la acordarea, modificarea, suspendarea sau revocarea
autorizaţiilor de comercializare pentru produsele medicinale veterinare;&lt;br&gt;
- oferă consiliere cu privire la limitele maxime de reziduuri
pentru produsele medicinale
veterinare și produsele biocide folosite în
creșterea animalelor care pot fi acceptate în alimentele de origine animală
în conformitate cu Regulamentul (CE) nr. 470/2009;&lt;br&gt;
- oferă consiliere știinţifică privind utilizarea
antimicrobienelor și a substanţelor antiparazitare la animale</t>
        </is>
      </c>
      <c r="CL47" s="2" t="inlineStr">
        <is>
          <t>Výbor pre lieky na veterinárne použitie</t>
        </is>
      </c>
      <c r="CM47" s="2" t="inlineStr">
        <is>
          <t>3</t>
        </is>
      </c>
      <c r="CN47" s="2" t="inlineStr">
        <is>
          <t/>
        </is>
      </c>
      <c r="CO47" t="inlineStr">
        <is>
          <t>výbor, ktorý je súčasťou Európskej agentúry pre lieky a ktorý je zodpovedný za zostavovanie stanoviska agentúry ku každej záležitosti, ktorá sa týka prijateľnosti spisov, predkladaných v súlade s centralizovaným postupom, udeľovanie, zmenu, pozastavenie alebo zrušenie povolenia na umiestnenie veterinárneho lieku na trh</t>
        </is>
      </c>
      <c r="CP47" s="2" t="inlineStr">
        <is>
          <t>Odbor za zdravila za uporabo v veterinarski medicini</t>
        </is>
      </c>
      <c r="CQ47" s="2" t="inlineStr">
        <is>
          <t>4</t>
        </is>
      </c>
      <c r="CR47" s="2" t="inlineStr">
        <is>
          <t/>
        </is>
      </c>
      <c r="CS47" t="inlineStr">
        <is>
          <t>odbor, odgovoren za pripravo mnenja Evropske agencije za zdravila [ &lt;a href="/entry/result/843722/all" id="ENTRY_TO_ENTRY_CONVERTER" target="_blank"&gt;IATE:843722&lt;/a&gt; ] o kakršnem koli vprašanju, ki se nanaša na vrednotenje zdravil za uporabo v veterinarski medicini.</t>
        </is>
      </c>
      <c r="CT47" s="2" t="inlineStr">
        <is>
          <t>kommittén för veterinärmedicinska läkemedel|
CVMP</t>
        </is>
      </c>
      <c r="CU47" s="2" t="inlineStr">
        <is>
          <t>3|
3</t>
        </is>
      </c>
      <c r="CV47" s="2" t="inlineStr">
        <is>
          <t xml:space="preserve">|
</t>
        </is>
      </c>
      <c r="CW47" t="inlineStr">
        <is>
          <t/>
        </is>
      </c>
    </row>
    <row r="48">
      <c r="A48" s="1" t="str">
        <f>HYPERLINK("https://iate.europa.eu/entry/result/2100450/all", "2100450")</f>
        <v>2100450</v>
      </c>
      <c r="B48" t="inlineStr">
        <is>
          <t>EUROPEAN UNION;INDUSTRY</t>
        </is>
      </c>
      <c r="C48" t="inlineStr">
        <is>
          <t>EUROPEAN UNION|EU institutions and European civil service|EU institution;INDUSTRY|chemistry</t>
        </is>
      </c>
      <c r="D48" t="inlineStr">
        <is>
          <t>yes</t>
        </is>
      </c>
      <c r="E48" t="inlineStr">
        <is>
          <t/>
        </is>
      </c>
      <c r="F48" s="2" t="inlineStr">
        <is>
          <t>Постоянен комитет по биоцидите</t>
        </is>
      </c>
      <c r="G48" s="2" t="inlineStr">
        <is>
          <t>3</t>
        </is>
      </c>
      <c r="H48" s="2" t="inlineStr">
        <is>
          <t/>
        </is>
      </c>
      <c r="I48" t="inlineStr">
        <is>
          <t>Постоянен комитет, състоящ се от представители от държавите-членки и председателстван от представител на Комисията, който подпомага дейността на Комисията във връзка с пускането на пазара на биоциди (Директива 98/8/ЕО на Европейския парламент и на Съвета)</t>
        </is>
      </c>
      <c r="J48" s="2" t="inlineStr">
        <is>
          <t>Stálý výbor pro biocidní přípravky</t>
        </is>
      </c>
      <c r="K48" s="2" t="inlineStr">
        <is>
          <t>3</t>
        </is>
      </c>
      <c r="L48" s="2" t="inlineStr">
        <is>
          <t/>
        </is>
      </c>
      <c r="M48" t="inlineStr">
        <is>
          <t>výbor zřízený v článku 82 nařízení Evropského parlamentu a Rady (EU) č. 528/2012, který je nápomocen Evropské komisi v otázkách biocidních přípravků</t>
        </is>
      </c>
      <c r="N48" s="2" t="inlineStr">
        <is>
          <t>Det Stående Udvalg for Biocidholdige Produkter</t>
        </is>
      </c>
      <c r="O48" s="2" t="inlineStr">
        <is>
          <t>3</t>
        </is>
      </c>
      <c r="P48" s="2" t="inlineStr">
        <is>
          <t/>
        </is>
      </c>
      <c r="Q48" t="inlineStr">
        <is>
          <t/>
        </is>
      </c>
      <c r="R48" s="2" t="inlineStr">
        <is>
          <t>Ständiger Ausschuss für Biozid-Produkte</t>
        </is>
      </c>
      <c r="S48" s="2" t="inlineStr">
        <is>
          <t>3</t>
        </is>
      </c>
      <c r="T48" s="2" t="inlineStr">
        <is>
          <t/>
        </is>
      </c>
      <c r="U48" t="inlineStr">
        <is>
          <t/>
        </is>
      </c>
      <c r="V48" s="2" t="inlineStr">
        <is>
          <t>Μόνιμη επιτροπή βιοκτόνων|
Μόνιμη επιτροπή για την εφαρμογή της οδηγίας σχετικά με τη διάθεση στην αγορά βιοκτόνων προϊόντων|
Μόνιμη Επιτροπή για τα βιοκτόνα προϊόντα</t>
        </is>
      </c>
      <c r="W48" s="2" t="inlineStr">
        <is>
          <t>3|
3|
3</t>
        </is>
      </c>
      <c r="X48" s="2" t="inlineStr">
        <is>
          <t xml:space="preserve">|
|
</t>
        </is>
      </c>
      <c r="Y48" t="inlineStr">
        <is>
          <t/>
        </is>
      </c>
      <c r="Z48" s="2" t="inlineStr">
        <is>
          <t>Standing Committee on Biocidal Products</t>
        </is>
      </c>
      <c r="AA48" s="2" t="inlineStr">
        <is>
          <t>3</t>
        </is>
      </c>
      <c r="AB48" s="2" t="inlineStr">
        <is>
          <t/>
        </is>
      </c>
      <c r="AC48" t="inlineStr">
        <is>
          <t>committee within the meaning of Regulation (EU) No 182/2011, assisting the European Commission in the field of biocidal products</t>
        </is>
      </c>
      <c r="AD48" s="2" t="inlineStr">
        <is>
          <t>Comité Permanente de Biocidas|
Comité permanente de aplicación de la Directiva relativa a la comercialización de biocidas</t>
        </is>
      </c>
      <c r="AE48" s="2" t="inlineStr">
        <is>
          <t>4|
3</t>
        </is>
      </c>
      <c r="AF48" s="2" t="inlineStr">
        <is>
          <t xml:space="preserve">|
</t>
        </is>
      </c>
      <c r="AG48" t="inlineStr">
        <is>
          <t/>
        </is>
      </c>
      <c r="AH48" s="2" t="inlineStr">
        <is>
          <t>alaline biotsiidikomitee</t>
        </is>
      </c>
      <c r="AI48" s="2" t="inlineStr">
        <is>
          <t>3</t>
        </is>
      </c>
      <c r="AJ48" s="2" t="inlineStr">
        <is>
          <t/>
        </is>
      </c>
      <c r="AK48" t="inlineStr">
        <is>
          <t/>
        </is>
      </c>
      <c r="AL48" s="2" t="inlineStr">
        <is>
          <t>pysyvä biosidivalmistekomitea</t>
        </is>
      </c>
      <c r="AM48" s="2" t="inlineStr">
        <is>
          <t>3</t>
        </is>
      </c>
      <c r="AN48" s="2" t="inlineStr">
        <is>
          <t/>
        </is>
      </c>
      <c r="AO48" t="inlineStr">
        <is>
          <t>asetuksessa (EU) N:o 182/2011 tarkoitettu komitea, koka avustaa komissiota biosidivalmisteiden alalla</t>
        </is>
      </c>
      <c r="AP48" s="2" t="inlineStr">
        <is>
          <t>Comité permanent des produits biocides</t>
        </is>
      </c>
      <c r="AQ48" s="2" t="inlineStr">
        <is>
          <t>3</t>
        </is>
      </c>
      <c r="AR48" s="2" t="inlineStr">
        <is>
          <t/>
        </is>
      </c>
      <c r="AS48" t="inlineStr">
        <is>
          <t>Comité au sens du règlement (UE) nº 182/2011, qui assiste la Commission dans le domaine des produits biocides</t>
        </is>
      </c>
      <c r="AT48" s="2" t="inlineStr">
        <is>
          <t>an Buanchoiste um Tháirgí Bithicídeacha</t>
        </is>
      </c>
      <c r="AU48" s="2" t="inlineStr">
        <is>
          <t>3</t>
        </is>
      </c>
      <c r="AV48" s="2" t="inlineStr">
        <is>
          <t/>
        </is>
      </c>
      <c r="AW48" t="inlineStr">
        <is>
          <t/>
        </is>
      </c>
      <c r="AX48" t="inlineStr">
        <is>
          <t/>
        </is>
      </c>
      <c r="AY48" t="inlineStr">
        <is>
          <t/>
        </is>
      </c>
      <c r="AZ48" t="inlineStr">
        <is>
          <t/>
        </is>
      </c>
      <c r="BA48" t="inlineStr">
        <is>
          <t/>
        </is>
      </c>
      <c r="BB48" s="2" t="inlineStr">
        <is>
          <t>biocid termékekkel foglalkozó állandó bizottság</t>
        </is>
      </c>
      <c r="BC48" s="2" t="inlineStr">
        <is>
          <t>4</t>
        </is>
      </c>
      <c r="BD48" s="2" t="inlineStr">
        <is>
          <t/>
        </is>
      </c>
      <c r="BE48" t="inlineStr">
        <is>
          <t>a 182/2011/EU rendelet szerinti bizottság, amely az Európai Bizottság munkáját segíti a biocid termékekkel összefüggésben</t>
        </is>
      </c>
      <c r="BF48" s="2" t="inlineStr">
        <is>
          <t>Comitato permanente sui biocidi|
Comitato permanente per l'attuazione della direttiva relativa all'immissione sul mercato dei biocidi</t>
        </is>
      </c>
      <c r="BG48" s="2" t="inlineStr">
        <is>
          <t>3|
3</t>
        </is>
      </c>
      <c r="BH48" s="2" t="inlineStr">
        <is>
          <t xml:space="preserve">|
</t>
        </is>
      </c>
      <c r="BI48" t="inlineStr">
        <is>
          <t/>
        </is>
      </c>
      <c r="BJ48" s="2" t="inlineStr">
        <is>
          <t>Biocidinių produktų nuolatinis komitetas</t>
        </is>
      </c>
      <c r="BK48" s="2" t="inlineStr">
        <is>
          <t>3</t>
        </is>
      </c>
      <c r="BL48" s="2" t="inlineStr">
        <is>
          <t/>
        </is>
      </c>
      <c r="BM48" t="inlineStr">
        <is>
          <t/>
        </is>
      </c>
      <c r="BN48" s="2" t="inlineStr">
        <is>
          <t>Biocīdu pastāvīgā komiteja</t>
        </is>
      </c>
      <c r="BO48" s="2" t="inlineStr">
        <is>
          <t>3</t>
        </is>
      </c>
      <c r="BP48" s="2" t="inlineStr">
        <is>
          <t/>
        </is>
      </c>
      <c r="BQ48" t="inlineStr">
        <is>
          <t/>
        </is>
      </c>
      <c r="BR48" s="2" t="inlineStr">
        <is>
          <t>Kumitat Permanenti dwar il-Prodotti Bijoċidali</t>
        </is>
      </c>
      <c r="BS48" s="2" t="inlineStr">
        <is>
          <t>3</t>
        </is>
      </c>
      <c r="BT48" s="2" t="inlineStr">
        <is>
          <t/>
        </is>
      </c>
      <c r="BU48" t="inlineStr">
        <is>
          <t>kumitat fi ħdan it-tifsira tar-Regolament (UE) Nru 182/2011, li jassisti lill-Kummissjoni Ewropea f'dak li għandu x'jaqsam mal-prodotti bijoċidali</t>
        </is>
      </c>
      <c r="BV48" s="2" t="inlineStr">
        <is>
          <t>Permanent Comité voor biociden</t>
        </is>
      </c>
      <c r="BW48" s="2" t="inlineStr">
        <is>
          <t>4</t>
        </is>
      </c>
      <c r="BX48" s="2" t="inlineStr">
        <is>
          <t/>
        </is>
      </c>
      <c r="BY48" t="inlineStr">
        <is>
          <t/>
        </is>
      </c>
      <c r="BZ48" s="2" t="inlineStr">
        <is>
          <t>Stały Komitet ds. Produktów Biobójczych</t>
        </is>
      </c>
      <c r="CA48" s="2" t="inlineStr">
        <is>
          <t>3</t>
        </is>
      </c>
      <c r="CB48" s="2" t="inlineStr">
        <is>
          <t/>
        </is>
      </c>
      <c r="CC48" t="inlineStr">
        <is>
          <t/>
        </is>
      </c>
      <c r="CD48" s="2" t="inlineStr">
        <is>
          <t>Comité Permanente dos Produtos Biocidas</t>
        </is>
      </c>
      <c r="CE48" s="2" t="inlineStr">
        <is>
          <t>3</t>
        </is>
      </c>
      <c r="CF48" s="2" t="inlineStr">
        <is>
          <t/>
        </is>
      </c>
      <c r="CG48" t="inlineStr">
        <is>
          <t>Comité na aceção do Regulamento (UE) n.º 182/2011 que assiste a Comissão.</t>
        </is>
      </c>
      <c r="CH48" s="2" t="inlineStr">
        <is>
          <t>Comitetul permanent pentru produse biocide</t>
        </is>
      </c>
      <c r="CI48" s="2" t="inlineStr">
        <is>
          <t>3</t>
        </is>
      </c>
      <c r="CJ48" s="2" t="inlineStr">
        <is>
          <t/>
        </is>
      </c>
      <c r="CK48" t="inlineStr">
        <is>
          <t>comitet, în înțelesul Regulamentului (UE) nr. 182/2011, care asistă Comisia în domeniul produselor biocide și articolelor tratate</t>
        </is>
      </c>
      <c r="CL48" s="2" t="inlineStr">
        <is>
          <t>Stály výbor pre biocídne výrobky</t>
        </is>
      </c>
      <c r="CM48" s="2" t="inlineStr">
        <is>
          <t>3</t>
        </is>
      </c>
      <c r="CN48" s="2" t="inlineStr">
        <is>
          <t/>
        </is>
      </c>
      <c r="CO48" t="inlineStr">
        <is>
          <t>výbor zriadený v článku 28 smernice Európskeho parlamentu a Rady 98/8/ES o uvádzaní biocídnych výrobkov na trh</t>
        </is>
      </c>
      <c r="CP48" s="2" t="inlineStr">
        <is>
          <t>Stalni odbor za biocidne proizvode|
Stalni odbor za izvajanje direktive o dajanju biocidnih pripravkov v promet</t>
        </is>
      </c>
      <c r="CQ48" s="2" t="inlineStr">
        <is>
          <t>3|
3</t>
        </is>
      </c>
      <c r="CR48" s="2" t="inlineStr">
        <is>
          <t xml:space="preserve">|
</t>
        </is>
      </c>
      <c r="CS48" t="inlineStr">
        <is>
          <t/>
        </is>
      </c>
      <c r="CT48" s="2" t="inlineStr">
        <is>
          <t>ständiga kommittén för biocidprodukter</t>
        </is>
      </c>
      <c r="CU48" s="2" t="inlineStr">
        <is>
          <t>3</t>
        </is>
      </c>
      <c r="CV48" s="2" t="inlineStr">
        <is>
          <t/>
        </is>
      </c>
      <c r="CW48" t="inlineStr">
        <is>
          <t>kommitté i den mening som avses i förordning (EU) nr 182/2011 som ska biträda kommisionen på området biocidprodukter</t>
        </is>
      </c>
    </row>
    <row r="49">
      <c r="A49" s="1" t="str">
        <f>HYPERLINK("https://iate.europa.eu/entry/result/1146946/all", "1146946")</f>
        <v>1146946</v>
      </c>
      <c r="B49" t="inlineStr">
        <is>
          <t>SOCIAL QUESTIONS</t>
        </is>
      </c>
      <c r="C49" t="inlineStr">
        <is>
          <t>SOCIAL QUESTIONS|health|pharmaceutical industry</t>
        </is>
      </c>
      <c r="D49" t="inlineStr">
        <is>
          <t>yes</t>
        </is>
      </c>
      <c r="E49" t="inlineStr">
        <is>
          <t/>
        </is>
      </c>
      <c r="F49" s="2" t="inlineStr">
        <is>
          <t>нежелана лекарствена реакция</t>
        </is>
      </c>
      <c r="G49" s="2" t="inlineStr">
        <is>
          <t>4</t>
        </is>
      </c>
      <c r="H49" s="2" t="inlineStr">
        <is>
          <t/>
        </is>
      </c>
      <c r="I49" t="inlineStr">
        <is>
          <t>Нежелан и непредвиден отговор към лекарствен продукт, който се проявява при приложение на продукта в дози, нормално използвани за лечение, профилактика или диагностика на заболяване при хора, или за възстановяване, корекция или модифициране на физиологична функция, а при клинични изпитвания - всеки нежелан и непредвиден отговор към изпитван лекарствен продукт, независимо от приложената доза.</t>
        </is>
      </c>
      <c r="J49" s="2" t="inlineStr">
        <is>
          <t>nežádoucí účinek|
nežádoucí účinek léčivého přípravku</t>
        </is>
      </c>
      <c r="K49" s="2" t="inlineStr">
        <is>
          <t>3|
3</t>
        </is>
      </c>
      <c r="L49" s="2" t="inlineStr">
        <is>
          <t xml:space="preserve">|
</t>
        </is>
      </c>
      <c r="M49" t="inlineStr">
        <is>
          <t>nepříznivá a nezamýšlená odezva na podání léčivého přípravku, která se dostaví po dávce běžně užívané k profylaxi, léčení či určení diagnózy onemocnění nebo k obnově, úpravě nebo jinému ovlivnění fyziologických funkcí; v případě klinického hodnocení léčivých přípravků jde o nepříznivou a nezamýšlenou odezvu po podání jakékoli dávky</t>
        </is>
      </c>
      <c r="N49" s="2" t="inlineStr">
        <is>
          <t>bivirkning|
uønsket reaktion</t>
        </is>
      </c>
      <c r="O49" s="2" t="inlineStr">
        <is>
          <t>3|
3</t>
        </is>
      </c>
      <c r="P49" s="2" t="inlineStr">
        <is>
          <t xml:space="preserve">|
</t>
        </is>
      </c>
      <c r="Q49" t="inlineStr">
        <is>
          <t>skadelig og utilsigtet reaktion på et lægemiddel</t>
        </is>
      </c>
      <c r="R49" s="2" t="inlineStr">
        <is>
          <t>adverse Reaktion|
negative Auswirkung|
Nebenwirkung</t>
        </is>
      </c>
      <c r="S49" s="2" t="inlineStr">
        <is>
          <t>3|
3|
3</t>
        </is>
      </c>
      <c r="T49" s="2" t="inlineStr">
        <is>
          <t xml:space="preserve">|
admitted|
</t>
        </is>
      </c>
      <c r="U49" t="inlineStr">
        <is>
          <t/>
        </is>
      </c>
      <c r="V49" s="2" t="inlineStr">
        <is>
          <t>ανεπιθύμητη ενέργεια</t>
        </is>
      </c>
      <c r="W49" s="2" t="inlineStr">
        <is>
          <t>3</t>
        </is>
      </c>
      <c r="X49" s="2" t="inlineStr">
        <is>
          <t/>
        </is>
      </c>
      <c r="Y49" t="inlineStr">
        <is>
          <t>επιβλαβής και ακούσια απόκριση σε ένα φαρμακευτικό προϊόν</t>
        </is>
      </c>
      <c r="Z49" s="2" t="inlineStr">
        <is>
          <t>adverse reaction|
adverse drug reaction|
ADR|
undesirable effect</t>
        </is>
      </c>
      <c r="AA49" s="2" t="inlineStr">
        <is>
          <t>3|
4|
4|
3</t>
        </is>
      </c>
      <c r="AB49" s="2" t="inlineStr">
        <is>
          <t>|
|
|
deprecated</t>
        </is>
      </c>
      <c r="AC49" t="inlineStr">
        <is>
          <t>response to a medicinal product which is noxious and unintended and which occurs at doses normally used in man for the prophylaxis, diagnosis or therapy of disease or for the restoration, correction or modification of physiological function</t>
        </is>
      </c>
      <c r="AD49" s="2" t="inlineStr">
        <is>
          <t>reacción adversa</t>
        </is>
      </c>
      <c r="AE49" s="2" t="inlineStr">
        <is>
          <t>4</t>
        </is>
      </c>
      <c r="AF49" s="2" t="inlineStr">
        <is>
          <t/>
        </is>
      </c>
      <c r="AG49" t="inlineStr">
        <is>
          <t>Cualquier respuesta nociva e involuntaria a un medicamento, producida a dosis aplicadas normalmente en el hombre para la profilaxis, el diagnóstico o el tratamiento de enfermedades, o para el restablecimiento, la corrección o la modificación de funciones fisiológicas.</t>
        </is>
      </c>
      <c r="AH49" s="2" t="inlineStr">
        <is>
          <t>ravimi kõrvaltoime|
kõrvaltoime</t>
        </is>
      </c>
      <c r="AI49" s="2" t="inlineStr">
        <is>
          <t>3|
3</t>
        </is>
      </c>
      <c r="AJ49" s="2" t="inlineStr">
        <is>
          <t xml:space="preserve">|
</t>
        </is>
      </c>
      <c r="AK49" t="inlineStr">
        <is>
          <t>mürgine ja tahtmatu vastureaktsioon ravimi toimele, mis esineb inimeste haiguste profülaktikaks, diagnoosimiseks ja raviks või füsioloogiliste talitluste taastamiseks, korrigeerimiseks või modifitseerimiseks tavaliselt kasutavate dooside puhul</t>
        </is>
      </c>
      <c r="AL49" s="2" t="inlineStr">
        <is>
          <t>haittavaikutus|
haitallinen reaktio|
lääkkeen haittavaikutus|
negatiivinen reaktio</t>
        </is>
      </c>
      <c r="AM49" s="2" t="inlineStr">
        <is>
          <t>3|
2|
3|
2</t>
        </is>
      </c>
      <c r="AN49" s="2" t="inlineStr">
        <is>
          <t xml:space="preserve">|
|
|
</t>
        </is>
      </c>
      <c r="AO49" t="inlineStr">
        <is>
          <t>lääkevalmisteen aiheuttama haitallinen ja tahaton vaikutus, joka esiintyy ihmisellä sairauden ehkäisyyn, taudin määritykseen tai hoitoon tai elintoimintojen palauttamiseen, korjaamiseen tai muuntamiseen tavanomaisesti käytettyjen annosten yhteydessä</t>
        </is>
      </c>
      <c r="AP49" s="2" t="inlineStr">
        <is>
          <t>effet indésirable|
effet nocif</t>
        </is>
      </c>
      <c r="AQ49" s="2" t="inlineStr">
        <is>
          <t>4|
3</t>
        </is>
      </c>
      <c r="AR49" s="2" t="inlineStr">
        <is>
          <t xml:space="preserve">|
</t>
        </is>
      </c>
      <c r="AS49" t="inlineStr">
        <is>
          <t>une réaction nocive et non voulue à un médicament, se produisant aux posologies normalement utilisées chez l'homme pour la prophylaxie, le diagnostic ou le traitement d'une maladie ou pour la restauration, la correction ou la modification d'une fonction physiologique</t>
        </is>
      </c>
      <c r="AT49" s="2" t="inlineStr">
        <is>
          <t>frithghníomh díobhálach|
frithghníomh díobhálach in aghaidh druga</t>
        </is>
      </c>
      <c r="AU49" s="2" t="inlineStr">
        <is>
          <t>3|
3</t>
        </is>
      </c>
      <c r="AV49" s="2" t="inlineStr">
        <is>
          <t xml:space="preserve">|
</t>
        </is>
      </c>
      <c r="AW49" t="inlineStr">
        <is>
          <t/>
        </is>
      </c>
      <c r="AX49" s="2" t="inlineStr">
        <is>
          <t>nuspojava|
nuspojava lijeka</t>
        </is>
      </c>
      <c r="AY49" s="2" t="inlineStr">
        <is>
          <t>2|
3</t>
        </is>
      </c>
      <c r="AZ49" s="2" t="inlineStr">
        <is>
          <t xml:space="preserve">|
</t>
        </is>
      </c>
      <c r="BA49" t="inlineStr">
        <is>
          <t>svaka štetna i neželjena reakcija na lijek koji je primijenjen u terapijskim dozama i na ispravan način u odobrenoj indikaciji, uz uvjet da postoji uzročno-posljedična veza ili ona ne može biti isključena</t>
        </is>
      </c>
      <c r="BB49" s="2" t="inlineStr">
        <is>
          <t>nem kívánt hatás|
nem kívánt gyógyszerhatás|
mellékhatás</t>
        </is>
      </c>
      <c r="BC49" s="2" t="inlineStr">
        <is>
          <t>2|
2|
4</t>
        </is>
      </c>
      <c r="BD49" s="2" t="inlineStr">
        <is>
          <t>|
|
preferred</t>
        </is>
      </c>
      <c r="BE49" t="inlineStr">
        <is>
          <t>a vizsgálati készítmény bármely adagjának alkalmazása mellett bekövetkező minden kedvezőtlen és nem kívánt reakció, amely összefüggésben áll a vizsgálati készítménnyel</t>
        </is>
      </c>
      <c r="BF49" s="2" t="inlineStr">
        <is>
          <t>reazione avversa|
effetto collaterale negativo|
effetto indesisiderato</t>
        </is>
      </c>
      <c r="BG49" s="2" t="inlineStr">
        <is>
          <t>3|
3|
3</t>
        </is>
      </c>
      <c r="BH49" s="2" t="inlineStr">
        <is>
          <t xml:space="preserve">preferred|
|
</t>
        </is>
      </c>
      <c r="BI49" t="inlineStr">
        <is>
          <t>reazione nociva e non voluta ad un medicinale che si verifica a dosi normalmente somministrate a soggetti umani a scopi profilattici, diagnostici o terapeutici o per ripristinarne, correggerne o modificarne le funzioni fisiologiche</t>
        </is>
      </c>
      <c r="BJ49" s="2" t="inlineStr">
        <is>
          <t>nepageidaujama reakcija</t>
        </is>
      </c>
      <c r="BK49" s="2" t="inlineStr">
        <is>
          <t>3</t>
        </is>
      </c>
      <c r="BL49" s="2" t="inlineStr">
        <is>
          <t/>
        </is>
      </c>
      <c r="BM49" t="inlineStr">
        <is>
          <t>kenksmingas ir nelauktas organizmo atsakas į vaistus</t>
        </is>
      </c>
      <c r="BN49" s="2" t="inlineStr">
        <is>
          <t>blakusparādība|
zāļu blakusparādība</t>
        </is>
      </c>
      <c r="BO49" s="2" t="inlineStr">
        <is>
          <t>3|
3</t>
        </is>
      </c>
      <c r="BP49" s="2" t="inlineStr">
        <is>
          <t xml:space="preserve">|
</t>
        </is>
      </c>
      <c r="BQ49" t="inlineStr">
        <is>
          <t>kaitīga un neparedzēta reakcija uz zālēm, kas rodas, cilvēkam pareizi lietojot zāles devas slimības profilaksei, diagnosticēšanai vai terapijai, vai fizioloģisko funkciju atjaunošanai, labošanai vai pārveidošanai</t>
        </is>
      </c>
      <c r="BR49" s="2" t="inlineStr">
        <is>
          <t>reazzjoni avversa|
reazzjoni avversa għal mediċina</t>
        </is>
      </c>
      <c r="BS49" s="2" t="inlineStr">
        <is>
          <t>3|
3</t>
        </is>
      </c>
      <c r="BT49" s="2" t="inlineStr">
        <is>
          <t xml:space="preserve">|
</t>
        </is>
      </c>
      <c r="BU49" t="inlineStr">
        <is>
          <t/>
        </is>
      </c>
      <c r="BV49" s="2" t="inlineStr">
        <is>
          <t>ongewenste bijwerking|
bijwerking</t>
        </is>
      </c>
      <c r="BW49" s="2" t="inlineStr">
        <is>
          <t>3|
3</t>
        </is>
      </c>
      <c r="BX49" s="2" t="inlineStr">
        <is>
          <t xml:space="preserve">|
</t>
        </is>
      </c>
      <c r="BY49" t="inlineStr">
        <is>
          <t>elke schadelijke, niet bedoelde werking van een geneesmiddel, in de gebruikelijke dosering toegediend bij het voorkomen of behandelen van aandoeningen</t>
        </is>
      </c>
      <c r="BZ49" s="2" t="inlineStr">
        <is>
          <t>reakcja niepożądana|
działanie niepożądane|
niepożądane działanie produktu leczniczego|
niepożądane działanie leku|
NDL|
NDPL</t>
        </is>
      </c>
      <c r="CA49" s="2" t="inlineStr">
        <is>
          <t>3|
3|
3|
3|
3|
3</t>
        </is>
      </c>
      <c r="CB49" s="2" t="inlineStr">
        <is>
          <t xml:space="preserve">preferred|
|
|
|
|
</t>
        </is>
      </c>
      <c r="CC49" t="inlineStr">
        <is>
          <t>jakakolwiek niepożądana i niezamierzona reakcja na badany produkt leczniczy, związana z podaniem go w jakiejkolwiek dawce</t>
        </is>
      </c>
      <c r="CD49" s="2" t="inlineStr">
        <is>
          <t>reação adversa|
reação adversa medicamentosa|
RAM|
efeito indesejável</t>
        </is>
      </c>
      <c r="CE49" s="2" t="inlineStr">
        <is>
          <t>3|
3|
3|
3</t>
        </is>
      </c>
      <c r="CF49" s="2" t="inlineStr">
        <is>
          <t xml:space="preserve">|
|
|
</t>
        </is>
      </c>
      <c r="CG49" t="inlineStr">
        <is>
          <t>Qualquer reação nociva e involuntária a um medicamento que ocorra com doses geralmente utilizadas no ser humano na profilaxia, diagnóstico ou tratamento de doenças ou na recuperação, correção ou modificação de funções fisiológicas.</t>
        </is>
      </c>
      <c r="CH49" s="2" t="inlineStr">
        <is>
          <t>reacție adversă</t>
        </is>
      </c>
      <c r="CI49" s="2" t="inlineStr">
        <is>
          <t>3</t>
        </is>
      </c>
      <c r="CJ49" s="2" t="inlineStr">
        <is>
          <t/>
        </is>
      </c>
      <c r="CK49" t="inlineStr">
        <is>
          <t/>
        </is>
      </c>
      <c r="CL49" s="2" t="inlineStr">
        <is>
          <t>nežiaduci účinok</t>
        </is>
      </c>
      <c r="CM49" s="2" t="inlineStr">
        <is>
          <t>3</t>
        </is>
      </c>
      <c r="CN49" s="2" t="inlineStr">
        <is>
          <t/>
        </is>
      </c>
      <c r="CO49" t="inlineStr">
        <is>
          <t>reakcia na liek, ktorá je škodlivá a nežiaduca a ktorá sa vyskytne pri dávkach normálne používaných u ľudí na profylaxiu, diagnostikovanie alebo liečenie choroby, alebo na obnovenie, úpravu alebo zmenu fyziologických funkcií</t>
        </is>
      </c>
      <c r="CP49" s="2" t="inlineStr">
        <is>
          <t>neželeni učinek|
neželeni učinek zdravila</t>
        </is>
      </c>
      <c r="CQ49" s="2" t="inlineStr">
        <is>
          <t>3|
3</t>
        </is>
      </c>
      <c r="CR49" s="2" t="inlineStr">
        <is>
          <t xml:space="preserve">|
</t>
        </is>
      </c>
      <c r="CS49" t="inlineStr">
        <is>
          <t>škodljiva in nenamerna reakcija, do katere lahko pride pri odmerkih zdravila, ki se pri ljudeh ali živalih navadno uporabljajo za preprečevanje, diagnosticiranje ali zdravljenje bolezni ali za ponovno vzpostavitev, izboljšanje ali spremembo fiziološke funkcije</t>
        </is>
      </c>
      <c r="CT49" s="2" t="inlineStr">
        <is>
          <t>läkemedelsbiverkning|
biverkning</t>
        </is>
      </c>
      <c r="CU49" s="2" t="inlineStr">
        <is>
          <t>3|
3</t>
        </is>
      </c>
      <c r="CV49" s="2" t="inlineStr">
        <is>
          <t xml:space="preserve">|
</t>
        </is>
      </c>
      <c r="CW49" t="inlineStr">
        <is>
          <t>oönskad och/eller oavsedd effekt av läkemedel</t>
        </is>
      </c>
    </row>
    <row r="50">
      <c r="A50" s="1" t="str">
        <f>HYPERLINK("https://iate.europa.eu/entry/result/1238757/all", "1238757")</f>
        <v>1238757</v>
      </c>
      <c r="B50" t="inlineStr">
        <is>
          <t>AGRICULTURE, FORESTRY AND FISHERIES</t>
        </is>
      </c>
      <c r="C50" t="inlineStr">
        <is>
          <t>AGRICULTURE, FORESTRY AND FISHERIES|agricultural activity|animal health</t>
        </is>
      </c>
      <c r="D50" t="inlineStr">
        <is>
          <t>yes</t>
        </is>
      </c>
      <c r="E50" t="inlineStr">
        <is>
          <t/>
        </is>
      </c>
      <c r="F50" s="2" t="inlineStr">
        <is>
          <t>медикаментозен фураж</t>
        </is>
      </c>
      <c r="G50" s="2" t="inlineStr">
        <is>
          <t>3</t>
        </is>
      </c>
      <c r="H50" s="2" t="inlineStr">
        <is>
          <t/>
        </is>
      </c>
      <c r="I50" t="inlineStr">
        <is>
          <t>смес от медикаментозен премикс 
&lt;sup&gt;1&lt;/sup&gt; и комбиниран фураж, предназначена за профилактика, лечение, възстановяване, коригиране или модифициране на физиологичните функции на животните 
&lt;p&gt;&lt;sup&gt;1&lt;/sup&gt; [ &lt;a href="/entry/result/1261896/all" id="ENTRY_TO_ENTRY_CONVERTER" target="_blank"&gt;IATE:1261896&lt;/a&gt; ]&lt;/p&gt;</t>
        </is>
      </c>
      <c r="J50" s="2" t="inlineStr">
        <is>
          <t>medikované krmivo</t>
        </is>
      </c>
      <c r="K50" s="2" t="inlineStr">
        <is>
          <t>3</t>
        </is>
      </c>
      <c r="L50" s="2" t="inlineStr">
        <is>
          <t/>
        </is>
      </c>
      <c r="M50" t="inlineStr">
        <is>
          <t>směs medikovaného premixu nebo medikovaných premixů a krmiva nebo krmiv, která je určena pro uvedení do oběhu a ke zkrmení zvířatům bez dalšího zpracování nebo úpravy</t>
        </is>
      </c>
      <c r="N50" s="2" t="inlineStr">
        <is>
          <t>foderlægemiddel|
medicineret foder</t>
        </is>
      </c>
      <c r="O50" s="2" t="inlineStr">
        <is>
          <t>3|
3</t>
        </is>
      </c>
      <c r="P50" s="2" t="inlineStr">
        <is>
          <t xml:space="preserve">|
</t>
        </is>
      </c>
      <c r="Q50" t="inlineStr">
        <is>
          <t>Enhver blanding af et eller flere veterinærmedicinske præparater og et eller flere foderstoffer, som er tilberedt inden markedsføring og bestemt til uden forarbejdning at anvendes til dyr på grund af deres helbredende eller forebyggende egenskaber...</t>
        </is>
      </c>
      <c r="R50" s="2" t="inlineStr">
        <is>
          <t>Arzneifuttermittel</t>
        </is>
      </c>
      <c r="S50" s="2" t="inlineStr">
        <is>
          <t>3</t>
        </is>
      </c>
      <c r="T50" s="2" t="inlineStr">
        <is>
          <t>preferred</t>
        </is>
      </c>
      <c r="U50" t="inlineStr">
        <is>
          <t>jede Mischung aus einem oder mehreren Tierarzneimitteln und einem oder mehreren Futtermitteln, die vor dem Inverkehrbringen zubereitet wird und die wegen ihrer vorbeugenden, heilenden oder ihrer anderen Eigenschaften ohne Veränderung für die Verwendung bei Tieren bestimmt ist</t>
        </is>
      </c>
      <c r="V50" s="2" t="inlineStr">
        <is>
          <t>φαρμακούχος ζωοτροφή</t>
        </is>
      </c>
      <c r="W50" s="2" t="inlineStr">
        <is>
          <t>3</t>
        </is>
      </c>
      <c r="X50" s="2" t="inlineStr">
        <is>
          <t/>
        </is>
      </c>
      <c r="Y50" t="inlineStr">
        <is>
          <t/>
        </is>
      </c>
      <c r="Z50" s="2" t="inlineStr">
        <is>
          <t>medicated feedingstuff|
medicated feed</t>
        </is>
      </c>
      <c r="AA50" s="2" t="inlineStr">
        <is>
          <t>3|
3</t>
        </is>
      </c>
      <c r="AB50" s="2" t="inlineStr">
        <is>
          <t xml:space="preserve">|
</t>
        </is>
      </c>
      <c r="AC50" t="inlineStr">
        <is>
          <t>mixture of one or more veterinary medicinal products or intermediate products with one or more feeds which is ready to be directly fed to animals without further processing, because of its curative or preventive properties or other properties as a medicinal product</t>
        </is>
      </c>
      <c r="AD50" s="2" t="inlineStr">
        <is>
          <t>pienso medicado|
alimento medicamentoso|
pienso medicamentoso</t>
        </is>
      </c>
      <c r="AE50" s="2" t="inlineStr">
        <is>
          <t>3|
3|
3</t>
        </is>
      </c>
      <c r="AF50" s="2" t="inlineStr">
        <is>
          <t xml:space="preserve">|
|
</t>
        </is>
      </c>
      <c r="AG50" t="inlineStr">
        <is>
          <t>Toda mezcla de medicamento veterinario y de alimento preparada previamente a su comercialización y destinada a ser administrada a los animales sin transformación, en razón de las propiedades curativas o preventivas o de otras propiedades del medicamento.</t>
        </is>
      </c>
      <c r="AH50" s="2" t="inlineStr">
        <is>
          <t>ravimsööt</t>
        </is>
      </c>
      <c r="AI50" s="2" t="inlineStr">
        <is>
          <t>3</t>
        </is>
      </c>
      <c r="AJ50" s="2" t="inlineStr">
        <is>
          <t/>
        </is>
      </c>
      <c r="AK50" t="inlineStr">
        <is>
          <t>veterinaarravimi/veterinaarravimite ja sööda/söötade segu, mis on eelnevalt turustamiseks valmistatud ning mida ennetus-, ravi- või muude punktis 2 nimetatud omaduste tõttu kavatsetakse edasise töötlemiseta kasutada söödana</t>
        </is>
      </c>
      <c r="AL50" s="2" t="inlineStr">
        <is>
          <t>lääkerehu</t>
        </is>
      </c>
      <c r="AM50" s="2" t="inlineStr">
        <is>
          <t>3</t>
        </is>
      </c>
      <c r="AN50" s="2" t="inlineStr">
        <is>
          <t/>
        </is>
      </c>
      <c r="AO50" t="inlineStr">
        <is>
          <t>eläinlääkkeen tai eläinlääkkeiden ja rehun sekoitus, joka on valmistettu markkinoille saattamista varten valmiiksi ja tarkoitettu sellaisenaan eläimille syötettäväksi sairautta parantavien tai ehkäisevien tai muiden lääkkeellisten ominaisuuksiensa vuoksi</t>
        </is>
      </c>
      <c r="AP50" s="2" t="inlineStr">
        <is>
          <t>aliment médicamenteux|
aliment médicamenteux pour animaux</t>
        </is>
      </c>
      <c r="AQ50" s="2" t="inlineStr">
        <is>
          <t>3|
2</t>
        </is>
      </c>
      <c r="AR50" s="2" t="inlineStr">
        <is>
          <t xml:space="preserve">|
</t>
        </is>
      </c>
      <c r="AS50" t="inlineStr">
        <is>
          <t>tout mélange de médicament(s) vétérinaire(s) et d'alimentation préparé préalablement à sa mise sur le marché et destiné à être administré aux animaux sans transformation, en raison des propriétés curatives ou préventives ou des autres propriétés du médicament ...</t>
        </is>
      </c>
      <c r="AT50" s="2" t="inlineStr">
        <is>
          <t>ábhar beathúcháin íocleasaithe</t>
        </is>
      </c>
      <c r="AU50" s="2" t="inlineStr">
        <is>
          <t>3</t>
        </is>
      </c>
      <c r="AV50" s="2" t="inlineStr">
        <is>
          <t/>
        </is>
      </c>
      <c r="AW50" t="inlineStr">
        <is>
          <t/>
        </is>
      </c>
      <c r="AX50" s="2" t="inlineStr">
        <is>
          <t>ljekovita hrana za životinje|
ljekovita hrana</t>
        </is>
      </c>
      <c r="AY50" s="2" t="inlineStr">
        <is>
          <t>3|
3</t>
        </is>
      </c>
      <c r="AZ50" s="2" t="inlineStr">
        <is>
          <t xml:space="preserve">|
</t>
        </is>
      </c>
      <c r="BA50" t="inlineStr">
        <is>
          <t>mješavina hrane za životinje i odobrenoga ljekovitog dodatka</t>
        </is>
      </c>
      <c r="BB50" s="2" t="inlineStr">
        <is>
          <t>gyógyszeres takarmány</t>
        </is>
      </c>
      <c r="BC50" s="2" t="inlineStr">
        <is>
          <t>3</t>
        </is>
      </c>
      <c r="BD50" s="2" t="inlineStr">
        <is>
          <t/>
        </is>
      </c>
      <c r="BE50" t="inlineStr">
        <is>
          <t>állatgyógyászati készítmény vagy készítmények és takarmány vagytakarmányok keveréke, amely forgalomba hozatalra kész, és amelytovábbi feldolgozás nélkül alkalmas állatok takarmányozására a 2.pontban a gyógyszerkészítményekre leírt gyógyító, megelőző vagyegyéb tulajdonságai alapján</t>
        </is>
      </c>
      <c r="BF50" s="2" t="inlineStr">
        <is>
          <t>mangime medicato|
alimento medicamentoso</t>
        </is>
      </c>
      <c r="BG50" s="2" t="inlineStr">
        <is>
          <t>3|
3</t>
        </is>
      </c>
      <c r="BH50" s="2" t="inlineStr">
        <is>
          <t xml:space="preserve">|
</t>
        </is>
      </c>
      <c r="BI50" t="inlineStr">
        <is>
          <t>qualsiasi miscela di medicinale veterinario e alimento preparata prima della sua immissione in commercio e destinata ad essere somministrata agli animali senza trasformazione a motivo delle sue proprietà curative o preventive o delle altre proprietà del medicinale, ...</t>
        </is>
      </c>
      <c r="BJ50" s="2" t="inlineStr">
        <is>
          <t>vaistinis pašaras</t>
        </is>
      </c>
      <c r="BK50" s="2" t="inlineStr">
        <is>
          <t>3</t>
        </is>
      </c>
      <c r="BL50" s="2" t="inlineStr">
        <is>
          <t/>
        </is>
      </c>
      <c r="BM50" t="inlineStr">
        <is>
          <t>vaistinio premikso ir pašaro (-ų) mišinys, kuris skirtas gyvūnams šerti be tolesnio apdorojimo ir kuris veikia kaip veterinarinis vaistas</t>
        </is>
      </c>
      <c r="BN50" t="inlineStr">
        <is>
          <t/>
        </is>
      </c>
      <c r="BO50" t="inlineStr">
        <is>
          <t/>
        </is>
      </c>
      <c r="BP50" t="inlineStr">
        <is>
          <t/>
        </is>
      </c>
      <c r="BQ50" t="inlineStr">
        <is>
          <t/>
        </is>
      </c>
      <c r="BR50" s="2" t="inlineStr">
        <is>
          <t>għalf medikat</t>
        </is>
      </c>
      <c r="BS50" s="2" t="inlineStr">
        <is>
          <t>3</t>
        </is>
      </c>
      <c r="BT50" s="2" t="inlineStr">
        <is>
          <t/>
        </is>
      </c>
      <c r="BU50" t="inlineStr">
        <is>
          <t>taħlita, ta’ prodott mediċinali veterinarju wieħed jew aktar ma' tip ta' għalf wieħed jew aktar, lesta għat-tqegħid fis-suq u maħsuba għat-tmigħ lill-annimali mingħajr aktar proċessar, minħabba l-proprjetajiet kurattivi jew preventivi tagħha jew proprjetajiet oħra bħala prodott mediċinali</t>
        </is>
      </c>
      <c r="BV50" s="2" t="inlineStr">
        <is>
          <t>diervoeder met medicinale werking|
gemedicineerd diervoeder</t>
        </is>
      </c>
      <c r="BW50" s="2" t="inlineStr">
        <is>
          <t>3|
2</t>
        </is>
      </c>
      <c r="BX50" s="2" t="inlineStr">
        <is>
          <t xml:space="preserve">|
</t>
        </is>
      </c>
      <c r="BY50" t="inlineStr">
        <is>
          <t>elk mengsel van geneesmiddel(en) voor diergeneeskundig gebruik en diervoeder(s) dat vóór het in de handel brengen is bereid en is bestemd om als zodanig vanwege de therapeutische, profylactische of andere ... eigenschappen van het geneesmiddel aan dieren te worden toegediend</t>
        </is>
      </c>
      <c r="BZ50" s="2" t="inlineStr">
        <is>
          <t>pasza z zawartością substancji leczniczych|
pasza lecznicza</t>
        </is>
      </c>
      <c r="CA50" s="2" t="inlineStr">
        <is>
          <t>3|
3</t>
        </is>
      </c>
      <c r="CB50" s="2" t="inlineStr">
        <is>
          <t xml:space="preserve">|
</t>
        </is>
      </c>
      <c r="CC50" t="inlineStr">
        <is>
          <t>każda mieszanka weterynaryjnego produktu leczniczego lub produktów leczniczych oraz paszy lub pasz, która została przygotowana do wprowadzenia do obrotu i przeznaczona dla karmienia zwierząt bez dalszego przetwarzania, z uwagi na jej lecznicze i profilaktyczne właściwości lub inne wartości jako produkt leczniczy</t>
        </is>
      </c>
      <c r="CD50" s="2" t="inlineStr">
        <is>
          <t>alimento medicamentoso para animais</t>
        </is>
      </c>
      <c r="CE50" s="2" t="inlineStr">
        <is>
          <t>3</t>
        </is>
      </c>
      <c r="CF50" s="2" t="inlineStr">
        <is>
          <t/>
        </is>
      </c>
      <c r="CG50" t="inlineStr">
        <is>
          <t>Qualquer mistura de medicamento veterinário e de alimento destinada a ser administrada aos animais sem transformação, devido às propriedades curativas, preventivas ou outras do referido medicamento.</t>
        </is>
      </c>
      <c r="CH50" s="2" t="inlineStr">
        <is>
          <t>furaj medicamentat|
hrană medicamentată pentru animale</t>
        </is>
      </c>
      <c r="CI50" s="2" t="inlineStr">
        <is>
          <t>3|
3</t>
        </is>
      </c>
      <c r="CJ50" s="2" t="inlineStr">
        <is>
          <t xml:space="preserve">|
</t>
        </is>
      </c>
      <c r="CK50" t="inlineStr">
        <is>
          <t>orice amestec rezultat din combinarea unui produs sau mai multor produse medicinale veterinare cu unul sau mai multe furaje, gata preparat pentru comercializare și destinat administrării la animale datorită proprietăților curative, profilactice sau altor proprietăți ale produsului medicinal veterinar</t>
        </is>
      </c>
      <c r="CL50" s="2" t="inlineStr">
        <is>
          <t>medikované krmivo</t>
        </is>
      </c>
      <c r="CM50" s="2" t="inlineStr">
        <is>
          <t>3</t>
        </is>
      </c>
      <c r="CN50" s="2" t="inlineStr">
        <is>
          <t/>
        </is>
      </c>
      <c r="CO50" t="inlineStr">
        <is>
          <t>zmes premixu pre medikované krmivá, ktorá je po uvedení na trh určená na podávanie zvieraťu bez potreby ďalšieho spracovania alebo úpravy a vykazuje liečivé alebo preventívne vlastnosti, alebo iné vlastnosti lieku</t>
        </is>
      </c>
      <c r="CP50" s="2" t="inlineStr">
        <is>
          <t>medicirana krma</t>
        </is>
      </c>
      <c r="CQ50" s="2" t="inlineStr">
        <is>
          <t>3</t>
        </is>
      </c>
      <c r="CR50" s="2" t="inlineStr">
        <is>
          <t/>
        </is>
      </c>
      <c r="CS50" t="inlineStr">
        <is>
          <t>vsaka mešanica zdravila ali zdravil za uporabo v veterinarski medicini in krme ali krme, ki je pripravljena za prodajo in namenjena krmljenju živali brez nadaljnje predelave, zaradi kurativnih ali preventivnih lastnosti ali drugih lastnosti zdravil</t>
        </is>
      </c>
      <c r="CT50" s="2" t="inlineStr">
        <is>
          <t>foder som innehåller läkemedel</t>
        </is>
      </c>
      <c r="CU50" s="2" t="inlineStr">
        <is>
          <t>3</t>
        </is>
      </c>
      <c r="CV50" s="2" t="inlineStr">
        <is>
          <t/>
        </is>
      </c>
      <c r="CW50" t="inlineStr">
        <is>
          <t>foder som kan ges direkt till djur utan vidare bearbetning, som består av en homogen blandning av ett eller flera veterinärmedicinska läkemedel eller en eller flera mellanprodukter med foderråvaror eller foderblandningar</t>
        </is>
      </c>
    </row>
    <row r="51">
      <c r="A51" s="1" t="str">
        <f>HYPERLINK("https://iate.europa.eu/entry/result/1515986/all", "1515986")</f>
        <v>1515986</v>
      </c>
      <c r="B51" t="inlineStr">
        <is>
          <t>SCIENCE</t>
        </is>
      </c>
      <c r="C51" t="inlineStr">
        <is>
          <t>SCIENCE|natural and applied sciences|life sciences;SCIENCE|natural and applied sciences|life sciences|biology</t>
        </is>
      </c>
      <c r="D51" t="inlineStr">
        <is>
          <t>yes</t>
        </is>
      </c>
      <c r="E51" t="inlineStr">
        <is>
          <t/>
        </is>
      </c>
      <c r="F51" s="2" t="inlineStr">
        <is>
          <t>епителна клетка</t>
        </is>
      </c>
      <c r="G51" s="2" t="inlineStr">
        <is>
          <t>3</t>
        </is>
      </c>
      <c r="H51" s="2" t="inlineStr">
        <is>
          <t/>
        </is>
      </c>
      <c r="I51" t="inlineStr">
        <is>
          <t>Общото название на клетките на епителната тъкан</t>
        </is>
      </c>
      <c r="J51" s="2" t="inlineStr">
        <is>
          <t>epitelová buňka|
epiteliální buňka</t>
        </is>
      </c>
      <c r="K51" s="2" t="inlineStr">
        <is>
          <t>3|
3</t>
        </is>
      </c>
      <c r="L51" s="2" t="inlineStr">
        <is>
          <t xml:space="preserve">|
</t>
        </is>
      </c>
      <c r="M51" t="inlineStr">
        <is>
          <t>buňky tvořící epitelovou tkáň (epitel)</t>
        </is>
      </c>
      <c r="N51" s="2" t="inlineStr">
        <is>
          <t>epithelcelle|
epitelcelle</t>
        </is>
      </c>
      <c r="O51" s="2" t="inlineStr">
        <is>
          <t>3|
3</t>
        </is>
      </c>
      <c r="P51" s="2" t="inlineStr">
        <is>
          <t xml:space="preserve">|
</t>
        </is>
      </c>
      <c r="Q51" t="inlineStr">
        <is>
          <t>celle, der indgår i det cellevæv (&lt;a href="https://iate.europa.eu/entry/result/1485145/da" target="_blank"&gt;epitel&lt;/a&gt;), som dækker kroppens indre og ydre overflader (hud og slimhinder), og som kirtlerne er opbygget af</t>
        </is>
      </c>
      <c r="R51" s="2" t="inlineStr">
        <is>
          <t>Epithelzelle</t>
        </is>
      </c>
      <c r="S51" s="2" t="inlineStr">
        <is>
          <t>3</t>
        </is>
      </c>
      <c r="T51" s="2" t="inlineStr">
        <is>
          <t/>
        </is>
      </c>
      <c r="U51" t="inlineStr">
        <is>
          <t>platte, kubische oder zylindrische Zelle eines Epithels mit den ueblichen Zellorganellen und der Faehigkeit zur Teilung</t>
        </is>
      </c>
      <c r="V51" s="2" t="inlineStr">
        <is>
          <t>επιθηλιακό κύτταρο</t>
        </is>
      </c>
      <c r="W51" s="2" t="inlineStr">
        <is>
          <t>4</t>
        </is>
      </c>
      <c r="X51" s="2" t="inlineStr">
        <is>
          <t/>
        </is>
      </c>
      <c r="Y51" t="inlineStr">
        <is>
          <t/>
        </is>
      </c>
      <c r="Z51" s="2" t="inlineStr">
        <is>
          <t>epithelial cell</t>
        </is>
      </c>
      <c r="AA51" s="2" t="inlineStr">
        <is>
          <t>3</t>
        </is>
      </c>
      <c r="AB51" s="2" t="inlineStr">
        <is>
          <t/>
        </is>
      </c>
      <c r="AC51" t="inlineStr">
        <is>
          <t>cell that lines the inner and outer surfaces of the body by forming cellular layers ( 
&lt;i&gt;epithelium&lt;/i&gt; [ &lt;a href="/entry/result/1485145/all" id="ENTRY_TO_ENTRY_CONVERTER" target="_blank"&gt;IATE:1485145&lt;/a&gt; ]) or masses</t>
        </is>
      </c>
      <c r="AD51" s="2" t="inlineStr">
        <is>
          <t>célula epitelial</t>
        </is>
      </c>
      <c r="AE51" s="2" t="inlineStr">
        <is>
          <t>3</t>
        </is>
      </c>
      <c r="AF51" s="2" t="inlineStr">
        <is>
          <t/>
        </is>
      </c>
      <c r="AG51" t="inlineStr">
        <is>
          <t>Célula de un epitelio de revestimiento o de un epitelio glandular.</t>
        </is>
      </c>
      <c r="AH51" s="2" t="inlineStr">
        <is>
          <t>epiteelirakk</t>
        </is>
      </c>
      <c r="AI51" s="2" t="inlineStr">
        <is>
          <t>3</t>
        </is>
      </c>
      <c r="AJ51" s="2" t="inlineStr">
        <is>
          <t>preferred</t>
        </is>
      </c>
      <c r="AK51" t="inlineStr">
        <is>
          <t>epiteeli e kattekoe rakk</t>
        </is>
      </c>
      <c r="AL51" s="2" t="inlineStr">
        <is>
          <t>epiteelisolu|
peittosolu</t>
        </is>
      </c>
      <c r="AM51" s="2" t="inlineStr">
        <is>
          <t>3|
3</t>
        </is>
      </c>
      <c r="AN51" s="2" t="inlineStr">
        <is>
          <t xml:space="preserve">|
</t>
        </is>
      </c>
      <c r="AO51" t="inlineStr">
        <is>
          <t>ihon ja limakalvojen peittosolu</t>
        </is>
      </c>
      <c r="AP51" s="2" t="inlineStr">
        <is>
          <t>cellule épithéliale</t>
        </is>
      </c>
      <c r="AQ51" s="2" t="inlineStr">
        <is>
          <t>3</t>
        </is>
      </c>
      <c r="AR51" s="2" t="inlineStr">
        <is>
          <t/>
        </is>
      </c>
      <c r="AS51" t="inlineStr">
        <is>
          <t>cellule des tissus de recouvrement, au niveau de la peau (épiderme) ou des muqueuses; ou cellule des glandes, par exemple glande mammaire</t>
        </is>
      </c>
      <c r="AT51" s="2" t="inlineStr">
        <is>
          <t>cill eipitéiliach</t>
        </is>
      </c>
      <c r="AU51" s="2" t="inlineStr">
        <is>
          <t>3</t>
        </is>
      </c>
      <c r="AV51" s="2" t="inlineStr">
        <is>
          <t/>
        </is>
      </c>
      <c r="AW51" t="inlineStr">
        <is>
          <t/>
        </is>
      </c>
      <c r="AX51" t="inlineStr">
        <is>
          <t/>
        </is>
      </c>
      <c r="AY51" t="inlineStr">
        <is>
          <t/>
        </is>
      </c>
      <c r="AZ51" t="inlineStr">
        <is>
          <t/>
        </is>
      </c>
      <c r="BA51" t="inlineStr">
        <is>
          <t/>
        </is>
      </c>
      <c r="BB51" s="2" t="inlineStr">
        <is>
          <t>epitélsejt|
felhámsejt</t>
        </is>
      </c>
      <c r="BC51" s="2" t="inlineStr">
        <is>
          <t>3|
3</t>
        </is>
      </c>
      <c r="BD51" s="2" t="inlineStr">
        <is>
          <t xml:space="preserve">|
</t>
        </is>
      </c>
      <c r="BE51" t="inlineStr">
        <is>
          <t/>
        </is>
      </c>
      <c r="BF51" s="2" t="inlineStr">
        <is>
          <t>cellula epiteliale</t>
        </is>
      </c>
      <c r="BG51" s="2" t="inlineStr">
        <is>
          <t>3</t>
        </is>
      </c>
      <c r="BH51" s="2" t="inlineStr">
        <is>
          <t/>
        </is>
      </c>
      <c r="BI51" t="inlineStr">
        <is>
          <t>cellula costituente l'&lt;a href="https://iate.europa.eu/entry/result/1485145/en-it" target="_blank"&gt;epitelio&lt;/a&gt; che riveste le superfici corporee sia interne che esterne</t>
        </is>
      </c>
      <c r="BJ51" s="2" t="inlineStr">
        <is>
          <t>epitelinė ląstelė</t>
        </is>
      </c>
      <c r="BK51" s="2" t="inlineStr">
        <is>
          <t>3</t>
        </is>
      </c>
      <c r="BL51" s="2" t="inlineStr">
        <is>
          <t/>
        </is>
      </c>
      <c r="BM51" t="inlineStr">
        <is>
          <t/>
        </is>
      </c>
      <c r="BN51" s="2" t="inlineStr">
        <is>
          <t>epitēlijšūna</t>
        </is>
      </c>
      <c r="BO51" s="2" t="inlineStr">
        <is>
          <t>3</t>
        </is>
      </c>
      <c r="BP51" s="2" t="inlineStr">
        <is>
          <t/>
        </is>
      </c>
      <c r="BQ51" t="inlineStr">
        <is>
          <t>šūna, kas klāj ķermeņa virsmu un izklāj tā dobos orgānus.</t>
        </is>
      </c>
      <c r="BR51" s="2" t="inlineStr">
        <is>
          <t>ċellola epiteljali</t>
        </is>
      </c>
      <c r="BS51" s="2" t="inlineStr">
        <is>
          <t>3</t>
        </is>
      </c>
      <c r="BT51" s="2" t="inlineStr">
        <is>
          <t/>
        </is>
      </c>
      <c r="BU51" t="inlineStr">
        <is>
          <t>ċellola li tikkonsisti fit-tessut epiteljali li jiksi l-partijiet superfiċjali tal-ġisem, kemm dawk interni u kemm dawk esterni</t>
        </is>
      </c>
      <c r="BV51" s="2" t="inlineStr">
        <is>
          <t>epitheelcel</t>
        </is>
      </c>
      <c r="BW51" s="2" t="inlineStr">
        <is>
          <t>3</t>
        </is>
      </c>
      <c r="BX51" s="2" t="inlineStr">
        <is>
          <t/>
        </is>
      </c>
      <c r="BY51" t="inlineStr">
        <is>
          <t>gespecialiseerde cel die het epitheel vormt</t>
        </is>
      </c>
      <c r="BZ51" s="2" t="inlineStr">
        <is>
          <t>komórka nabłonkowa</t>
        </is>
      </c>
      <c r="CA51" s="2" t="inlineStr">
        <is>
          <t>3</t>
        </is>
      </c>
      <c r="CB51" s="2" t="inlineStr">
        <is>
          <t/>
        </is>
      </c>
      <c r="CC51" t="inlineStr">
        <is>
          <t/>
        </is>
      </c>
      <c r="CD51" s="2" t="inlineStr">
        <is>
          <t>célula epitelial</t>
        </is>
      </c>
      <c r="CE51" s="2" t="inlineStr">
        <is>
          <t>3</t>
        </is>
      </c>
      <c r="CF51" s="2" t="inlineStr">
        <is>
          <t/>
        </is>
      </c>
      <c r="CG51" t="inlineStr">
        <is>
          <t>Célula do tecido epitelial.</t>
        </is>
      </c>
      <c r="CH51" s="2" t="inlineStr">
        <is>
          <t>celulă epitelială</t>
        </is>
      </c>
      <c r="CI51" s="2" t="inlineStr">
        <is>
          <t>3</t>
        </is>
      </c>
      <c r="CJ51" s="2" t="inlineStr">
        <is>
          <t/>
        </is>
      </c>
      <c r="CK51" t="inlineStr">
        <is>
          <t/>
        </is>
      </c>
      <c r="CL51" t="inlineStr">
        <is>
          <t/>
        </is>
      </c>
      <c r="CM51" t="inlineStr">
        <is>
          <t/>
        </is>
      </c>
      <c r="CN51" t="inlineStr">
        <is>
          <t/>
        </is>
      </c>
      <c r="CO51" t="inlineStr">
        <is>
          <t/>
        </is>
      </c>
      <c r="CP51" s="2" t="inlineStr">
        <is>
          <t>epitelijska celica</t>
        </is>
      </c>
      <c r="CQ51" s="2" t="inlineStr">
        <is>
          <t>3</t>
        </is>
      </c>
      <c r="CR51" s="2" t="inlineStr">
        <is>
          <t/>
        </is>
      </c>
      <c r="CS51" t="inlineStr">
        <is>
          <t>celica v epitelu shizogenih žlez, npr. smolnih kanalov, ki izloča sekret v intercelularni kanal</t>
        </is>
      </c>
      <c r="CT51" t="inlineStr">
        <is>
          <t/>
        </is>
      </c>
      <c r="CU51" t="inlineStr">
        <is>
          <t/>
        </is>
      </c>
      <c r="CV51" t="inlineStr">
        <is>
          <t/>
        </is>
      </c>
      <c r="CW51" t="inlineStr">
        <is>
          <t/>
        </is>
      </c>
    </row>
    <row r="52">
      <c r="A52" s="1" t="str">
        <f>HYPERLINK("https://iate.europa.eu/entry/result/1073772/all", "1073772")</f>
        <v>1073772</v>
      </c>
      <c r="B52" t="inlineStr">
        <is>
          <t>SOCIAL QUESTIONS</t>
        </is>
      </c>
      <c r="C52" t="inlineStr">
        <is>
          <t>SOCIAL QUESTIONS|health|pharmaceutical industry</t>
        </is>
      </c>
      <c r="D52" t="inlineStr">
        <is>
          <t>yes</t>
        </is>
      </c>
      <c r="E52" t="inlineStr">
        <is>
          <t/>
        </is>
      </c>
      <c r="F52" s="2" t="inlineStr">
        <is>
          <t>помощно вещество</t>
        </is>
      </c>
      <c r="G52" s="2" t="inlineStr">
        <is>
          <t>3</t>
        </is>
      </c>
      <c r="H52" s="2" t="inlineStr">
        <is>
          <t/>
        </is>
      </c>
      <c r="I52" t="inlineStr">
        <is>
          <t>вещество, отговарящо на определена спецификация, с определени качествени характеристики, което влиза в състава на лекарствената форма и осигурява структурата, стабилността и регулира действието й</t>
        </is>
      </c>
      <c r="J52" s="2" t="inlineStr">
        <is>
          <t>pomocná látka</t>
        </is>
      </c>
      <c r="K52" s="2" t="inlineStr">
        <is>
          <t>3</t>
        </is>
      </c>
      <c r="L52" s="2" t="inlineStr">
        <is>
          <t/>
        </is>
      </c>
      <c r="M52" t="inlineStr">
        <is>
          <t>jakákoli složka léčivého přípravku, která není léčivou látkou nebo obalovým materiálem</t>
        </is>
      </c>
      <c r="N52" s="2" t="inlineStr">
        <is>
          <t>hjælpestof</t>
        </is>
      </c>
      <c r="O52" s="2" t="inlineStr">
        <is>
          <t>3</t>
        </is>
      </c>
      <c r="P52" s="2" t="inlineStr">
        <is>
          <t/>
        </is>
      </c>
      <c r="Q52" t="inlineStr">
        <is>
          <t>enhver bestanddel af et lægemiddel, som ikke er et virksomt stof
eller emballagemateriale</t>
        </is>
      </c>
      <c r="R52" s="2" t="inlineStr">
        <is>
          <t>Hilfsstoff</t>
        </is>
      </c>
      <c r="S52" s="2" t="inlineStr">
        <is>
          <t>3</t>
        </is>
      </c>
      <c r="T52" s="2" t="inlineStr">
        <is>
          <t/>
        </is>
      </c>
      <c r="U52" t="inlineStr">
        <is>
          <t>jeder Bestandteil eines Tierarzneimittels mit Ausnahme von Wirkstoffen oder Verpackungsmaterial</t>
        </is>
      </c>
      <c r="V52" s="2" t="inlineStr">
        <is>
          <t>έκδοχο</t>
        </is>
      </c>
      <c r="W52" s="2" t="inlineStr">
        <is>
          <t>4</t>
        </is>
      </c>
      <c r="X52" s="2" t="inlineStr">
        <is>
          <t/>
        </is>
      </c>
      <c r="Y52" t="inlineStr">
        <is>
          <t>κάθε φαρμακολογικώς αδρανής ουσία που προστίθεται σε ένα φαρμακευτικό σκεύασμα προκειμένου να ληφθεί η επιθυμητή &lt;a href="https://iate.europa.eu/entry/result/1106950/en-el" target="_blank"&gt;φαρμακοτεχνική μορφή&lt;time datetime="26.6.2021"&gt; (26.6.2021)&lt;/time&gt;&lt;/a&gt;</t>
        </is>
      </c>
      <c r="Z52" s="2" t="inlineStr">
        <is>
          <t>excipient|
pharmaceutical excipient|
drug excipient</t>
        </is>
      </c>
      <c r="AA52" s="2" t="inlineStr">
        <is>
          <t>3|
1|
1</t>
        </is>
      </c>
      <c r="AB52" s="2" t="inlineStr">
        <is>
          <t xml:space="preserve">|
|
</t>
        </is>
      </c>
      <c r="AC52" t="inlineStr">
        <is>
          <t>pharmacologically inactive substance which helps to obtain the desired &lt;i&gt;&lt;a href="https://iate.europa.eu/entry/result/1106950/en" target="_blank"&gt;pharmaceutical form&lt;/a&gt;&lt;/i&gt;</t>
        </is>
      </c>
      <c r="AD52" s="2" t="inlineStr">
        <is>
          <t>excipiente</t>
        </is>
      </c>
      <c r="AE52" s="2" t="inlineStr">
        <is>
          <t>3</t>
        </is>
      </c>
      <c r="AF52" s="2" t="inlineStr">
        <is>
          <t/>
        </is>
      </c>
      <c r="AG52" t="inlineStr">
        <is>
          <t>Sustancia, por lo general inerte, que se asocia a un preparado o 
principio activo farmacéutico para conseguir la presentación, la 
estabilidad y la consistencia adecuadas.</t>
        </is>
      </c>
      <c r="AH52" s="2" t="inlineStr">
        <is>
          <t>abiaine</t>
        </is>
      </c>
      <c r="AI52" s="2" t="inlineStr">
        <is>
          <t>3</t>
        </is>
      </c>
      <c r="AJ52" s="2" t="inlineStr">
        <is>
          <t/>
        </is>
      </c>
      <c r="AK52" t="inlineStr">
        <is>
          <t>ravimi koostisaine või ravimi tootmisel kasutatav aine, mis sisaldub ravimis ja ei ole toimeaine ning mille funktsioon on luua toimeaine(te) organismi viimiseks sobiv keskkond ja sellega parandada näiteks ravimi stabiilsust, biofarmatseutilisi omadusi, välimust ja patsiendile vastuvõetavust või lihtsustada ravimi tootmist</t>
        </is>
      </c>
      <c r="AL52" s="2" t="inlineStr">
        <is>
          <t>apuaine</t>
        </is>
      </c>
      <c r="AM52" s="2" t="inlineStr">
        <is>
          <t>3</t>
        </is>
      </c>
      <c r="AN52" s="2" t="inlineStr">
        <is>
          <t/>
        </is>
      </c>
      <c r="AO52" t="inlineStr">
        <is>
          <t>kaikki lääkevalmisteen ainesosat, jotka eivät ole lääkeaineita eivätkä pakkausmateriaaleja</t>
        </is>
      </c>
      <c r="AP52" s="2" t="inlineStr">
        <is>
          <t>excipient</t>
        </is>
      </c>
      <c r="AQ52" s="2" t="inlineStr">
        <is>
          <t>3</t>
        </is>
      </c>
      <c r="AR52" s="2" t="inlineStr">
        <is>
          <t/>
        </is>
      </c>
      <c r="AS52" t="inlineStr">
        <is>
          <t>substance autre que le principe actif entrant dans la composition d'un médicament ou utilisée dans sa fabrication afin d'obtenir la &lt;a href="https://iate.europa.eu/entry/result/1106950" target="_blank"&gt;forme galénique&lt;time datetime="5.3.2021"&gt; (5.3.2021)&lt;/time&gt;&lt;/a&gt; voulue</t>
        </is>
      </c>
      <c r="AT52" s="2" t="inlineStr">
        <is>
          <t>támhán</t>
        </is>
      </c>
      <c r="AU52" s="2" t="inlineStr">
        <is>
          <t>3</t>
        </is>
      </c>
      <c r="AV52" s="2" t="inlineStr">
        <is>
          <t/>
        </is>
      </c>
      <c r="AW52" t="inlineStr">
        <is>
          <t/>
        </is>
      </c>
      <c r="AX52" s="2" t="inlineStr">
        <is>
          <t>pomoćna tvar</t>
        </is>
      </c>
      <c r="AY52" s="2" t="inlineStr">
        <is>
          <t>3</t>
        </is>
      </c>
      <c r="AZ52" s="2" t="inlineStr">
        <is>
          <t/>
        </is>
      </c>
      <c r="BA52" t="inlineStr">
        <is>
          <t>bilo koji farmakološki neaktivan sastojak lijeka uz pomoć kojeg se dobiva željeni farmaceutski oblik</t>
        </is>
      </c>
      <c r="BB52" s="2" t="inlineStr">
        <is>
          <t>segédanyag</t>
        </is>
      </c>
      <c r="BC52" s="2" t="inlineStr">
        <is>
          <t>4</t>
        </is>
      </c>
      <c r="BD52" s="2" t="inlineStr">
        <is>
          <t/>
        </is>
      </c>
      <c r="BE52" t="inlineStr">
        <is>
          <t>a gyógyszer gyártása során a gyógyszerforma kialakításához és alkalmazásához szükséges megfelelő minőségű anyag</t>
        </is>
      </c>
      <c r="BF52" s="2" t="inlineStr">
        <is>
          <t>eccipiente</t>
        </is>
      </c>
      <c r="BG52" s="2" t="inlineStr">
        <is>
          <t>3</t>
        </is>
      </c>
      <c r="BH52" s="2" t="inlineStr">
        <is>
          <t/>
        </is>
      </c>
      <c r="BI52" t="inlineStr">
        <is>
          <t>sostanza farmacologicamente inattiva nella quale è incorporato il principio attivo per ottenere una forma farmaceutica</t>
        </is>
      </c>
      <c r="BJ52" s="2" t="inlineStr">
        <is>
          <t>pagalbinė medžiaga</t>
        </is>
      </c>
      <c r="BK52" s="2" t="inlineStr">
        <is>
          <t>3</t>
        </is>
      </c>
      <c r="BL52" s="2" t="inlineStr">
        <is>
          <t/>
        </is>
      </c>
      <c r="BM52" t="inlineStr">
        <is>
          <t>vaisto sudedamoji medžiaga, kuri nėra veiklioji medžiaga arba nėra pakuotės medžiaga</t>
        </is>
      </c>
      <c r="BN52" s="2" t="inlineStr">
        <is>
          <t>palīgviela</t>
        </is>
      </c>
      <c r="BO52" s="2" t="inlineStr">
        <is>
          <t>3</t>
        </is>
      </c>
      <c r="BP52" s="2" t="inlineStr">
        <is>
          <t/>
        </is>
      </c>
      <c r="BQ52" t="inlineStr">
        <is>
          <t>jebkura zāļu sastāvdaļa, kas nav aktīvā viela vai iepakojuma materiāls</t>
        </is>
      </c>
      <c r="BR52" s="2" t="inlineStr">
        <is>
          <t>eċċipjent</t>
        </is>
      </c>
      <c r="BS52" s="2" t="inlineStr">
        <is>
          <t>3</t>
        </is>
      </c>
      <c r="BT52" s="2" t="inlineStr">
        <is>
          <t/>
        </is>
      </c>
      <c r="BU52" t="inlineStr">
        <is>
          <t>sustanza inattiva li sservi ta' veikolu jew medium għal mediċina jew għal sustanza attiva oħra</t>
        </is>
      </c>
      <c r="BV52" s="2" t="inlineStr">
        <is>
          <t>excipiënt|
excipiëns|
hulpstof</t>
        </is>
      </c>
      <c r="BW52" s="2" t="inlineStr">
        <is>
          <t>3|
3|
3</t>
        </is>
      </c>
      <c r="BX52" s="2" t="inlineStr">
        <is>
          <t xml:space="preserve">|
|
</t>
        </is>
      </c>
      <c r="BY52" t="inlineStr">
        <is>
          <t>inactief
 ingrediënt dat gebruikt wordt in farmaceutische bereidingen om smaak,
 consistentie of kleur toe te voegen</t>
        </is>
      </c>
      <c r="BZ52" s="2" t="inlineStr">
        <is>
          <t>substancja pomocnicza</t>
        </is>
      </c>
      <c r="CA52" s="2" t="inlineStr">
        <is>
          <t>3</t>
        </is>
      </c>
      <c r="CB52" s="2" t="inlineStr">
        <is>
          <t>preferred</t>
        </is>
      </c>
      <c r="CC52" t="inlineStr">
        <is>
          <t>substancje pochodzenia naturalnego lub syntetyczne (związki chemiczne) oraz ich mieszaniny wchodzące w skład postaci leku, które swoim działaniem nie wywierają wpływu farmakologicznego na organizm chorego, ani nie wchodzą w niepożądane reakcje wpływające na trwałość leku</t>
        </is>
      </c>
      <c r="CD52" s="2" t="inlineStr">
        <is>
          <t>excipiente</t>
        </is>
      </c>
      <c r="CE52" s="2" t="inlineStr">
        <is>
          <t>3</t>
        </is>
      </c>
      <c r="CF52" s="2" t="inlineStr">
        <is>
          <t/>
        </is>
      </c>
      <c r="CG52" t="inlineStr">
        <is>
          <t>Qualquer componente de um medicamento, exceto uma substância ativa ou materiais de acondicionamento.</t>
        </is>
      </c>
      <c r="CH52" s="2" t="inlineStr">
        <is>
          <t>excipient</t>
        </is>
      </c>
      <c r="CI52" s="2" t="inlineStr">
        <is>
          <t>3</t>
        </is>
      </c>
      <c r="CJ52" s="2" t="inlineStr">
        <is>
          <t/>
        </is>
      </c>
      <c r="CK52" t="inlineStr">
        <is>
          <t>(Substanță sau amestec de substanțe) care este inactiv față de organism și în care se încorporează diferite medicamente.</t>
        </is>
      </c>
      <c r="CL52" s="2" t="inlineStr">
        <is>
          <t>pomocná látka</t>
        </is>
      </c>
      <c r="CM52" s="2" t="inlineStr">
        <is>
          <t>3</t>
        </is>
      </c>
      <c r="CN52" s="2" t="inlineStr">
        <is>
          <t/>
        </is>
      </c>
      <c r="CO52" t="inlineStr">
        <is>
          <t>akákoľvek inaktivovaná farmakologická látka, pomocou ktorej sa získava želaná lieková forma</t>
        </is>
      </c>
      <c r="CP52" s="2" t="inlineStr">
        <is>
          <t>pomožna snov</t>
        </is>
      </c>
      <c r="CQ52" s="2" t="inlineStr">
        <is>
          <t>3</t>
        </is>
      </c>
      <c r="CR52" s="2" t="inlineStr">
        <is>
          <t/>
        </is>
      </c>
      <c r="CS52" t="inlineStr">
        <is>
          <t>vsaka farmakološka učinkovina, ki pripomore k doseganju želene&lt;a href="https://iate.europa.eu/entry/result/1106950/sl" target="_blank"&gt; farmacevtske oblike&lt;/a&gt;</t>
        </is>
      </c>
      <c r="CT52" s="2" t="inlineStr">
        <is>
          <t>hjälpämne</t>
        </is>
      </c>
      <c r="CU52" s="2" t="inlineStr">
        <is>
          <t>3</t>
        </is>
      </c>
      <c r="CV52" s="2" t="inlineStr">
        <is>
          <t/>
        </is>
      </c>
      <c r="CW52" t="inlineStr">
        <is>
          <t>beståndsdel som ingår i ett läkemedel utöver en eller aktiv substans eller förpackningsmaterial</t>
        </is>
      </c>
    </row>
    <row r="53">
      <c r="A53" s="1" t="str">
        <f>HYPERLINK("https://iate.europa.eu/entry/result/159533/all", "159533")</f>
        <v>159533</v>
      </c>
      <c r="B53" t="inlineStr">
        <is>
          <t>SOCIAL QUESTIONS</t>
        </is>
      </c>
      <c r="C53" t="inlineStr">
        <is>
          <t>SOCIAL QUESTIONS|health|pharmaceutical industry</t>
        </is>
      </c>
      <c r="D53" t="inlineStr">
        <is>
          <t>yes</t>
        </is>
      </c>
      <c r="E53" t="inlineStr">
        <is>
          <t/>
        </is>
      </c>
      <c r="F53" s="2" t="inlineStr">
        <is>
          <t>изходен материал</t>
        </is>
      </c>
      <c r="G53" s="2" t="inlineStr">
        <is>
          <t>3</t>
        </is>
      </c>
      <c r="H53" s="2" t="inlineStr">
        <is>
          <t/>
        </is>
      </c>
      <c r="I53" t="inlineStr">
        <is>
          <t>всяко вещество с биологичен произход, като например микроорганизми, органи и тъкани както с растителен, така и с животински произход, клетки или течности (включително кръв и плазма) с хуманен или животински произход, както и биотехнологични клетъчни конструкции (клетъчни субстрати, рекомбинирани или нерекомбинирани, включително първични клетки</t>
        </is>
      </c>
      <c r="J53" s="2" t="inlineStr">
        <is>
          <t>výchozí surovina|
výchozí surovina účinné látky</t>
        </is>
      </c>
      <c r="K53" s="2" t="inlineStr">
        <is>
          <t>3|
3</t>
        </is>
      </c>
      <c r="L53" s="2" t="inlineStr">
        <is>
          <t xml:space="preserve">|
</t>
        </is>
      </c>
      <c r="M53" t="inlineStr">
        <is>
          <t>jakákoli látka, z níž je vyráběna nebo extrahována účinná látka</t>
        </is>
      </c>
      <c r="N53" s="2" t="inlineStr">
        <is>
          <t>udgangsmateriale</t>
        </is>
      </c>
      <c r="O53" s="2" t="inlineStr">
        <is>
          <t>3</t>
        </is>
      </c>
      <c r="P53" s="2" t="inlineStr">
        <is>
          <t/>
        </is>
      </c>
      <c r="Q53" t="inlineStr">
        <is>
          <t>materiale, på basis af hvilket det &lt;a href="https://iate.europa.eu/entry/result/35093/da" target="_blank"&gt;virksomme stof&lt;/a&gt; fremstilles eller udvindes</t>
        </is>
      </c>
      <c r="R53" s="2" t="inlineStr">
        <is>
          <t>Ausgangsstoff</t>
        </is>
      </c>
      <c r="S53" s="2" t="inlineStr">
        <is>
          <t>3</t>
        </is>
      </c>
      <c r="T53" s="2" t="inlineStr">
        <is>
          <t/>
        </is>
      </c>
      <c r="U53" t="inlineStr">
        <is>
          <t>zur Herstellung oder Extraktion des &lt;a href="https://iate.europa.eu/entry/result/35093/DE" target="_blank"&gt;Wirkstoffs &lt;/a&gt;verwendeter Stoff</t>
        </is>
      </c>
      <c r="V53" s="2" t="inlineStr">
        <is>
          <t>αρχικό υλικό</t>
        </is>
      </c>
      <c r="W53" s="2" t="inlineStr">
        <is>
          <t>3</t>
        </is>
      </c>
      <c r="X53" s="2" t="inlineStr">
        <is>
          <t/>
        </is>
      </c>
      <c r="Y53" t="inlineStr">
        <is>
          <t>υλικό από το οποίο παρασκευάζεται ή εξάγεται η δραστική ουσία</t>
        </is>
      </c>
      <c r="Z53" s="2" t="inlineStr">
        <is>
          <t>starting material|
active substance starting material|
API starting material</t>
        </is>
      </c>
      <c r="AA53" s="2" t="inlineStr">
        <is>
          <t>3|
3|
3</t>
        </is>
      </c>
      <c r="AB53" s="2" t="inlineStr">
        <is>
          <t xml:space="preserve">|
|
</t>
        </is>
      </c>
      <c r="AC53" t="inlineStr">
        <is>
          <t>material from which the active substance is manufactured or extracted</t>
        </is>
      </c>
      <c r="AD53" s="2" t="inlineStr">
        <is>
          <t>material de partida</t>
        </is>
      </c>
      <c r="AE53" s="2" t="inlineStr">
        <is>
          <t>3</t>
        </is>
      </c>
      <c r="AF53" s="2" t="inlineStr">
        <is>
          <t/>
        </is>
      </c>
      <c r="AG53" t="inlineStr">
        <is>
          <t>Toda sustancia de origen biológico, tal como los microorganismos, órganos y tejidos de origen vegetal o animal, las células o fluidos (incluyendo sangre y plasma) de origen humano o animal y los diseños celulares biotecnológicos (sustratos celulares, sean o no recombinantes, incluidas las células primarias).</t>
        </is>
      </c>
      <c r="AH53" s="2" t="inlineStr">
        <is>
          <t>lähtematerjal</t>
        </is>
      </c>
      <c r="AI53" s="2" t="inlineStr">
        <is>
          <t>3</t>
        </is>
      </c>
      <c r="AJ53" s="2" t="inlineStr">
        <is>
          <t/>
        </is>
      </c>
      <c r="AK53" t="inlineStr">
        <is>
          <t>ravimi tootmiseks kasutatav aine või materjal, välja arvatud pakendi materjal</t>
        </is>
      </c>
      <c r="AL53" s="2" t="inlineStr">
        <is>
          <t>lähtöaine</t>
        </is>
      </c>
      <c r="AM53" s="2" t="inlineStr">
        <is>
          <t>3</t>
        </is>
      </c>
      <c r="AN53" s="2" t="inlineStr">
        <is>
          <t/>
        </is>
      </c>
      <c r="AO53" t="inlineStr">
        <is>
          <t/>
        </is>
      </c>
      <c r="AP53" s="2" t="inlineStr">
        <is>
          <t>matière de départ</t>
        </is>
      </c>
      <c r="AQ53" s="2" t="inlineStr">
        <is>
          <t>3</t>
        </is>
      </c>
      <c r="AR53" s="2" t="inlineStr">
        <is>
          <t/>
        </is>
      </c>
      <c r="AS53" t="inlineStr">
        <is>
          <t>pour les médicaments biologiques, toute substance d’origine biologique telle que des micro-organismes, des organes et des tissus d’origine végétale ou animale, des cellules ou liquides biologiques (dont le sang ou le plasma) d’origine humaine ou animale, et des constructions cellulaires biotechnologiques (substrats cellulaires, qu’ils soient recombinants ou non, y compris des cellules souches)</t>
        </is>
      </c>
      <c r="AT53" s="2" t="inlineStr">
        <is>
          <t>ábhar tosaigh</t>
        </is>
      </c>
      <c r="AU53" s="2" t="inlineStr">
        <is>
          <t>3</t>
        </is>
      </c>
      <c r="AV53" s="2" t="inlineStr">
        <is>
          <t/>
        </is>
      </c>
      <c r="AW53" t="inlineStr">
        <is>
          <t/>
        </is>
      </c>
      <c r="AX53" t="inlineStr">
        <is>
          <t/>
        </is>
      </c>
      <c r="AY53" t="inlineStr">
        <is>
          <t/>
        </is>
      </c>
      <c r="AZ53" t="inlineStr">
        <is>
          <t/>
        </is>
      </c>
      <c r="BA53" t="inlineStr">
        <is>
          <t/>
        </is>
      </c>
      <c r="BB53" s="2" t="inlineStr">
        <is>
          <t>kiindulási anyag|
hatóanyag kiindulási anyaga</t>
        </is>
      </c>
      <c r="BC53" s="2" t="inlineStr">
        <is>
          <t>4|
4</t>
        </is>
      </c>
      <c r="BD53" s="2" t="inlineStr">
        <is>
          <t xml:space="preserve">|
</t>
        </is>
      </c>
      <c r="BE53" t="inlineStr">
        <is>
          <t>minden olyan anyag, amelyből hatóanyagot készítenek vagy kivonnak</t>
        </is>
      </c>
      <c r="BF53" s="2" t="inlineStr">
        <is>
          <t>materiale di partenza|
materiale di partenza per sostanze attive</t>
        </is>
      </c>
      <c r="BG53" s="2" t="inlineStr">
        <is>
          <t>3|
3</t>
        </is>
      </c>
      <c r="BH53" s="2" t="inlineStr">
        <is>
          <t xml:space="preserve">|
</t>
        </is>
      </c>
      <c r="BI53" t="inlineStr">
        <is>
          <t>materia dalla quale la sostanza attiva del medicinale viene fabbricata o estratta</t>
        </is>
      </c>
      <c r="BJ53" s="2" t="inlineStr">
        <is>
          <t>pradinė medžiaga|
veikliosios medžiagos pradinė medžiaga</t>
        </is>
      </c>
      <c r="BK53" s="2" t="inlineStr">
        <is>
          <t>3|
3</t>
        </is>
      </c>
      <c r="BL53" s="2" t="inlineStr">
        <is>
          <t xml:space="preserve">|
</t>
        </is>
      </c>
      <c r="BM53" t="inlineStr">
        <is>
          <t>medžiaga, iš kurios pagaminama arba ekstrahuojama veiklioji medžiaga</t>
        </is>
      </c>
      <c r="BN53" s="2" t="inlineStr">
        <is>
          <t>izejmateriāls|
izejviela</t>
        </is>
      </c>
      <c r="BO53" s="2" t="inlineStr">
        <is>
          <t>3|
3</t>
        </is>
      </c>
      <c r="BP53" s="2" t="inlineStr">
        <is>
          <t xml:space="preserve">|
</t>
        </is>
      </c>
      <c r="BQ53" t="inlineStr">
        <is>
          <t>attiecībā uz bioloģiskas izcelsmes zālēm visas bioloģiskas izcelsmes vielas, piemēram, mikroorganismus, vai nu augu vai dzīvnieku izcelsmes orgānus un audus, cilvēku vai dzīvnieku izcelsmes šūnas vai šķidrumus (arī asins vai plazmu), un šūnu biotehnoloģisko uzbūvi (šūnu substrāti, kas ir rekombinanti vai nav, arī cilmes šūnas).</t>
        </is>
      </c>
      <c r="BR53" s="2" t="inlineStr">
        <is>
          <t>materjal tal-bidu</t>
        </is>
      </c>
      <c r="BS53" s="2" t="inlineStr">
        <is>
          <t>3</t>
        </is>
      </c>
      <c r="BT53" s="2" t="inlineStr">
        <is>
          <t/>
        </is>
      </c>
      <c r="BU53" t="inlineStr">
        <is>
          <t>kwalunkwe sustanza ta’ oriġini bijoloġika bħal pereżempju mikroorganiżmi, organi u tessuti li joriġinaw mill-pjanti jew mill-annimali, ċelloli jew fluwidi (inklużi d-demm u l-plażma) li joriġinaw mill-bnedmin jew mill-annimali, u kostrutti ċellulari bijoteknoloġiċi (substrati ta’ ċelloli, kemm jekk huma rikombinanti kif ukoll jekk le, inklużi ċelloli primarji)</t>
        </is>
      </c>
      <c r="BV53" s="2" t="inlineStr">
        <is>
          <t>grondstof</t>
        </is>
      </c>
      <c r="BW53" s="2" t="inlineStr">
        <is>
          <t>3</t>
        </is>
      </c>
      <c r="BX53" s="2" t="inlineStr">
        <is>
          <t/>
        </is>
      </c>
      <c r="BY53" t="inlineStr">
        <is>
          <t>materiaal waaruit de &lt;i&gt;werkzame stof&lt;/i&gt; [ &lt;a href="/entry/result/35093/all" id="ENTRY_TO_ENTRY_CONVERTER" target="_blank"&gt;IATE:35093&lt;/a&gt; ] wordt vervaardigd of geëxtraheerd</t>
        </is>
      </c>
      <c r="BZ53" s="2" t="inlineStr">
        <is>
          <t>materiał wyjściowy</t>
        </is>
      </c>
      <c r="CA53" s="2" t="inlineStr">
        <is>
          <t>3</t>
        </is>
      </c>
      <c r="CB53" s="2" t="inlineStr">
        <is>
          <t/>
        </is>
      </c>
      <c r="CC53" t="inlineStr">
        <is>
          <t>każda substancja użyta do wytwarzania produktu leczniczego, z wyłączeniem materiałów opakowaniowych</t>
        </is>
      </c>
      <c r="CD53" s="2" t="inlineStr">
        <is>
          <t>substância de base|
matéria-prima</t>
        </is>
      </c>
      <c r="CE53" s="2" t="inlineStr">
        <is>
          <t>3|
3</t>
        </is>
      </c>
      <c r="CF53" s="2" t="inlineStr">
        <is>
          <t>|
preferred</t>
        </is>
      </c>
      <c r="CG53" t="inlineStr">
        <is>
          <t>Substância a partir dos quais a substância ativa é fabricada ou dos quais é extraída, de origem biológica, como micro-organismos, órgãos e tecidos de origem vegetal ou animal, células ou fluidos (incluindo sangue ou plasma) de origem humana ou animal e estruturas celulares biotecnológicas (substratos de células, sejam ou não recombinantes, incluindo as células primárias).</t>
        </is>
      </c>
      <c r="CH53" s="2" t="inlineStr">
        <is>
          <t>material de start</t>
        </is>
      </c>
      <c r="CI53" s="2" t="inlineStr">
        <is>
          <t>3</t>
        </is>
      </c>
      <c r="CJ53" s="2" t="inlineStr">
        <is>
          <t/>
        </is>
      </c>
      <c r="CK53" t="inlineStr">
        <is>
          <t/>
        </is>
      </c>
      <c r="CL53" s="2" t="inlineStr">
        <is>
          <t>vstupná surovina</t>
        </is>
      </c>
      <c r="CM53" s="2" t="inlineStr">
        <is>
          <t>3</t>
        </is>
      </c>
      <c r="CN53" s="2" t="inlineStr">
        <is>
          <t/>
        </is>
      </c>
      <c r="CO53" t="inlineStr">
        <is>
          <t/>
        </is>
      </c>
      <c r="CP53" s="2" t="inlineStr">
        <is>
          <t>vhodna snov</t>
        </is>
      </c>
      <c r="CQ53" s="2" t="inlineStr">
        <is>
          <t>3</t>
        </is>
      </c>
      <c r="CR53" s="2" t="inlineStr">
        <is>
          <t/>
        </is>
      </c>
      <c r="CS53" t="inlineStr">
        <is>
          <t>katerakoli snov, ki se uporablja pri izdelavi zdravila</t>
        </is>
      </c>
      <c r="CT53" s="2" t="inlineStr">
        <is>
          <t>utgångsmaterial</t>
        </is>
      </c>
      <c r="CU53" s="2" t="inlineStr">
        <is>
          <t>3</t>
        </is>
      </c>
      <c r="CV53" s="2" t="inlineStr">
        <is>
          <t/>
        </is>
      </c>
      <c r="CW53" t="inlineStr">
        <is>
          <t>allt material som den aktiva substansen tillverkas av eller utvinns ur</t>
        </is>
      </c>
    </row>
    <row r="54">
      <c r="A54" s="1" t="str">
        <f>HYPERLINK("https://iate.europa.eu/entry/result/3501746/all", "3501746")</f>
        <v>3501746</v>
      </c>
      <c r="B54" t="inlineStr">
        <is>
          <t>SOCIAL QUESTIONS</t>
        </is>
      </c>
      <c r="C54" t="inlineStr">
        <is>
          <t>SOCIAL QUESTIONS|health|pharmaceutical industry</t>
        </is>
      </c>
      <c r="D54" t="inlineStr">
        <is>
          <t>yes</t>
        </is>
      </c>
      <c r="E54" t="inlineStr">
        <is>
          <t/>
        </is>
      </c>
      <c r="F54" s="2" t="inlineStr">
        <is>
          <t>продукт, получен чрез тъканно инженерство</t>
        </is>
      </c>
      <c r="G54" s="2" t="inlineStr">
        <is>
          <t>3</t>
        </is>
      </c>
      <c r="H54" s="2" t="inlineStr">
        <is>
          <t/>
        </is>
      </c>
      <c r="I54" t="inlineStr">
        <is>
          <t>Продукт, който съдържа или се състои от клетки или тъкани, получени чрез клетъчно или тъканно инженерство, и се представя като продукт, притежаващ свойства да възстановява, коригира или заменя човешка тъкан, или който се използва или прилага с такава цел.</t>
        </is>
      </c>
      <c r="J54" s="2" t="inlineStr">
        <is>
          <t>přípravek tkáňového inženýrství</t>
        </is>
      </c>
      <c r="K54" s="2" t="inlineStr">
        <is>
          <t>3</t>
        </is>
      </c>
      <c r="L54" s="2" t="inlineStr">
        <is>
          <t/>
        </is>
      </c>
      <c r="M54" t="inlineStr">
        <is>
          <t>přípravek, který obsahuje upravené buňky nebo tkáně nebo se z nich skládá a je prezentován jako přípravek mající vlastnosti, jež slouží k obnově, opravě nebo nahrazení lidských tkání, nebo je za tímto účelem u lidí používán nebo je jim podáván</t>
        </is>
      </c>
      <c r="N54" s="2" t="inlineStr">
        <is>
          <t>lægemiddel fremstillet ud fra manipuleret væv</t>
        </is>
      </c>
      <c r="O54" s="2" t="inlineStr">
        <is>
          <t>3</t>
        </is>
      </c>
      <c r="P54" s="2" t="inlineStr">
        <is>
          <t/>
        </is>
      </c>
      <c r="Q54" t="inlineStr">
        <is>
          <t>"produkt, som indeholder eller består af celler eller væv, der er manipuleret, og som præsenteres som et egnet middel til eller anvendes i eller gives til mennesker med henblik på at regenerere, reparere eller erstatte menneskeligt væv. ...</t>
        </is>
      </c>
      <c r="R54" s="2" t="inlineStr">
        <is>
          <t>biotechnologisch bearbeitetes Gewebeprodukt</t>
        </is>
      </c>
      <c r="S54" s="2" t="inlineStr">
        <is>
          <t>3</t>
        </is>
      </c>
      <c r="T54" s="2" t="inlineStr">
        <is>
          <t/>
        </is>
      </c>
      <c r="U54" t="inlineStr">
        <is>
          <t>Produkt, das biotechnologisch bearbeitete Zellen oder Gewebe enthält oder aus ihnen besteht und dem Eigenschaften zur Regeneration, Wiederherstellung oder zum Ersatz menschlichen Gewebes zugeschriebenwerden oder das zu diesem Zweck verwendet oder Menschen verabreicht wird</t>
        </is>
      </c>
      <c r="V54" s="2" t="inlineStr">
        <is>
          <t>προϊόν μηχανικής ιστών</t>
        </is>
      </c>
      <c r="W54" s="2" t="inlineStr">
        <is>
          <t>3</t>
        </is>
      </c>
      <c r="X54" s="2" t="inlineStr">
        <is>
          <t/>
        </is>
      </c>
      <c r="Y54" t="inlineStr">
        <is>
          <t>κάθε προϊόν το οποίο περιέχει ή αποτελείται από κύτταρα ή ιστούς μηχανικής ιστών, και παρουσιάζεται ως προϊόν με ιδιότητες αναγέννησης, επανόρθωσης ή αντικατάστασης ανθρώπινων ιστών ή χρησιμοποιείται ή χορηγείται στον άνθρωπο με σκοπό την αναγέννηση, την επισκευή ή την αντικατάσταση ανθρώπινων ιστών</t>
        </is>
      </c>
      <c r="Z54" s="2" t="inlineStr">
        <is>
          <t>tissue engineered product</t>
        </is>
      </c>
      <c r="AA54" s="2" t="inlineStr">
        <is>
          <t>3</t>
        </is>
      </c>
      <c r="AB54" s="2" t="inlineStr">
        <is>
          <t/>
        </is>
      </c>
      <c r="AC54" t="inlineStr">
        <is>
          <t>product that contains or consists of engineered cells or tissues, and is presented as having properties for, or is used in or administered to human beings with a view to regenerating, repairing or replacing a human tissue</t>
        </is>
      </c>
      <c r="AD54" s="2" t="inlineStr">
        <is>
          <t>producto de ingeniería tisular</t>
        </is>
      </c>
      <c r="AE54" s="2" t="inlineStr">
        <is>
          <t>3</t>
        </is>
      </c>
      <c r="AF54" s="2" t="inlineStr">
        <is>
          <t/>
        </is>
      </c>
      <c r="AG54" t="inlineStr">
        <is>
          <t>Producto que contiene o está formado por células o tejidos manipulados por ingeniería, y del que se alega que tiene propiedades, se emplea o se administra a las personas para regenerar, restaurar o reemplazar un tejido humano.</t>
        </is>
      </c>
      <c r="AH54" s="2" t="inlineStr">
        <is>
          <t>koetehnoloogiline toode</t>
        </is>
      </c>
      <c r="AI54" s="2" t="inlineStr">
        <is>
          <t>3</t>
        </is>
      </c>
      <c r="AJ54" s="2" t="inlineStr">
        <is>
          <t/>
        </is>
      </c>
      <c r="AK54" t="inlineStr">
        <is>
          <t>toode, mis sisaldab või koosneb koetehnoloogiliselt töödeldud rakkudest või kudedest ja mida esitletakse kui toodet, mille omaduste abil on võimalik taastada, parandada või asendada inimkudesid või mida kasutatakse inimestel või manustatakse inimestele loetletud eesmärkidel</t>
        </is>
      </c>
      <c r="AL54" s="2" t="inlineStr">
        <is>
          <t>kudosmuokkaustuote</t>
        </is>
      </c>
      <c r="AM54" s="2" t="inlineStr">
        <is>
          <t>3</t>
        </is>
      </c>
      <c r="AN54" s="2" t="inlineStr">
        <is>
          <t/>
        </is>
      </c>
      <c r="AO54" t="inlineStr">
        <is>
          <t>tuote,&lt;br&gt;- joka sisältää muokattuja soluja tai kudoksia tai koostuu niistä, ja&lt;br&gt;- joka on tarkoitettu tai jota voidaan käyttää ihmisiin tai antaa ihmisille elintoimintojen uudistamiseksi, korjaamiseksi tai korvaamiseksi</t>
        </is>
      </c>
      <c r="AP54" s="2" t="inlineStr">
        <is>
          <t>produit issu de l’ingénierie tissulaire</t>
        </is>
      </c>
      <c r="AQ54" s="2" t="inlineStr">
        <is>
          <t>3</t>
        </is>
      </c>
      <c r="AR54" s="2" t="inlineStr">
        <is>
          <t/>
        </is>
      </c>
      <c r="AS54" t="inlineStr">
        <is>
          <t>produit qui contient des cellules ou tissus issus de l’ingénierie cellulaire ou tissulaire, ou en est constitué, et qui est présenté comme possédant des propriétés lui permettant de régénérer, réparer ou remplacer un tissu humain, ou est utilisé chez l’être humain ou administré à celui-ci dans ce but.</t>
        </is>
      </c>
      <c r="AT54" s="2" t="inlineStr">
        <is>
          <t>táirge a gineadh de thoradh innealtóireacht fíocháin</t>
        </is>
      </c>
      <c r="AU54" s="2" t="inlineStr">
        <is>
          <t>3</t>
        </is>
      </c>
      <c r="AV54" s="2" t="inlineStr">
        <is>
          <t/>
        </is>
      </c>
      <c r="AW54" t="inlineStr">
        <is>
          <t/>
        </is>
      </c>
      <c r="AX54" t="inlineStr">
        <is>
          <t/>
        </is>
      </c>
      <c r="AY54" t="inlineStr">
        <is>
          <t/>
        </is>
      </c>
      <c r="AZ54" t="inlineStr">
        <is>
          <t/>
        </is>
      </c>
      <c r="BA54" t="inlineStr">
        <is>
          <t/>
        </is>
      </c>
      <c r="BB54" s="2" t="inlineStr">
        <is>
          <t>módosítottszövet-alapú készítmény</t>
        </is>
      </c>
      <c r="BC54" s="2" t="inlineStr">
        <is>
          <t>4</t>
        </is>
      </c>
      <c r="BD54" s="2" t="inlineStr">
        <is>
          <t/>
        </is>
      </c>
      <c r="BE54" t="inlineStr">
        <is>
          <t>olyan készítmény, amely:&lt;br&gt;- módosított sejteket vagy szöveteket tartalmaz, vagy ilyenekből áll, és&lt;br&gt;- rendelkezik az emberi szövet újraképzésének, helyreállításának vagy helyettesítésének tulajdonságaival, vagy embereken erre használják vagy embereknek ilyen célból adják be.</t>
        </is>
      </c>
      <c r="BF54" s="2" t="inlineStr">
        <is>
          <t>prodotto di ingegneria tessutale</t>
        </is>
      </c>
      <c r="BG54" s="2" t="inlineStr">
        <is>
          <t>3</t>
        </is>
      </c>
      <c r="BH54" s="2" t="inlineStr">
        <is>
          <t/>
        </is>
      </c>
      <c r="BI54" t="inlineStr">
        <is>
          <t>prodotto che contiene o consiste di cellule o tessuti prodotti dall’ingegneria cellulare o tessutale, e presentato come avente proprietà atte a rigenerare, riparare o sostituire un tessuto umano</t>
        </is>
      </c>
      <c r="BJ54" s="2" t="inlineStr">
        <is>
          <t>audinių inžinerijos preparatas</t>
        </is>
      </c>
      <c r="BK54" s="2" t="inlineStr">
        <is>
          <t>3</t>
        </is>
      </c>
      <c r="BL54" s="2" t="inlineStr">
        <is>
          <t/>
        </is>
      </c>
      <c r="BM54" t="inlineStr">
        <is>
          <t>preparatas, kuriame yra arba kurį sudaro inžinerijos būdu gautos ląstelės arba audiniai ir kuris pateikiamas kaip turintis savybių regeneruoti, pataisyti arba pakeisti žmogaus audinį arba naudojamas ar skiriamas žmonėms tuo tikslu. Audinių inžinerijos preparate gali būti žmogaus arba gyvūninės kilmės ląstelių arba audinių arba jų abiejų. Ląstelės arba audiniai gali būti gyvybingi arba negyvybingi. Juose taip pat gali būti papildomų medžiagų, pavyzdžiui, ląstelių produktų, biomolekulių, biomedžiagų, cheminių medžiagų, laikiklių arba matricų</t>
        </is>
      </c>
      <c r="BN54" s="2" t="inlineStr">
        <is>
          <t>audu inženierijas ražojums</t>
        </is>
      </c>
      <c r="BO54" s="2" t="inlineStr">
        <is>
          <t>3</t>
        </is>
      </c>
      <c r="BP54" s="2" t="inlineStr">
        <is>
          <t/>
        </is>
      </c>
      <c r="BQ54" t="inlineStr">
        <is>
          <t>satur vai sastāv no inženierijas šūnām vai audiem, tam ir atbilstīgas īpašības un to izmanto vai ievada cilvēkiem nolūkā reģenerēt, atjaunot vai aizvietot cilvēka audus.</t>
        </is>
      </c>
      <c r="BR54" s="2" t="inlineStr">
        <is>
          <t>prodott tal-inġinerija tat-tessuti|
prodott mill-inġinerija tat-tessuti</t>
        </is>
      </c>
      <c r="BS54" s="2" t="inlineStr">
        <is>
          <t>3|
3</t>
        </is>
      </c>
      <c r="BT54" s="2" t="inlineStr">
        <is>
          <t xml:space="preserve">|
</t>
        </is>
      </c>
      <c r="BU54" t="inlineStr">
        <is>
          <t>prodott mediku li qed jevolvi u li joffri għażliet ta' trattament għal mard u kundizzjonijiet b'rabta mal-muskoli u l-għadam, liema prodott jiġi mmanifatturat, immanipulat u alterat f'laboratorju</t>
        </is>
      </c>
      <c r="BV54" s="2" t="inlineStr">
        <is>
          <t>weefselmanipulatieproduct</t>
        </is>
      </c>
      <c r="BW54" s="2" t="inlineStr">
        <is>
          <t>3</t>
        </is>
      </c>
      <c r="BX54" s="2" t="inlineStr">
        <is>
          <t/>
        </is>
      </c>
      <c r="BY54" t="inlineStr">
        <is>
          <t>product dat geheel of gedeeltelijk uit gemanipuleerde cellen of weefsels bestaat, en wordt aangediend als hebbende eigenschappen om menselijk weefsel te regenereren, te herstellen of te vervangen of daarvoor bij de mens wordt gebruikt dan wel aan de mens wordt toegediend.</t>
        </is>
      </c>
      <c r="BZ54" s="2" t="inlineStr">
        <is>
          <t>produkt inżynierii tkankowej</t>
        </is>
      </c>
      <c r="CA54" s="2" t="inlineStr">
        <is>
          <t>3</t>
        </is>
      </c>
      <c r="CB54" s="2" t="inlineStr">
        <is>
          <t/>
        </is>
      </c>
      <c r="CC54" t="inlineStr">
        <is>
          <t>produkt, który zawiera zmodyfikowane komórki lub tkanki lub składa się z takich komórek lub tkanek oraz jest przedstawiany jako produkt posiadający właściwości regeneracji, naprawy lub zastępowania tkanki ludzkiej lub jest stosowany lub podawany ludziom w takim celu</t>
        </is>
      </c>
      <c r="CD54" s="2" t="inlineStr">
        <is>
          <t>produto de engenharia de tecidos</t>
        </is>
      </c>
      <c r="CE54" s="2" t="inlineStr">
        <is>
          <t>3</t>
        </is>
      </c>
      <c r="CF54" s="2" t="inlineStr">
        <is>
          <t/>
        </is>
      </c>
      <c r="CG54" t="inlineStr">
        <is>
          <t>Produto que: &lt;br&gt; - contenha ou seja constituído por tecidos ou células de engenharia, e &lt;br&gt;- seja apresentado como dispondo de propriedades para regenerar, reconstituir ou substituir um tecido humano ou seja utilizado ou administrado em seres humanos com o objectivo de regenerar, reconstituir ou substituir um tecido humano.</t>
        </is>
      </c>
      <c r="CH54" s="2" t="inlineStr">
        <is>
          <t>produs obținut prin inginerie tisulară</t>
        </is>
      </c>
      <c r="CI54" s="2" t="inlineStr">
        <is>
          <t>3</t>
        </is>
      </c>
      <c r="CJ54" s="2" t="inlineStr">
        <is>
          <t/>
        </is>
      </c>
      <c r="CK54" t="inlineStr">
        <is>
          <t/>
        </is>
      </c>
      <c r="CL54" s="2" t="inlineStr">
        <is>
          <t>výrobok pripravený metódou tkanivového inžinierstva</t>
        </is>
      </c>
      <c r="CM54" s="2" t="inlineStr">
        <is>
          <t>2</t>
        </is>
      </c>
      <c r="CN54" s="2" t="inlineStr">
        <is>
          <t/>
        </is>
      </c>
      <c r="CO54" t="inlineStr">
        <is>
          <t>výrobok, ktorý obsahuje upravené bunky alebo tkanivá alebo z nich pozostáva a prezentuje sa ako výrobok, ktorý má vlastnosti vhodné na účely regenerácie, nápravy alebo nahradenia ľudského tkaniva u človeka a užíva sa alebo sa podáva na tento účel</t>
        </is>
      </c>
      <c r="CP54" s="2" t="inlineStr">
        <is>
          <t>izdelek tkivnega inženirstva</t>
        </is>
      </c>
      <c r="CQ54" s="2" t="inlineStr">
        <is>
          <t>3</t>
        </is>
      </c>
      <c r="CR54" s="2" t="inlineStr">
        <is>
          <t/>
        </is>
      </c>
      <c r="CS54" t="inlineStr">
        <is>
          <t>izdelek, ki vsebuje inženirsko obravnavane celice ali tkiva ali je sestavljen iz njih in je predstavljen z lastnostmi za zdravljenje ali se uporablja pri ljudeh ali se daje ljudem za obnovitev, reparacijo ali nadomestitev človeškega tkiva</t>
        </is>
      </c>
      <c r="CT54" s="2" t="inlineStr">
        <is>
          <t>vävnadsteknisk produkt|
produkt för bioteknisk vävnadsreparation</t>
        </is>
      </c>
      <c r="CU54" s="2" t="inlineStr">
        <is>
          <t>3|
3</t>
        </is>
      </c>
      <c r="CV54" s="2" t="inlineStr">
        <is>
          <t xml:space="preserve">|
</t>
        </is>
      </c>
      <c r="CW54" t="inlineStr">
        <is>
          <t>produkt som innehåller eller består av bearbetade celler eller vävnader och tillhandahålls med uppgift om att den har egenskaper för regenerering, återställande eller ersättning av mänsklig vävnad, eller används i eller ges till människor i detta syfte</t>
        </is>
      </c>
    </row>
    <row r="55">
      <c r="A55" s="1" t="str">
        <f>HYPERLINK("https://iate.europa.eu/entry/result/1443159/all", "1443159")</f>
        <v>1443159</v>
      </c>
      <c r="B55" t="inlineStr">
        <is>
          <t>SOCIAL QUESTIONS</t>
        </is>
      </c>
      <c r="C55" t="inlineStr">
        <is>
          <t>SOCIAL QUESTIONS|health|pharmaceutical industry</t>
        </is>
      </c>
      <c r="D55" t="inlineStr">
        <is>
          <t>yes</t>
        </is>
      </c>
      <c r="E55" t="inlineStr">
        <is>
          <t/>
        </is>
      </c>
      <c r="F55" t="inlineStr">
        <is>
          <t/>
        </is>
      </c>
      <c r="G55" t="inlineStr">
        <is>
          <t/>
        </is>
      </c>
      <c r="H55" t="inlineStr">
        <is>
          <t/>
        </is>
      </c>
      <c r="I55" t="inlineStr">
        <is>
          <t/>
        </is>
      </c>
      <c r="J55" s="2" t="inlineStr">
        <is>
          <t>vnitřní obal</t>
        </is>
      </c>
      <c r="K55" s="2" t="inlineStr">
        <is>
          <t>3</t>
        </is>
      </c>
      <c r="L55" s="2" t="inlineStr">
        <is>
          <t/>
        </is>
      </c>
      <c r="M55" t="inlineStr">
        <is>
          <t>taková forma obalu, který je v bezprostředním kontaktu s léčivým přípravkem</t>
        </is>
      </c>
      <c r="N55" s="2" t="inlineStr">
        <is>
          <t>indre emballage</t>
        </is>
      </c>
      <c r="O55" s="2" t="inlineStr">
        <is>
          <t>3</t>
        </is>
      </c>
      <c r="P55" s="2" t="inlineStr">
        <is>
          <t/>
        </is>
      </c>
      <c r="Q55" t="inlineStr">
        <is>
          <t>den beholder eller enhver anden form for emballage, der er i direkte kontakt med lægemidlet</t>
        </is>
      </c>
      <c r="R55" s="2" t="inlineStr">
        <is>
          <t>Primärverpackung</t>
        </is>
      </c>
      <c r="S55" s="2" t="inlineStr">
        <is>
          <t>3</t>
        </is>
      </c>
      <c r="T55" s="2" t="inlineStr">
        <is>
          <t/>
        </is>
      </c>
      <c r="U55" t="inlineStr">
        <is>
          <t>das Behältnis oder jede andere Form der Arzneimittelverpackung, die unmittelbar mit dem Arzneimittel in Berührung kommt</t>
        </is>
      </c>
      <c r="V55" s="2" t="inlineStr">
        <is>
          <t>στοιχειώδης συσκευασία</t>
        </is>
      </c>
      <c r="W55" s="2" t="inlineStr">
        <is>
          <t>3</t>
        </is>
      </c>
      <c r="X55" s="2" t="inlineStr">
        <is>
          <t/>
        </is>
      </c>
      <c r="Y55" t="inlineStr">
        <is>
          <t>ο περιέκτης ή κάθε άλλη μορφή συσκευασίας που βρίσκεται σε άμεση επαφή με το φάρμακο</t>
        </is>
      </c>
      <c r="Z55" s="2" t="inlineStr">
        <is>
          <t>immediate packaging|
immediate package</t>
        </is>
      </c>
      <c r="AA55" s="2" t="inlineStr">
        <is>
          <t>3|
3</t>
        </is>
      </c>
      <c r="AB55" s="2" t="inlineStr">
        <is>
          <t xml:space="preserve">|
</t>
        </is>
      </c>
      <c r="AC55" t="inlineStr">
        <is>
          <t>container or other form of packaging immediately in contact with the medicinal product</t>
        </is>
      </c>
      <c r="AD55" s="2" t="inlineStr">
        <is>
          <t>acondicionamiento primario</t>
        </is>
      </c>
      <c r="AE55" s="2" t="inlineStr">
        <is>
          <t>3</t>
        </is>
      </c>
      <c r="AF55" s="2" t="inlineStr">
        <is>
          <t/>
        </is>
      </c>
      <c r="AG55" t="inlineStr">
        <is>
          <t>Envase o cualquier otra forma de acondicionamiento que se encuentre en contacto directo con el medicamento.</t>
        </is>
      </c>
      <c r="AH55" s="2" t="inlineStr">
        <is>
          <t>esmapakend|
sisepakend</t>
        </is>
      </c>
      <c r="AI55" s="2" t="inlineStr">
        <is>
          <t>3|
3</t>
        </is>
      </c>
      <c r="AJ55" s="2" t="inlineStr">
        <is>
          <t xml:space="preserve">|
</t>
        </is>
      </c>
      <c r="AK55" t="inlineStr">
        <is>
          <t>ravimiga vahetus kontaktis olev tootepakend või muu pakendiliik</t>
        </is>
      </c>
      <c r="AL55" s="2" t="inlineStr">
        <is>
          <t>sisäpakkaus|
pakkaus</t>
        </is>
      </c>
      <c r="AM55" s="2" t="inlineStr">
        <is>
          <t>3|
3</t>
        </is>
      </c>
      <c r="AN55" s="2" t="inlineStr">
        <is>
          <t xml:space="preserve">|
</t>
        </is>
      </c>
      <c r="AO55" t="inlineStr">
        <is>
          <t>pakkaus tai muu päällys, joka on suorassa kosketuksessa lääkkeen kanssa</t>
        </is>
      </c>
      <c r="AP55" s="2" t="inlineStr">
        <is>
          <t>conditionnement primaire</t>
        </is>
      </c>
      <c r="AQ55" s="2" t="inlineStr">
        <is>
          <t>3</t>
        </is>
      </c>
      <c r="AR55" s="2" t="inlineStr">
        <is>
          <t/>
        </is>
      </c>
      <c r="AS55" t="inlineStr">
        <is>
          <t>le récipient ou toute autre forme de conditionnement qui se trouve en contact direct avec le médicament</t>
        </is>
      </c>
      <c r="AT55" s="2" t="inlineStr">
        <is>
          <t>neasphacáistiú|
neasphacáistíocht</t>
        </is>
      </c>
      <c r="AU55" s="2" t="inlineStr">
        <is>
          <t>3|
3</t>
        </is>
      </c>
      <c r="AV55" s="2" t="inlineStr">
        <is>
          <t xml:space="preserve">|
</t>
        </is>
      </c>
      <c r="AW55" t="inlineStr">
        <is>
          <t>an
 coimeádán nó aon chineál pacáistíochta eile atá i dtadhall díreach leis an
 táirge íocshláinte tréidliachta</t>
        </is>
      </c>
      <c r="AX55" t="inlineStr">
        <is>
          <t/>
        </is>
      </c>
      <c r="AY55" t="inlineStr">
        <is>
          <t/>
        </is>
      </c>
      <c r="AZ55" t="inlineStr">
        <is>
          <t/>
        </is>
      </c>
      <c r="BA55" t="inlineStr">
        <is>
          <t/>
        </is>
      </c>
      <c r="BB55" s="2" t="inlineStr">
        <is>
          <t>közvetlen csomagolás</t>
        </is>
      </c>
      <c r="BC55" s="2" t="inlineStr">
        <is>
          <t>3</t>
        </is>
      </c>
      <c r="BD55" s="2" t="inlineStr">
        <is>
          <t/>
        </is>
      </c>
      <c r="BE55" t="inlineStr">
        <is>
          <t>a termékkel közvetlen érintkezésben lévő tartály vagy egyéb csomagolási forma</t>
        </is>
      </c>
      <c r="BF55" s="2" t="inlineStr">
        <is>
          <t>confezionamento primario|
confezione primaria</t>
        </is>
      </c>
      <c r="BG55" s="2" t="inlineStr">
        <is>
          <t>3|
3</t>
        </is>
      </c>
      <c r="BH55" s="2" t="inlineStr">
        <is>
          <t xml:space="preserve">preferred|
</t>
        </is>
      </c>
      <c r="BI55" t="inlineStr">
        <is>
          <t>contenitore o qualunque altra forma di confezionamento che si trova a diretto contatto con il medicinale</t>
        </is>
      </c>
      <c r="BJ55" s="2" t="inlineStr">
        <is>
          <t>pirminė pakuotė|
vidinė pakuotė</t>
        </is>
      </c>
      <c r="BK55" s="2" t="inlineStr">
        <is>
          <t>3|
3</t>
        </is>
      </c>
      <c r="BL55" s="2" t="inlineStr">
        <is>
          <t>|
admitted</t>
        </is>
      </c>
      <c r="BM55" t="inlineStr">
        <is>
          <t>talpyklė arba bet kokia kita pakuotė, tiesiogiai besiliečianti su vaistu</t>
        </is>
      </c>
      <c r="BN55" s="2" t="inlineStr">
        <is>
          <t>tiešais iepakojums</t>
        </is>
      </c>
      <c r="BO55" s="2" t="inlineStr">
        <is>
          <t>3</t>
        </is>
      </c>
      <c r="BP55" s="2" t="inlineStr">
        <is>
          <t/>
        </is>
      </c>
      <c r="BQ55" t="inlineStr">
        <is>
          <t>tara vai jebkāds cits iepakojums, kas ir tiešā saskarē ar zālēm</t>
        </is>
      </c>
      <c r="BR55" s="2" t="inlineStr">
        <is>
          <t>imballaġġ immedjat</t>
        </is>
      </c>
      <c r="BS55" s="2" t="inlineStr">
        <is>
          <t>3</t>
        </is>
      </c>
      <c r="BT55" s="2" t="inlineStr">
        <is>
          <t/>
        </is>
      </c>
      <c r="BU55" t="inlineStr">
        <is>
          <t>il-kontenitur jew forma oħra ta' imballaġġ li jkun immedjatament f'kuntatt mal-prodott mediċinali</t>
        </is>
      </c>
      <c r="BV55" s="2" t="inlineStr">
        <is>
          <t>primaire verpakking</t>
        </is>
      </c>
      <c r="BW55" s="2" t="inlineStr">
        <is>
          <t>3</t>
        </is>
      </c>
      <c r="BX55" s="2" t="inlineStr">
        <is>
          <t/>
        </is>
      </c>
      <c r="BY55" t="inlineStr">
        <is>
          <t>recipiënt of enige andere verpakkingsvorm die rechtstreeks met het geneesmiddel in aanraking komt</t>
        </is>
      </c>
      <c r="BZ55" s="2" t="inlineStr">
        <is>
          <t>opakowanie bezpośrednie</t>
        </is>
      </c>
      <c r="CA55" s="2" t="inlineStr">
        <is>
          <t>3</t>
        </is>
      </c>
      <c r="CB55" s="2" t="inlineStr">
        <is>
          <t/>
        </is>
      </c>
      <c r="CC55" t="inlineStr">
        <is>
          <t>pojemnik lub inna forma opakowania zbiorczego mająca bezpośredni kontakt z produktem leczniczym</t>
        </is>
      </c>
      <c r="CD55" s="2" t="inlineStr">
        <is>
          <t>acondicionamento primário</t>
        </is>
      </c>
      <c r="CE55" s="2" t="inlineStr">
        <is>
          <t>3</t>
        </is>
      </c>
      <c r="CF55" s="2" t="inlineStr">
        <is>
          <t/>
        </is>
      </c>
      <c r="CG55" t="inlineStr">
        <is>
          <t>Recipiente ou qualquer outra forma de acondicionamento que esteja em contacto direto com o medicamento.</t>
        </is>
      </c>
      <c r="CH55" s="2" t="inlineStr">
        <is>
          <t>ambalaj primar|
ambalaj direct</t>
        </is>
      </c>
      <c r="CI55" s="2" t="inlineStr">
        <is>
          <t>3|
3</t>
        </is>
      </c>
      <c r="CJ55" s="2" t="inlineStr">
        <is>
          <t xml:space="preserve">|
</t>
        </is>
      </c>
      <c r="CK55" t="inlineStr">
        <is>
          <t>orice formă de ambalaj care se află în contact direct cu produsul</t>
        </is>
      </c>
      <c r="CL55" s="2" t="inlineStr">
        <is>
          <t>vnútorný obal</t>
        </is>
      </c>
      <c r="CM55" s="2" t="inlineStr">
        <is>
          <t>3</t>
        </is>
      </c>
      <c r="CN55" s="2" t="inlineStr">
        <is>
          <t/>
        </is>
      </c>
      <c r="CO55" t="inlineStr">
        <is>
          <t>nádoba alebo iný obal, ktorý je v priamom styku s liekom</t>
        </is>
      </c>
      <c r="CP55" s="2" t="inlineStr">
        <is>
          <t>stična ovojnina</t>
        </is>
      </c>
      <c r="CQ55" s="2" t="inlineStr">
        <is>
          <t>3</t>
        </is>
      </c>
      <c r="CR55" s="2" t="inlineStr">
        <is>
          <t/>
        </is>
      </c>
      <c r="CS55" t="inlineStr">
        <is>
          <t>vsebnik ali druga oblika ovojnine, ki je v neposrednem stiku z zdravilom</t>
        </is>
      </c>
      <c r="CT55" s="2" t="inlineStr">
        <is>
          <t>läkemedelsbehållare</t>
        </is>
      </c>
      <c r="CU55" s="2" t="inlineStr">
        <is>
          <t>3</t>
        </is>
      </c>
      <c r="CV55" s="2" t="inlineStr">
        <is>
          <t/>
        </is>
      </c>
      <c r="CW55" t="inlineStr">
        <is>
          <t>en behållare eller förpackning av annat slag som befinner sig i omedelbar kontakt med läkemedlet</t>
        </is>
      </c>
    </row>
    <row r="56">
      <c r="A56" s="1" t="str">
        <f>HYPERLINK("https://iate.europa.eu/entry/result/843722/all", "843722")</f>
        <v>843722</v>
      </c>
      <c r="B56" t="inlineStr">
        <is>
          <t>EUROPEAN UNION;SOCIAL QUESTIONS</t>
        </is>
      </c>
      <c r="C56" t="inlineStr">
        <is>
          <t>EUROPEAN UNION|EU institutions and European civil service|EU office or agency;SOCIAL QUESTIONS|health|pharmaceutical industry</t>
        </is>
      </c>
      <c r="D56" t="inlineStr">
        <is>
          <t>yes</t>
        </is>
      </c>
      <c r="E56" t="inlineStr">
        <is>
          <t/>
        </is>
      </c>
      <c r="F56" s="2" t="inlineStr">
        <is>
          <t>Европейска агенция по лекарствата|
EMA</t>
        </is>
      </c>
      <c r="G56" s="2" t="inlineStr">
        <is>
          <t>4|
3</t>
        </is>
      </c>
      <c r="H56" s="2" t="inlineStr">
        <is>
          <t xml:space="preserve">|
</t>
        </is>
      </c>
      <c r="I56" t="inlineStr">
        <is>
          <t/>
        </is>
      </c>
      <c r="J56" s="2" t="inlineStr">
        <is>
          <t>Evropská agentura pro léčivé přípravky|
EMA</t>
        </is>
      </c>
      <c r="K56" s="2" t="inlineStr">
        <is>
          <t>4|
3</t>
        </is>
      </c>
      <c r="L56" s="2" t="inlineStr">
        <is>
          <t xml:space="preserve">|
</t>
        </is>
      </c>
      <c r="M56" t="inlineStr">
        <is>
          <t/>
        </is>
      </c>
      <c r="N56" s="2" t="inlineStr">
        <is>
          <t>Det Europæiske Lægemiddelagentur|
EMA</t>
        </is>
      </c>
      <c r="O56" s="2" t="inlineStr">
        <is>
          <t>4|
3</t>
        </is>
      </c>
      <c r="P56" s="2" t="inlineStr">
        <is>
          <t xml:space="preserve">|
</t>
        </is>
      </c>
      <c r="Q56" t="inlineStr">
        <is>
          <t/>
        </is>
      </c>
      <c r="R56" s="2" t="inlineStr">
        <is>
          <t>Europäische Arzneimittel-Agentur|
EMA</t>
        </is>
      </c>
      <c r="S56" s="2" t="inlineStr">
        <is>
          <t>4|
4</t>
        </is>
      </c>
      <c r="T56" s="2" t="inlineStr">
        <is>
          <t xml:space="preserve">|
</t>
        </is>
      </c>
      <c r="U56" t="inlineStr">
        <is>
          <t>dezentrale Einrichtung der Europäischen Union für die Beurteilung und Überwachung von Human- und Tierarzneimitteln</t>
        </is>
      </c>
      <c r="V56" s="2" t="inlineStr">
        <is>
          <t>Ευρωπαϊκός Οργανισμός Φαρμάκων|
EMA</t>
        </is>
      </c>
      <c r="W56" s="2" t="inlineStr">
        <is>
          <t>4|
4</t>
        </is>
      </c>
      <c r="X56" s="2" t="inlineStr">
        <is>
          <t xml:space="preserve">|
</t>
        </is>
      </c>
      <c r="Y56" t="inlineStr">
        <is>
          <t>ο Οργανισμός είναι υπεύθυνος για το συντονισμό των υφιστάμενων επιστημονικών πόρων που θέτουν στη διάθεσή του τα κράτη μέλη για την αξιολόγηση, την εποπτεία και τη φαρμακοεπαγρύπνηση όσον αφορά τα φάρμακα.</t>
        </is>
      </c>
      <c r="Z56" s="2" t="inlineStr">
        <is>
          <t>European Medicines Evaluation Agency|
European Medicines Agency|
European Agency for the Evaluation of Medicinal Products|
EMA|
EAMA|
European Agency for the Evaluation of Medicinal Products|
EMEA</t>
        </is>
      </c>
      <c r="AA56" s="2" t="inlineStr">
        <is>
          <t>1|
4|
1|
3|
1|
3|
3</t>
        </is>
      </c>
      <c r="AB56" s="2" t="inlineStr">
        <is>
          <t>|
|
|
|
|
obsolete|
obsolete</t>
        </is>
      </c>
      <c r="AC56" t="inlineStr">
        <is>
          <t>agency, established by Regulation (EEC) No 2309/93 of 22 July 1993 and renamed by Regulation (EC) No 726/2004, which is responsible for coordinating the existing scientific resources put at its disposal by Member States for the evaluation, supervision and pharmacovigilance of medicinal products</t>
        </is>
      </c>
      <c r="AD56" s="2" t="inlineStr">
        <is>
          <t>Agencia Europea de Medicamentos|
EMA</t>
        </is>
      </c>
      <c r="AE56" s="2" t="inlineStr">
        <is>
          <t>4|
4</t>
        </is>
      </c>
      <c r="AF56" s="2" t="inlineStr">
        <is>
          <t xml:space="preserve">|
</t>
        </is>
      </c>
      <c r="AG56" t="inlineStr">
        <is>
          <t>agencia que protege y promueve la salud humana y animal mediante la evaluación y el seguimiento de los medicamentos en la Unión Europea (UE) y el Espacio Económico Europeo (EEE), facilitando el desarrollo de los medicamentos y su acceso a ellos, evaluando las solicitudes de autorizaciones de comercialización
haciendo el seguimiento de la seguridad de los medicamentos a lo largo de todo su ciclo de vida y proporcionando información a los profesionales sanitarios y los pacientes.</t>
        </is>
      </c>
      <c r="AH56" s="2" t="inlineStr">
        <is>
          <t>Euroopa Ravimiamet|
EMA</t>
        </is>
      </c>
      <c r="AI56" s="2" t="inlineStr">
        <is>
          <t>4|
4</t>
        </is>
      </c>
      <c r="AJ56" s="2" t="inlineStr">
        <is>
          <t xml:space="preserve">|
</t>
        </is>
      </c>
      <c r="AK56" t="inlineStr">
        <is>
          <t>määrusega (EMÜ) nr 2309/93 loodud ja määrusega (EÜ) nr726/2004 ümbernimetatud amet, mis vastutab liikmesriikide poolt tema käsutusse antud ravimihindamise, -seire ja ravimiohutuse järelvalve teadusressursside koordineerimise eest</t>
        </is>
      </c>
      <c r="AL56" s="2" t="inlineStr">
        <is>
          <t>Euroopan lääkevirasto|
EMA</t>
        </is>
      </c>
      <c r="AM56" s="2" t="inlineStr">
        <is>
          <t>4|
3</t>
        </is>
      </c>
      <c r="AN56" s="2" t="inlineStr">
        <is>
          <t xml:space="preserve">|
</t>
        </is>
      </c>
      <c r="AO56" t="inlineStr">
        <is>
          <t>ihmisten ja eläinten terveyden suojelun alalla toimiva EU:n erillisvirasto</t>
        </is>
      </c>
      <c r="AP56" s="2" t="inlineStr">
        <is>
          <t>Agence européenne des médicaments|
EMA</t>
        </is>
      </c>
      <c r="AQ56" s="2" t="inlineStr">
        <is>
          <t>4|
4</t>
        </is>
      </c>
      <c r="AR56" s="2" t="inlineStr">
        <is>
          <t>|
preferred</t>
        </is>
      </c>
      <c r="AS56" t="inlineStr">
        <is>
          <t>agence de l'UE chargée de coordonner les ressources scientifiques existantes mises à sa disposition par les États membres en vue de l'évaluation, de la surveillance et de la pharmacovigilance des médicaments</t>
        </is>
      </c>
      <c r="AT56" s="2" t="inlineStr">
        <is>
          <t>an Ghníomhaireacht Leigheasra Eorpach|
EMA</t>
        </is>
      </c>
      <c r="AU56" s="2" t="inlineStr">
        <is>
          <t>4|
4</t>
        </is>
      </c>
      <c r="AV56" s="2" t="inlineStr">
        <is>
          <t xml:space="preserve">|
</t>
        </is>
      </c>
      <c r="AW56" t="inlineStr">
        <is>
          <t/>
        </is>
      </c>
      <c r="AX56" s="2" t="inlineStr">
        <is>
          <t>Europska agencija za lijekove|
EMA</t>
        </is>
      </c>
      <c r="AY56" s="2" t="inlineStr">
        <is>
          <t>4|
4</t>
        </is>
      </c>
      <c r="AZ56" s="2" t="inlineStr">
        <is>
          <t xml:space="preserve">|
</t>
        </is>
      </c>
      <c r="BA56" t="inlineStr">
        <is>
          <t>agencija EU-a nadležna za registraciju i povlačenje lijekova iz prometa, za nadzor nad lijekovima koji se koriste u medicinske i veterinarske svrhe i za koordinaciju postojećih znanstvenih resursa država članica za potrebe procjene, nadzora i farmakovigilancije</t>
        </is>
      </c>
      <c r="BB56" s="2" t="inlineStr">
        <is>
          <t>Európai Gyógyszerügynökség|
EMA</t>
        </is>
      </c>
      <c r="BC56" s="2" t="inlineStr">
        <is>
          <t>4|
3</t>
        </is>
      </c>
      <c r="BD56" s="2" t="inlineStr">
        <is>
          <t xml:space="preserve">|
</t>
        </is>
      </c>
      <c r="BE56" t="inlineStr">
        <is>
          <t>uniós ügynökség, amely a közösségi intézmények és a tagállamok számára a lehető legmagasabb színvonalú tudományos véleményeket adja annak érdekében, hogy lehetővé tegye számukra a gyógyszerek engedélyezésére és felügyeletére vonatkozóan a gyógyszerekkel kapcsolatos közösségi jogszabályok által rájuk ruházott hatáskörük gyakorlását</t>
        </is>
      </c>
      <c r="BF56" s="2" t="inlineStr">
        <is>
          <t>Agenzia europea per i medicinali|
EMA</t>
        </is>
      </c>
      <c r="BG56" s="2" t="inlineStr">
        <is>
          <t>4|
3</t>
        </is>
      </c>
      <c r="BH56" s="2" t="inlineStr">
        <is>
          <t xml:space="preserve">|
</t>
        </is>
      </c>
      <c r="BI56" t="inlineStr">
        <is>
          <t>Organo decentrato dell’Unione Europea con sede a Londra. Il suo compito principale è di tutelare e promuovere la sanità pubblica e la salute degli animali mediante la valutazione ed il controllo dei medicinali per uso umano e veterinario.</t>
        </is>
      </c>
      <c r="BJ56" s="2" t="inlineStr">
        <is>
          <t>Europos vaistų agentūra|
EMA</t>
        </is>
      </c>
      <c r="BK56" s="2" t="inlineStr">
        <is>
          <t>4|
4</t>
        </is>
      </c>
      <c r="BL56" s="2" t="inlineStr">
        <is>
          <t xml:space="preserve">|
</t>
        </is>
      </c>
      <c r="BM56" t="inlineStr">
        <is>
          <t>agentūra, įsteigta 1993 m. liepos 22 d. Reglamentu (EEB) Nr. 2309/93, kurios pavadinimas buvo pakeistas Reglamentu (EB) Nr. 726/2004, atsakinga už valstybių narių Agentūros žinion perduotų mokslinių išteklių, skirtų vaistų įvertinimui, priežiūrai ir farmakologiniam budrumui, koordinavimą</t>
        </is>
      </c>
      <c r="BN56" s="2" t="inlineStr">
        <is>
          <t>Eiropas Zāļu aģentūra|
&lt;i&gt;EMA&lt;/i&gt;</t>
        </is>
      </c>
      <c r="BO56" s="2" t="inlineStr">
        <is>
          <t>4|
4</t>
        </is>
      </c>
      <c r="BP56" s="2" t="inlineStr">
        <is>
          <t xml:space="preserve">|
</t>
        </is>
      </c>
      <c r="BQ56" t="inlineStr">
        <is>
          <t>aģentūra, kas atbild par to esošo zinātnisko resursu koordināciju, kurus tās rīcībā nodevušas dalībvalstis zāļu novērtēšanai, uzraudzībai un zāļu lietošanas izraisīto blakusparādību uzraudzībai</t>
        </is>
      </c>
      <c r="BR56" s="2" t="inlineStr">
        <is>
          <t>Aġenzija Ewropea għall-Mediċini|
EMA</t>
        </is>
      </c>
      <c r="BS56" s="2" t="inlineStr">
        <is>
          <t>4|
4</t>
        </is>
      </c>
      <c r="BT56" s="2" t="inlineStr">
        <is>
          <t xml:space="preserve">|
</t>
        </is>
      </c>
      <c r="BU56" t="inlineStr">
        <is>
          <t>aġenzija stabbilita mir-Regolament (KEE) Nru 2309/93 tat-22 ta' Lulju 1993 u li isimha ġie mibdul bir-Regolament (KE) Nru 726/2004 li hija responsabbli għall-koordinament tal-attivitajiet tal-Istati Membri fil-kamp tal-monitoraġġ ta' reazzjonijiet avversi għal prodotti mediċinali (farmakoviġilanza);</t>
        </is>
      </c>
      <c r="BV56" s="2" t="inlineStr">
        <is>
          <t>Europees Geneesmiddelenbureau|
EMA</t>
        </is>
      </c>
      <c r="BW56" s="2" t="inlineStr">
        <is>
          <t>4|
3</t>
        </is>
      </c>
      <c r="BX56" s="2" t="inlineStr">
        <is>
          <t xml:space="preserve">|
</t>
        </is>
      </c>
      <c r="BY56" t="inlineStr">
        <is>
          <t>"De voornaamste taak van het bureau moet erin bestaan wetenschappelijk advies van het hoogst mogelijke niveau te verstrekken aan de instellingen van de Gemeenschap en aan de lidstaten, zodat deze de hun door de communautaire wetgeving op het gebied van geneesmiddelen verleende bevoegdheden kunnen uitoefenen met betrekking tot geneesmiddelenvergunningen en geneesmiddelenbewaking."</t>
        </is>
      </c>
      <c r="BZ56" s="2" t="inlineStr">
        <is>
          <t>Europejska Agencja Leków|
EMA</t>
        </is>
      </c>
      <c r="CA56" s="2" t="inlineStr">
        <is>
          <t>4|
4</t>
        </is>
      </c>
      <c r="CB56" s="2" t="inlineStr">
        <is>
          <t xml:space="preserve">|
</t>
        </is>
      </c>
      <c r="CC56" t="inlineStr">
        <is>
          <t>Europejska Agencja Leków
(EMA) chroni i promuje zdrowie ludzi i zwierząt poprzez ocenę produktów
leczniczych i monitorowanie ich bezpieczeństwa w Unii Europejskiej (UE) oraz
Europejskim Obszarze Gospodarczym (EOG). Do głównych zadań Europejskiej Agencji Leków należy
dopuszczanie do obrotu produktów leczniczych w UE i ich kontrolowanie.</t>
        </is>
      </c>
      <c r="CD56" s="2" t="inlineStr">
        <is>
          <t>Agência Europeia de Medicamentos|
EMA</t>
        </is>
      </c>
      <c r="CE56" s="2" t="inlineStr">
        <is>
          <t>4|
3</t>
        </is>
      </c>
      <c r="CF56" s="2" t="inlineStr">
        <is>
          <t xml:space="preserve">|
</t>
        </is>
      </c>
      <c r="CG56" t="inlineStr">
        <is>
          <t>Agência instituída pelo Regulamento (CE) n.º 726/2004 do Parlamento Europeu e do Conselho, de 31 de Março de 2004, que substitui e reestrutura o Regulamento (CEE) n.º 2309/93 do Conselho, de 22 de Julho de 1993. A Agência é um organismo descentralizado da União, com sede em Londres, responsável pela coordenação dos recursos científicos postos à sua disposição pelos Estados-Membros, tendo em vista a avaliação, fiscalização e farmacovigilância dos medicamentos. Com o novo regulamento, de 2004, pretende-se melhorar o funcionamento dos procedimentos de autorização de introdução de medicamentos no mercado comunitário e alterar alguns aspectos administrativos da Agência Europeia de Avaliação dos Medicamentos, cujo nome é simplificado para Agência Europeia de Medicamentos. &lt;br&gt;O representante de Portugal na AEM é a Autoridade Nacional do Medicamento e Produtos de Saúde (Infarmed).</t>
        </is>
      </c>
      <c r="CH56" s="2" t="inlineStr">
        <is>
          <t>Agenția Europeană pentru Medicamente|
EMA</t>
        </is>
      </c>
      <c r="CI56" s="2" t="inlineStr">
        <is>
          <t>4|
3</t>
        </is>
      </c>
      <c r="CJ56" s="2" t="inlineStr">
        <is>
          <t xml:space="preserve">|
</t>
        </is>
      </c>
      <c r="CK56" t="inlineStr">
        <is>
          <t/>
        </is>
      </c>
      <c r="CL56" s="2" t="inlineStr">
        <is>
          <t>Európska agentúra pre lieky|
EMA</t>
        </is>
      </c>
      <c r="CM56" s="2" t="inlineStr">
        <is>
          <t>4|
4</t>
        </is>
      </c>
      <c r="CN56" s="2" t="inlineStr">
        <is>
          <t xml:space="preserve">|
</t>
        </is>
      </c>
      <c r="CO56" t="inlineStr">
        <is>
          <t>agentúra Únie, ktorá je zodpovedná za koordináciu existujúcich vedeckých zdrojov, ktoré sú dané k dispozícii členskými štátmi na hodnotenie liekov, dozor a dohľad nad liekmi</t>
        </is>
      </c>
      <c r="CP56" s="2" t="inlineStr">
        <is>
          <t>Evropska agencija za zdravila|
EMA</t>
        </is>
      </c>
      <c r="CQ56" s="2" t="inlineStr">
        <is>
          <t>4|
4</t>
        </is>
      </c>
      <c r="CR56" s="2" t="inlineStr">
        <is>
          <t xml:space="preserve">|
</t>
        </is>
      </c>
      <c r="CS56" t="inlineStr">
        <is>
          <t>organ Evropske unije, katerega glavni nalogi sta varovanje in promocija zdravja ljudi in živali na podlagi vrednotenja in nadzorovanja zdravil za humano in veterinarsko uporabo</t>
        </is>
      </c>
      <c r="CT56" s="2" t="inlineStr">
        <is>
          <t>Europeiska läkemedelsmyndigheten|
EMA</t>
        </is>
      </c>
      <c r="CU56" s="2" t="inlineStr">
        <is>
          <t>4|
4</t>
        </is>
      </c>
      <c r="CV56" s="2" t="inlineStr">
        <is>
          <t xml:space="preserve">|
</t>
        </is>
      </c>
      <c r="CW56" t="inlineStr">
        <is>
          <t>myndigheten som skyddar folkhälsan och djurhälsan genom att utvärdera och övervaka läkemedel i EU- och EES-länderna</t>
        </is>
      </c>
    </row>
    <row r="57">
      <c r="A57" s="1" t="str">
        <f>HYPERLINK("https://iate.europa.eu/entry/result/116473/all", "116473")</f>
        <v>116473</v>
      </c>
      <c r="B57" t="inlineStr">
        <is>
          <t>SOCIAL QUESTIONS;INDUSTRY;GEOGRAPHY</t>
        </is>
      </c>
      <c r="C57" t="inlineStr">
        <is>
          <t>SOCIAL QUESTIONS|health;SOCIAL QUESTIONS|health|pharmaceutical industry;INDUSTRY|chemistry;GEOGRAPHY|Europe</t>
        </is>
      </c>
      <c r="D57" t="inlineStr">
        <is>
          <t>no</t>
        </is>
      </c>
      <c r="E57" t="inlineStr">
        <is>
          <t/>
        </is>
      </c>
      <c r="F57" t="inlineStr">
        <is>
          <t/>
        </is>
      </c>
      <c r="G57" t="inlineStr">
        <is>
          <t/>
        </is>
      </c>
      <c r="H57" t="inlineStr">
        <is>
          <t/>
        </is>
      </c>
      <c r="I57" t="inlineStr">
        <is>
          <t/>
        </is>
      </c>
      <c r="J57" t="inlineStr">
        <is>
          <t/>
        </is>
      </c>
      <c r="K57" t="inlineStr">
        <is>
          <t/>
        </is>
      </c>
      <c r="L57" t="inlineStr">
        <is>
          <t/>
        </is>
      </c>
      <c r="M57" t="inlineStr">
        <is>
          <t/>
        </is>
      </c>
      <c r="N57" s="2" t="inlineStr">
        <is>
          <t>Den Europæiske Sammenslutning af Medicinalindustriforeninger|
Den Europæiske Sammenslutning af Farmaceutindustriforeninger|
EFPIA</t>
        </is>
      </c>
      <c r="O57" s="2" t="inlineStr">
        <is>
          <t>3|
4|
4</t>
        </is>
      </c>
      <c r="P57" s="2" t="inlineStr">
        <is>
          <t xml:space="preserve">|
|
</t>
        </is>
      </c>
      <c r="Q57" t="inlineStr">
        <is>
          <t/>
        </is>
      </c>
      <c r="R57" s="2" t="inlineStr">
        <is>
          <t>EFPIA|
Europäischer Pharma-Verband</t>
        </is>
      </c>
      <c r="S57" s="2" t="inlineStr">
        <is>
          <t>3|
3</t>
        </is>
      </c>
      <c r="T57" s="2" t="inlineStr">
        <is>
          <t xml:space="preserve">|
</t>
        </is>
      </c>
      <c r="U57" t="inlineStr">
        <is>
          <t/>
        </is>
      </c>
      <c r="V57" s="2" t="inlineStr">
        <is>
          <t>Ευρωπαϊκή Ομοσπονδία Φαρμακευτικών Βιομηχανιών και Ενώσεων|
Ευρωπαϊκή Ομοσπονδία Ενώσεων Φαρμακευτικών Βιομηχανιών|
EFPIA</t>
        </is>
      </c>
      <c r="W57" s="2" t="inlineStr">
        <is>
          <t>3|
3|
3</t>
        </is>
      </c>
      <c r="X57" s="2" t="inlineStr">
        <is>
          <t xml:space="preserve">|
|
</t>
        </is>
      </c>
      <c r="Y57" t="inlineStr">
        <is>
          <t/>
        </is>
      </c>
      <c r="Z57" s="2" t="inlineStr">
        <is>
          <t>European Federation of Pharmaceutical Industries and Associations|
EFPIA|
European Federation of Pharmaceutical Industries' Associations</t>
        </is>
      </c>
      <c r="AA57" s="2" t="inlineStr">
        <is>
          <t>4|
4|
2</t>
        </is>
      </c>
      <c r="AB57" s="2" t="inlineStr">
        <is>
          <t>|
|
deprecated</t>
        </is>
      </c>
      <c r="AC57" t="inlineStr">
        <is>
          <t>federation that represents the pharmaceutical industry operating in Europe</t>
        </is>
      </c>
      <c r="AD57" s="2" t="inlineStr">
        <is>
          <t>EFPIA|
Federación Europea de Asociaciones de la Industria Farmacéutica</t>
        </is>
      </c>
      <c r="AE57" s="2" t="inlineStr">
        <is>
          <t>3|
3</t>
        </is>
      </c>
      <c r="AF57" s="2" t="inlineStr">
        <is>
          <t xml:space="preserve">|
</t>
        </is>
      </c>
      <c r="AG57" t="inlineStr">
        <is>
          <t/>
        </is>
      </c>
      <c r="AH57" t="inlineStr">
        <is>
          <t/>
        </is>
      </c>
      <c r="AI57" t="inlineStr">
        <is>
          <t/>
        </is>
      </c>
      <c r="AJ57" t="inlineStr">
        <is>
          <t/>
        </is>
      </c>
      <c r="AK57" t="inlineStr">
        <is>
          <t/>
        </is>
      </c>
      <c r="AL57" s="2" t="inlineStr">
        <is>
          <t>Euroopan lääketeollisuuden kattojärjestö|
EFPIA|
Euroopan lääketeollisuuden yhdistysten liitto</t>
        </is>
      </c>
      <c r="AM57" s="2" t="inlineStr">
        <is>
          <t>3|
3|
2</t>
        </is>
      </c>
      <c r="AN57" s="2" t="inlineStr">
        <is>
          <t xml:space="preserve">|
|
</t>
        </is>
      </c>
      <c r="AO57" t="inlineStr">
        <is>
          <t/>
        </is>
      </c>
      <c r="AP57" s="2" t="inlineStr">
        <is>
          <t>FEAIP|
Fédération européenne des associations de l'industrie pharmaceutique|
EFPIA</t>
        </is>
      </c>
      <c r="AQ57" s="2" t="inlineStr">
        <is>
          <t>3|
3|
2</t>
        </is>
      </c>
      <c r="AR57" s="2" t="inlineStr">
        <is>
          <t xml:space="preserve">|
|
</t>
        </is>
      </c>
      <c r="AS57" t="inlineStr">
        <is>
          <t/>
        </is>
      </c>
      <c r="AT57" t="inlineStr">
        <is>
          <t/>
        </is>
      </c>
      <c r="AU57" t="inlineStr">
        <is>
          <t/>
        </is>
      </c>
      <c r="AV57" t="inlineStr">
        <is>
          <t/>
        </is>
      </c>
      <c r="AW57" t="inlineStr">
        <is>
          <t/>
        </is>
      </c>
      <c r="AX57" t="inlineStr">
        <is>
          <t/>
        </is>
      </c>
      <c r="AY57" t="inlineStr">
        <is>
          <t/>
        </is>
      </c>
      <c r="AZ57" t="inlineStr">
        <is>
          <t/>
        </is>
      </c>
      <c r="BA57" t="inlineStr">
        <is>
          <t/>
        </is>
      </c>
      <c r="BB57" s="2" t="inlineStr">
        <is>
          <t>Gyógyszeripari Egyesületek Európai Szövetsége|
EFPIA</t>
        </is>
      </c>
      <c r="BC57" s="2" t="inlineStr">
        <is>
          <t>3|
4</t>
        </is>
      </c>
      <c r="BD57" s="2" t="inlineStr">
        <is>
          <t xml:space="preserve">|
</t>
        </is>
      </c>
      <c r="BE57" t="inlineStr">
        <is>
          <t>Az EFPIA-t 31 országos gyógyszeripari egyesület és 44, Európában működő gyógyszeripari cég alkotja. Célja a gyógyszeripari kutatás-fejlesztés támogatása.</t>
        </is>
      </c>
      <c r="BF57" s="2" t="inlineStr">
        <is>
          <t>EFPIA|
Federazione europea delle associazioni delle industrie farmaceutiche|
Federazione Europea delle Associazioni Farmaceutiche|
Federazione delle Industrie Farmaceutiche Europee</t>
        </is>
      </c>
      <c r="BG57" s="2" t="inlineStr">
        <is>
          <t>3|
3|
3|
3</t>
        </is>
      </c>
      <c r="BH57" s="2" t="inlineStr">
        <is>
          <t xml:space="preserve">|
|
|
</t>
        </is>
      </c>
      <c r="BI57" t="inlineStr">
        <is>
          <t/>
        </is>
      </c>
      <c r="BJ57" t="inlineStr">
        <is>
          <t/>
        </is>
      </c>
      <c r="BK57" t="inlineStr">
        <is>
          <t/>
        </is>
      </c>
      <c r="BL57" t="inlineStr">
        <is>
          <t/>
        </is>
      </c>
      <c r="BM57" t="inlineStr">
        <is>
          <t/>
        </is>
      </c>
      <c r="BN57" t="inlineStr">
        <is>
          <t/>
        </is>
      </c>
      <c r="BO57" t="inlineStr">
        <is>
          <t/>
        </is>
      </c>
      <c r="BP57" t="inlineStr">
        <is>
          <t/>
        </is>
      </c>
      <c r="BQ57" t="inlineStr">
        <is>
          <t/>
        </is>
      </c>
      <c r="BR57" s="2" t="inlineStr">
        <is>
          <t>Federazzjoni Ewropea tal-Industriji u l-Assoċjazzjonijiet Farmaċewtiċi|
EFPIA</t>
        </is>
      </c>
      <c r="BS57" s="2" t="inlineStr">
        <is>
          <t>3|
3</t>
        </is>
      </c>
      <c r="BT57" s="2" t="inlineStr">
        <is>
          <t xml:space="preserve">|
</t>
        </is>
      </c>
      <c r="BU57" t="inlineStr">
        <is>
          <t>federazzjoni li tirrappreżenta l-industrija farmaċewtika li topera fl-Ewropa</t>
        </is>
      </c>
      <c r="BV57" s="2" t="inlineStr">
        <is>
          <t>Europese Federatie van Verenigingen van farmaceutische bedrijven</t>
        </is>
      </c>
      <c r="BW57" s="2" t="inlineStr">
        <is>
          <t>3</t>
        </is>
      </c>
      <c r="BX57" s="2" t="inlineStr">
        <is>
          <t/>
        </is>
      </c>
      <c r="BY57" t="inlineStr">
        <is>
          <t/>
        </is>
      </c>
      <c r="BZ57" s="2" t="inlineStr">
        <is>
          <t>Europejska Federacja Przemysłu i Stowarzyszeń Farmaceutycznych|
EFPIA</t>
        </is>
      </c>
      <c r="CA57" s="2" t="inlineStr">
        <is>
          <t>3|
3</t>
        </is>
      </c>
      <c r="CB57" s="2" t="inlineStr">
        <is>
          <t xml:space="preserve">|
</t>
        </is>
      </c>
      <c r="CC57" t="inlineStr">
        <is>
          <t/>
        </is>
      </c>
      <c r="CD57" s="2" t="inlineStr">
        <is>
          <t>Federação Europeia das Associações das Indústrias Farmacêuticas|
Federação Europeia das Associações da Indústria Farmacêutica</t>
        </is>
      </c>
      <c r="CE57" s="2" t="inlineStr">
        <is>
          <t>3|
3</t>
        </is>
      </c>
      <c r="CF57" s="2" t="inlineStr">
        <is>
          <t xml:space="preserve">|
</t>
        </is>
      </c>
      <c r="CG57" t="inlineStr">
        <is>
          <t>Organização profissional criada em 1979 e com sede em Bruxelas. Organização membro em Portugal: APIFARMA - Associação Portuguesa da Indústria Farmacêutica</t>
        </is>
      </c>
      <c r="CH57" t="inlineStr">
        <is>
          <t/>
        </is>
      </c>
      <c r="CI57" t="inlineStr">
        <is>
          <t/>
        </is>
      </c>
      <c r="CJ57" t="inlineStr">
        <is>
          <t/>
        </is>
      </c>
      <c r="CK57" t="inlineStr">
        <is>
          <t/>
        </is>
      </c>
      <c r="CL57" t="inlineStr">
        <is>
          <t/>
        </is>
      </c>
      <c r="CM57" t="inlineStr">
        <is>
          <t/>
        </is>
      </c>
      <c r="CN57" t="inlineStr">
        <is>
          <t/>
        </is>
      </c>
      <c r="CO57" t="inlineStr">
        <is>
          <t/>
        </is>
      </c>
      <c r="CP57" t="inlineStr">
        <is>
          <t/>
        </is>
      </c>
      <c r="CQ57" t="inlineStr">
        <is>
          <t/>
        </is>
      </c>
      <c r="CR57" t="inlineStr">
        <is>
          <t/>
        </is>
      </c>
      <c r="CS57" t="inlineStr">
        <is>
          <t/>
        </is>
      </c>
      <c r="CT57" t="inlineStr">
        <is>
          <t/>
        </is>
      </c>
      <c r="CU57" t="inlineStr">
        <is>
          <t/>
        </is>
      </c>
      <c r="CV57" t="inlineStr">
        <is>
          <t/>
        </is>
      </c>
      <c r="CW57" t="inlineStr">
        <is>
          <t/>
        </is>
      </c>
    </row>
    <row r="58">
      <c r="A58" s="1" t="str">
        <f>HYPERLINK("https://iate.europa.eu/entry/result/766937/all", "766937")</f>
        <v>766937</v>
      </c>
      <c r="B58" t="inlineStr">
        <is>
          <t>SOCIAL QUESTIONS</t>
        </is>
      </c>
      <c r="C58" t="inlineStr">
        <is>
          <t>SOCIAL QUESTIONS|health;SOCIAL QUESTIONS|health|pharmaceutical industry</t>
        </is>
      </c>
      <c r="D58" t="inlineStr">
        <is>
          <t>yes</t>
        </is>
      </c>
      <c r="E58" t="inlineStr">
        <is>
          <t/>
        </is>
      </c>
      <c r="F58" t="inlineStr">
        <is>
          <t/>
        </is>
      </c>
      <c r="G58" t="inlineStr">
        <is>
          <t/>
        </is>
      </c>
      <c r="H58" t="inlineStr">
        <is>
          <t/>
        </is>
      </c>
      <c r="I58" t="inlineStr">
        <is>
          <t/>
        </is>
      </c>
      <c r="J58" s="2" t="inlineStr">
        <is>
          <t>patentovaný léčivý přípravek</t>
        </is>
      </c>
      <c r="K58" s="2" t="inlineStr">
        <is>
          <t>2</t>
        </is>
      </c>
      <c r="L58" s="2" t="inlineStr">
        <is>
          <t/>
        </is>
      </c>
      <c r="M58" t="inlineStr">
        <is>
          <t>léčivý přípravek chráněný proti volné soutěži, pokud jde o název, výrobek, složení nebo proces výroby, patentem, obchodní známkou nebo jiným způsobem</t>
        </is>
      </c>
      <c r="N58" s="2" t="inlineStr">
        <is>
          <t>farmaceutisk specialitet</t>
        </is>
      </c>
      <c r="O58" s="2" t="inlineStr">
        <is>
          <t>4</t>
        </is>
      </c>
      <c r="P58" s="2" t="inlineStr">
        <is>
          <t/>
        </is>
      </c>
      <c r="Q58" t="inlineStr">
        <is>
          <t/>
        </is>
      </c>
      <c r="R58" s="2" t="inlineStr">
        <is>
          <t>Arzneispezialität|
pharmazeutische Spezialität|
Originalpräparat</t>
        </is>
      </c>
      <c r="S58" s="2" t="inlineStr">
        <is>
          <t>3|
3|
3</t>
        </is>
      </c>
      <c r="T58" s="2" t="inlineStr">
        <is>
          <t xml:space="preserve">|
|
</t>
        </is>
      </c>
      <c r="U58" t="inlineStr">
        <is>
          <t>Arzneimittel, die im Voraus hergestellt und unter einer besonderen Bezeichnung und in einer besonderen Aufmachung in den Verkehr gebracht werden</t>
        </is>
      </c>
      <c r="V58" s="2" t="inlineStr">
        <is>
          <t>φαρμακευτικό ιδιοσκεύασμα</t>
        </is>
      </c>
      <c r="W58" s="2" t="inlineStr">
        <is>
          <t>4</t>
        </is>
      </c>
      <c r="X58" s="2" t="inlineStr">
        <is>
          <t/>
        </is>
      </c>
      <c r="Y58" t="inlineStr">
        <is>
          <t>"Για την εφαρμογή της παρούσας οδηγίας νοείται ως: 1. Φαρμακευτικό ιδιοσκεύασμα: κάθε φάρμακο παρασκευασμένο εκ των προτέρων, που τίθεται στην κυκλοφορία υπό ειδική ονομασία και σε ειδική συσκευασία." ( &lt;a href="http://eur-lex.europa.eu/LexUriServ/LexUriServ.do?uri=CELEX:61997C0077:EL:HTML" target="_blank"&gt;http://eur-lex.europa.eu/LexUriServ/LexUriServ.do?uri=CELEX:61997C0077:EL:HTML&lt;/a&gt; , Προτάσεις του γενικού εισαγγελέα Cosmas της 2ας Ιουλίου 1998. - Österreichische Unilever GmbH κατά Smithkline Beecham Markenartikel GmbH. - Αίτηση για την έκδοση προδικαστικής αποφάσεως: Handelsgericht Wien - Αυστρία. - Ερμηνεία του άρθρου 30 της Συνθήκης ΕΚ και της οδηγίας 76/768/ΕΟΚ του Συμβουλίου - Καλλυντικά προϊόντα - Εθνική νομοθεσία προβλέπουσα περιορισμούς στον τομέα της διαφημίσεως. - Υπόθεση C-77/97. Συλλογή της Νομολογίας του Δικαστηρίου 1999 σελίδα I-00431)</t>
        </is>
      </c>
      <c r="Z58" s="2" t="inlineStr">
        <is>
          <t>proprietary medicinal product|
proprietary drug|
proprietary medicine|
drug speciality|
proprietary preparation|
proprietary pharmaceutical product</t>
        </is>
      </c>
      <c r="AA58" s="2" t="inlineStr">
        <is>
          <t>3|
3|
3|
1|
3|
3</t>
        </is>
      </c>
      <c r="AB58" s="2" t="inlineStr">
        <is>
          <t xml:space="preserve">|
|
|
|
|
</t>
        </is>
      </c>
      <c r="AC58" t="inlineStr">
        <is>
          <t>A medicinal preparation that is protected against free competition as to name, product, composition, or process of manufacture by patent, trademark, or by any other means.</t>
        </is>
      </c>
      <c r="AD58" s="2" t="inlineStr">
        <is>
          <t>especialidad farmacéutica</t>
        </is>
      </c>
      <c r="AE58" s="2" t="inlineStr">
        <is>
          <t>3</t>
        </is>
      </c>
      <c r="AF58" s="2" t="inlineStr">
        <is>
          <t/>
        </is>
      </c>
      <c r="AG58" t="inlineStr">
        <is>
          <t>Medicamento previamente elaborado , comercializado bajo una denominación especial y un determinado acondicionamiento.</t>
        </is>
      </c>
      <c r="AH58" s="2" t="inlineStr">
        <is>
          <t>ravimpreparaat</t>
        </is>
      </c>
      <c r="AI58" s="2" t="inlineStr">
        <is>
          <t>4</t>
        </is>
      </c>
      <c r="AJ58" s="2" t="inlineStr">
        <is>
          <t/>
        </is>
      </c>
      <c r="AK58" t="inlineStr">
        <is>
          <t>turustamiseks pakendatud ning kaubanimega ravim</t>
        </is>
      </c>
      <c r="AL58" s="2" t="inlineStr">
        <is>
          <t>alkuperäisvalmiste|
alkuperäinen lääkevalmiste</t>
        </is>
      </c>
      <c r="AM58" s="2" t="inlineStr">
        <is>
          <t>3|
3</t>
        </is>
      </c>
      <c r="AN58" s="2" t="inlineStr">
        <is>
          <t xml:space="preserve">|
</t>
        </is>
      </c>
      <c r="AO58" t="inlineStr">
        <is>
          <t>Vaikuttavan lääkeaineen kehittäjän tai tämän oikeuttaman tahon markkinoille tuoma lääkevalmiste.</t>
        </is>
      </c>
      <c r="AP58" s="2" t="inlineStr">
        <is>
          <t>spécialité pharmaceutique</t>
        </is>
      </c>
      <c r="AQ58" s="2" t="inlineStr">
        <is>
          <t>3</t>
        </is>
      </c>
      <c r="AR58" s="2" t="inlineStr">
        <is>
          <t/>
        </is>
      </c>
      <c r="AS58" t="inlineStr">
        <is>
          <t>Médicament préparé à l'avance, présenté sous un conditionnement particulier, caractérisé par une dénomination spéciale et enregistré au ministère de la santé.</t>
        </is>
      </c>
      <c r="AT58" s="2" t="inlineStr">
        <is>
          <t>cógas dílseánaigh</t>
        </is>
      </c>
      <c r="AU58" s="2" t="inlineStr">
        <is>
          <t>3</t>
        </is>
      </c>
      <c r="AV58" s="2" t="inlineStr">
        <is>
          <t/>
        </is>
      </c>
      <c r="AW58" t="inlineStr">
        <is>
          <t/>
        </is>
      </c>
      <c r="AX58" s="2" t="inlineStr">
        <is>
          <t>gotov lijek</t>
        </is>
      </c>
      <c r="AY58" s="2" t="inlineStr">
        <is>
          <t>3</t>
        </is>
      </c>
      <c r="AZ58" s="2" t="inlineStr">
        <is>
          <t/>
        </is>
      </c>
      <c r="BA58" t="inlineStr">
        <is>
          <t>lijek koji se stavlja u promet pod svojim posebnim nazivom i u posebnom pakiranju</t>
        </is>
      </c>
      <c r="BB58" s="2" t="inlineStr">
        <is>
          <t>törzskönyvezett gyógyszerkészítmény|
originális gyógyszer|
originális termék</t>
        </is>
      </c>
      <c r="BC58" s="2" t="inlineStr">
        <is>
          <t>4|
4|
3</t>
        </is>
      </c>
      <c r="BD58" s="2" t="inlineStr">
        <is>
          <t>|
admitted|
admitted</t>
        </is>
      </c>
      <c r="BE58" t="inlineStr">
        <is>
          <t>A piacon késztermék formájában, egyedi névvel és külön csomagolásban forgalomba hozott gyógyszer.</t>
        </is>
      </c>
      <c r="BF58" s="2" t="inlineStr">
        <is>
          <t>specialità medicinale</t>
        </is>
      </c>
      <c r="BG58" s="2" t="inlineStr">
        <is>
          <t>3</t>
        </is>
      </c>
      <c r="BH58" s="2" t="inlineStr">
        <is>
          <t/>
        </is>
      </c>
      <c r="BI58" t="inlineStr">
        <is>
          <t>1: prodotto medicinale autorizzato sulla base di un dossier completo contenente i risultati sperimentali chimici, biologici, farmaceutici, farmaco-tossicologici e clinici; corrisponde al prodotto innovatore. (...) Al termine del periodo di esclusività (e/o di scadenza del brevetto) la specialità medicinale è equiparata al medicinale generico. 
&lt;br&gt; 2: medicinale precedentemente preparato, immesso in commercio con una denominazione speciale ed in una confezione particolare.</t>
        </is>
      </c>
      <c r="BJ58" s="2" t="inlineStr">
        <is>
          <t>patentuotas vaistas</t>
        </is>
      </c>
      <c r="BK58" s="2" t="inlineStr">
        <is>
          <t>3</t>
        </is>
      </c>
      <c r="BL58" s="2" t="inlineStr">
        <is>
          <t/>
        </is>
      </c>
      <c r="BM58" t="inlineStr">
        <is>
          <t/>
        </is>
      </c>
      <c r="BN58" t="inlineStr">
        <is>
          <t/>
        </is>
      </c>
      <c r="BO58" t="inlineStr">
        <is>
          <t/>
        </is>
      </c>
      <c r="BP58" t="inlineStr">
        <is>
          <t/>
        </is>
      </c>
      <c r="BQ58" t="inlineStr">
        <is>
          <t/>
        </is>
      </c>
      <c r="BR58" s="2" t="inlineStr">
        <is>
          <t>speċjalità mediċinali</t>
        </is>
      </c>
      <c r="BS58" s="2" t="inlineStr">
        <is>
          <t>2</t>
        </is>
      </c>
      <c r="BT58" s="2" t="inlineStr">
        <is>
          <t/>
        </is>
      </c>
      <c r="BU58" t="inlineStr">
        <is>
          <t>"Proprietary medicinal product is any ready-prepared medicinal product placed on the market under a special name and in a special pack; medicinal product is any substance or combination of substances presented for treating or preventing disease in human beings. Any substance or combination of substances which may be administered to human beings with a view to making a medical diagnosis or to restoring, correcting or modifying physiological functions in human beings is likewise considered a medicinal product. Directive 2001/83/EC (OJ No L 311, 28/11/2001 p.67-128). The same definitions, in relation to animals, apply for veterinary medicinal products, Directive 2001/82/EC (OJ No L 311, 28/11/2001, p.1-66)."</t>
        </is>
      </c>
      <c r="BV58" s="2" t="inlineStr">
        <is>
          <t>farmaceutische specialiteit|
gepatenteerd geneesmiddel</t>
        </is>
      </c>
      <c r="BW58" s="2" t="inlineStr">
        <is>
          <t>3|
3</t>
        </is>
      </c>
      <c r="BX58" s="2" t="inlineStr">
        <is>
          <t xml:space="preserve">|
</t>
        </is>
      </c>
      <c r="BY58" t="inlineStr">
        <is>
          <t>"een tevoren bereid geneesmiddel dat onder een speciale benaming en in een bijzondere verpakking in de handel wordt gebracht."</t>
        </is>
      </c>
      <c r="BZ58" s="2" t="inlineStr">
        <is>
          <t>lek markowy|
lek oryginalny</t>
        </is>
      </c>
      <c r="CA58" s="2" t="inlineStr">
        <is>
          <t>2|
3</t>
        </is>
      </c>
      <c r="CB58" s="2" t="inlineStr">
        <is>
          <t xml:space="preserve">|
</t>
        </is>
      </c>
      <c r="CC58" t="inlineStr">
        <is>
          <t>lek gotowy, produkowany i sprzedawany przez firmę będącą właścicielem patentu na molekułę lub przez firmę produkującą dany produkt w ramach licencji otrzymanej od właściciela patentu. Lek pozostaje w tej grupie również po wygaśnięciu ochrony patentowej.</t>
        </is>
      </c>
      <c r="CD58" s="2" t="inlineStr">
        <is>
          <t>especialidade farmacêutica</t>
        </is>
      </c>
      <c r="CE58" s="2" t="inlineStr">
        <is>
          <t>3</t>
        </is>
      </c>
      <c r="CF58" s="2" t="inlineStr">
        <is>
          <t/>
        </is>
      </c>
      <c r="CG58" t="inlineStr">
        <is>
          <t>"Todo o medicamento preparado antecipadamente e introduzido no mercado com denominação e acondicionamento próprios."</t>
        </is>
      </c>
      <c r="CH58" t="inlineStr">
        <is>
          <t/>
        </is>
      </c>
      <c r="CI58" t="inlineStr">
        <is>
          <t/>
        </is>
      </c>
      <c r="CJ58" t="inlineStr">
        <is>
          <t/>
        </is>
      </c>
      <c r="CK58" t="inlineStr">
        <is>
          <t/>
        </is>
      </c>
      <c r="CL58" s="2" t="inlineStr">
        <is>
          <t>farmaceutická špecialita</t>
        </is>
      </c>
      <c r="CM58" s="2" t="inlineStr">
        <is>
          <t>3</t>
        </is>
      </c>
      <c r="CN58" s="2" t="inlineStr">
        <is>
          <t/>
        </is>
      </c>
      <c r="CO58" t="inlineStr">
        <is>
          <t>Akýkoľvek hotový liek umiestnený na trhu pod osobitným názvom a v osobitnom balení.</t>
        </is>
      </c>
      <c r="CP58" s="2" t="inlineStr">
        <is>
          <t>lastniško zdravilo</t>
        </is>
      </c>
      <c r="CQ58" s="2" t="inlineStr">
        <is>
          <t>3</t>
        </is>
      </c>
      <c r="CR58" s="2" t="inlineStr">
        <is>
          <t/>
        </is>
      </c>
      <c r="CS58" t="inlineStr">
        <is>
          <t>zdravilo, pripravljeno za uporabo, ki ga daje v promet proizvajalec pod določenim imenom in v posebni ovojnini</t>
        </is>
      </c>
      <c r="CT58" s="2" t="inlineStr">
        <is>
          <t>farmaceutisk specialitet</t>
        </is>
      </c>
      <c r="CU58" s="2" t="inlineStr">
        <is>
          <t>3</t>
        </is>
      </c>
      <c r="CV58" s="2" t="inlineStr">
        <is>
          <t/>
        </is>
      </c>
      <c r="CW58" t="inlineStr">
        <is>
          <t>Läkemedel godkänt och registrerat av Läkemedelsverket för försäljning till allmänheten. Farmaceutiska specialiteter säljs på apotek i den förpackning i vilken tillverkaren levererat dem.</t>
        </is>
      </c>
    </row>
    <row r="59">
      <c r="A59" s="1" t="str">
        <f>HYPERLINK("https://iate.europa.eu/entry/result/886911/all", "886911")</f>
        <v>886911</v>
      </c>
      <c r="B59" t="inlineStr">
        <is>
          <t>SOCIAL QUESTIONS;PRODUCTION, TECHNOLOGY AND RESEARCH</t>
        </is>
      </c>
      <c r="C59" t="inlineStr">
        <is>
          <t>SOCIAL QUESTIONS|health;PRODUCTION, TECHNOLOGY AND RESEARCH|technology and technical regulations</t>
        </is>
      </c>
      <c r="D59" t="inlineStr">
        <is>
          <t>yes</t>
        </is>
      </c>
      <c r="E59" t="inlineStr">
        <is>
          <t/>
        </is>
      </c>
      <c r="F59" s="2" t="inlineStr">
        <is>
          <t>инвитро диагностично медицинско изделие|
медицинско изделие за инвитро диагностика</t>
        </is>
      </c>
      <c r="G59" s="2" t="inlineStr">
        <is>
          <t>4|
3</t>
        </is>
      </c>
      <c r="H59" s="2" t="inlineStr">
        <is>
          <t xml:space="preserve">|
</t>
        </is>
      </c>
      <c r="I59" t="inlineStr">
        <is>
          <t>медицинско изделие, което е реактив, продукт от реактив, калибратор, контролен материал, кит (набор), инструмент, апарат, оборудване или система, използвано самостоятелно или в комбинация, предназначено от производителя за използване ин витро при изследване на проби от човешкото тяло, включително кръв и тъкан, единствено или главно с цел получаване на информация за: а) физиологично или патологично състояние, или б) вродени аномалии, или в) определяне на безопасността и съвместимостта с потенциални реципиенти, или г) контролиране на терапевтични действия</t>
        </is>
      </c>
      <c r="J59" s="2" t="inlineStr">
        <is>
          <t>diagnostický zdravotnický prostředek &lt;i&gt;in vitro&lt;/i&gt;</t>
        </is>
      </c>
      <c r="K59" s="2" t="inlineStr">
        <is>
          <t>3</t>
        </is>
      </c>
      <c r="L59" s="2" t="inlineStr">
        <is>
          <t/>
        </is>
      </c>
      <c r="M59" t="inlineStr">
        <is>
          <t>zdravotnický prostředek, který je činidlem, výsledkem reakce činidla, kalibrátorem, kontrolním materiálem, sestavou, nástrojem, přístrojem, zařízením nebo systémem, používaným samostatně nebo v kombinaci, který je výrobcem určen pro vyšetření vzorků in vitro, včetně darované krve a tkání získaných z lidského těla výhradně nebo převážně za účelem získání některé z těchto informací 
&lt;br&gt; – o fyziologickém nebo patologickém procesu nebo stavu, 
&lt;br&gt; – o vrozeném tělesném nebo mentálním postižení, 
&lt;br&gt; – o predispozici k určitému zdravotnímu stavu neno nemoci, 
&lt;br&gt; – pro stanovení bezpečnosti a kompatibility s možnými příjemci, 
&lt;br&gt; – k předvídání reakcí na léčbu, 
&lt;br&gt; – pro stanovení a monitorování terapeutických opatření</t>
        </is>
      </c>
      <c r="N59" s="2" t="inlineStr">
        <is>
          <t>medicinsk udstyr til in vitro-diagnostik|
in vitro-diagnostisk medicinsk udstyr</t>
        </is>
      </c>
      <c r="O59" s="2" t="inlineStr">
        <is>
          <t>4|
4</t>
        </is>
      </c>
      <c r="P59" s="2" t="inlineStr">
        <is>
          <t xml:space="preserve">|
</t>
        </is>
      </c>
      <c r="Q59" t="inlineStr">
        <is>
          <t>ethvert medicinsk udstyr, som er et reagens, et reagensprodukt, en kalibrator, et kontrolmateriale, et prøvesæt, et instrument, et apparat, en anordning, software eller et system, anvendt alene eller i kombination, og som ifølge fabrikanten er bestemt til anvendelse in vitro til undersøgelse af prøvemateriale fra det menneskelige legeme, herunder blod- og vævsdonationer, udelukkende eller hovedsagelig med henblik på at tilvejebringe oplysninger om en eller flere af følgende: 
&lt;br&gt; 
&lt;p&gt;- om en fysiologisk eller patologisk proces eller tilstand &lt;/p&gt; 
&lt;p&gt;- om medfødte fysiske eller mentale handicap &lt;/p&gt; 
&lt;p&gt;- om disposition for en medicinsk tilstand eller sygdom&lt;/p&gt; 
&lt;p&gt;- til fastlæggelse af sikkerhed for og kompatibilitet med potentielle recipienter &lt;/p&gt; 
&lt;p&gt;- til forudsigelse af reaktioner på behandlinger &lt;/p&gt; 
&lt;p&gt;- til definition eller monitorering af terapeutiske foranstaltninger.&lt;/p&gt;</t>
        </is>
      </c>
      <c r="R59" s="2" t="inlineStr">
        <is>
          <t>In-vitro-Diagnostikum</t>
        </is>
      </c>
      <c r="S59" s="2" t="inlineStr">
        <is>
          <t>3</t>
        </is>
      </c>
      <c r="T59" s="2" t="inlineStr">
        <is>
          <t/>
        </is>
      </c>
      <c r="U59" t="inlineStr">
        <is>
          <t>Medizinprodukt &lt;a href="/entry/result/1442463/all" id="ENTRY_TO_ENTRY_CONVERTER" target="_blank"&gt;IATE:1442463&lt;/a&gt; , das als Reagenz, Reagenzprodukt, Kalibrator, Kontrollmaterial, Kit, Instrument, Apparat, Gerät, Software oder System vom Hersteller zur In-vitro-Untersuchung von aus dem menschlichen Körper stammenden Proben bestimmt ist und dazu dient, Informationen zu liefern 
&lt;br&gt;a) über physiologische oder pathologische Prozesse oder Zustände, 
&lt;br&gt;b) über kongenitale körperliche oder geistige Beeinträchtigungen, 
&lt;br&gt; c) über die Prädisposition für einen bestimmten gesundheitlichen Zustand oder eine bestimmte Krankheit, 
&lt;br&gt;d) zur Feststellung der Unbedenklichkeit und Verträglichkeit bei den potenziellen Empfängern, 
&lt;br&gt;e) über die voraussichtliche Wirkung einer Behandlung oder die voraussichtlichen Reaktionen darauf oder 
&lt;br&gt;f) zur Festlegung oder Überwachung therapeutischer Maßnahmen</t>
        </is>
      </c>
      <c r="V59" s="2" t="inlineStr">
        <is>
          <t>in vitro διαγνωστικό ιατροτεχνολογικό προϊόν</t>
        </is>
      </c>
      <c r="W59" s="2" t="inlineStr">
        <is>
          <t>3</t>
        </is>
      </c>
      <c r="X59" s="2" t="inlineStr">
        <is>
          <t/>
        </is>
      </c>
      <c r="Y59" t="inlineStr">
        <is>
          <t>κάθε ιατροτεχνολογικό προϊόν που αποτελεί αντιδραστήριο, αντιδρών προϊόν, βαθμονομητή, υλικό ελέγχου, διαγνωστικό σύνολο (kit), όργανο, συσκευή, εξάρτημα εξοπλισμού, λογισμικό ή σύστημα, είτε χρησιμοποιείται μόνο είτε σε συνδυασμό, και προορίζεται από τον κατασκευαστή να χρησιμοποιείται in vitro για την εξέταση δειγμάτων που προέρχονται από το ανθρώπινο σώμα, συμπεριλαμβανομένης της αιμοδοσίας και ιστοδοσίας, με αποκλειστικό ή κύριο σκοπό την παροχή πληροφοριών για ένα ή περισσότερα από τα ακόλουθα: 
&lt;br&gt; α) σχετικά με φυσιολογική ή παθολογική λειτουργία ή κατάσταση· 
&lt;br&gt; β) σχετικά με συγγενείς σωματικές ή διανοητικές βλάβες· 
&lt;br&gt; γ) σχετικά με την προδιάθεση για πρόβλημα υγείας ή ασθένεια· 
&lt;br&gt; δ) για τον προσδιορισμό της ασφάλειας και της συμβατότητας με δυνητικούς αποδέκτες· 
&lt;br&gt; ε) για την πρόβλεψη της ανταπόκρισης ή των αντιδράσεων στη θεραπεία· 
&lt;br&gt; στ) για τον καθορισμό ή την παρακολούθηση θεραπευτικών μέτρων</t>
        </is>
      </c>
      <c r="Z59" s="2" t="inlineStr">
        <is>
          <t>&lt;i&gt;in vitro&lt;/i&gt; diagnostic medical device|
device used for &lt;i&gt;in vitro&lt;/i&gt; diagnosis</t>
        </is>
      </c>
      <c r="AA59" s="2" t="inlineStr">
        <is>
          <t>3|
3</t>
        </is>
      </c>
      <c r="AB59" s="2" t="inlineStr">
        <is>
          <t>|
obsolete</t>
        </is>
      </c>
      <c r="AC59" t="inlineStr">
        <is>
          <t>any 
&lt;i&gt;medical device&lt;/i&gt; [ &lt;a href="/entry/result/1442463/all" id="ENTRY_TO_ENTRY_CONVERTER" target="_blank"&gt;IATE:1442463&lt;/a&gt; ] which is a reagent, reagent product, calibrator, control material, kit, instrument, apparatus, piece of equipment, software or system, whether used alone or in combination, intended by the manufacturer to be used &lt;i&gt;in vitro&lt;/i&gt; for the examination of specimens, including blood and tissue donations, derived from the human body, solely or principally for the purpose of providing information on one or more of the following: 
&lt;p&gt;- concerning a physiological or pathological process or state; &lt;/p&gt; 
&lt;p&gt;- concerning congenital physical or mental impairments; &lt;/p&gt; 
&lt;p&gt;- concerning the predisposition to a medical condition or a disease; &lt;/p&gt; 
&lt;p&gt;- to determine the safety and compatibility with potential recipients; &lt;/p&gt; 
&lt;p&gt;- to predict treatment response or reactions; &lt;/p&gt; 
&lt;p&gt;- to define or monitoring therapeutic measures.&lt;/p&gt;</t>
        </is>
      </c>
      <c r="AD59" s="2" t="inlineStr">
        <is>
          <t>producto sanitario para diagnóstico in vitro</t>
        </is>
      </c>
      <c r="AE59" s="2" t="inlineStr">
        <is>
          <t>4</t>
        </is>
      </c>
      <c r="AF59" s="2" t="inlineStr">
        <is>
          <t/>
        </is>
      </c>
      <c r="AG59" t="inlineStr">
        <is>
          <t>Cualquier producto sanitario [ &lt;a href="/entry/result/1442463/all" id="ENTRY_TO_ENTRY_CONVERTER" target="_blank"&gt;IATE:1442463&lt;/a&gt; ] que consista en un reactivo, producto reactivo, calibrador, material de control, kit, instrumento, aparato, pieza de equipo, programa informático o sistema, utilizado solo o en combinación, destinado por el fabricante a ser utilizado in vitro para el estudio de muestras procedentes del cuerpo humano, incluidas las donaciones de sangre y tejidos, única o principalmente con el fin de proporcionar información sobre uno o varios de los elementos siguientes: 
&lt;br&gt;- relativa a un proceso o estado fisiológico o patológico; 
&lt;br&gt;- relativa a deficiencias físicas o mentales congénitas; 
&lt;br&gt;- relativa a la predisposición a una dolencia o enfermedad; 
&lt;br&gt;- para determinar la seguridad y compatibilidad con posibles receptores; 
&lt;br&gt;- para predecir la respuesta o reacción al tratamiento; 
&lt;br&gt;- para establecer o supervisar las medidas terapéuticas.</t>
        </is>
      </c>
      <c r="AH59" s="2" t="inlineStr">
        <is>
          <t>&lt;i&gt;in vitro&lt;/i&gt; diagnostikameditsiiniseade|
&lt;i&gt;in vitro&lt;/i&gt; diagnostika meditsiiniseade</t>
        </is>
      </c>
      <c r="AI59" s="2" t="inlineStr">
        <is>
          <t>3|
3</t>
        </is>
      </c>
      <c r="AJ59" s="2" t="inlineStr">
        <is>
          <t xml:space="preserve">preferred|
</t>
        </is>
      </c>
      <c r="AK59" t="inlineStr">
        <is>
          <t>reagent, reagentaine, kalibraator, testmaterjal või -komplekt, seade, aparaat või süsteem, mida kasutatakse eraldi või kombinatsioonis ja mille tootja on ette näinud laboratoorsete uuringute, nagu loovutatud vere ja kudede uuringu tegemiseks eesmärgiga saada teavet inimese füsioloogilise või patoloogilise seisundi, kaasasündinud hälbe ja ravi tulemuste uurimiseks ning loovutatud vere ja kudede ohutuse ning sobivuse kindlaksmääramiseks võimaliku retsipiendi suhtes</t>
        </is>
      </c>
      <c r="AL59" s="2" t="inlineStr">
        <is>
          <t>in vitro -diagnostiikkaan tarkoitettu lääkinnällinen laite|
IVD-laite</t>
        </is>
      </c>
      <c r="AM59" s="2" t="inlineStr">
        <is>
          <t>3|
3</t>
        </is>
      </c>
      <c r="AN59" s="2" t="inlineStr">
        <is>
          <t xml:space="preserve">|
</t>
        </is>
      </c>
      <c r="AO59" t="inlineStr">
        <is>
          <t>&lt;a href="https://iate.europa.eu/entry/result/1442463/fi" target="_blank"&gt;Lääkinnällinen laite&lt;/a&gt;, joka on reagenssi, reagenssituote, kalibraattori, vertailumateriaali, diagnostiikkasarja, instrumentti, laite, laitteiston osa, ohjelmisto tai järjestelmä, jota käytetään joko yksin tai yhdessä muiden kanssa ja jonka valmistaja on tarkoittanut käytettäväksi ihmiskehon ulkopuolella (in vitro) suoritettavissa tutkimuksissa, joiden yksinomaisena tai pääasiallisena tarkoituksena on saada ihmiskehosta otettujen näytteiden, myös veren ja kudosten luovutusten, perusteella tietoa yhdestä tai useammasta seuraavista: 
&lt;br&gt;a) fysiologisesta tai patologisesta toiminnosta tai tilasta 
&lt;br&gt;b) synnynnäisestä fyysisestä vammasta tai älyllisestä kehitysvammasta 
&lt;br&gt;c) alttiudesta sairaudelle tai taudille 
&lt;br&gt;d) turvallisuuden ja yhteensopivuuden määrittämiseksi mahdollisten vastaanottajien kannalta 
&lt;br&gt;e) hoitovasteen tai -reaktioiden ennustamiseksi 
&lt;br&gt;f) hoitotoimenpiteiden määrittelemiseksi tai tarkkailemiseksi.</t>
        </is>
      </c>
      <c r="AP59" s="2" t="inlineStr">
        <is>
          <t>dispositif médical de diagnostic in vitro</t>
        </is>
      </c>
      <c r="AQ59" s="2" t="inlineStr">
        <is>
          <t>3</t>
        </is>
      </c>
      <c r="AR59" s="2" t="inlineStr">
        <is>
          <t/>
        </is>
      </c>
      <c r="AS59" t="inlineStr">
        <is>
          <t>tout &lt;a href="https://iate.europa.eu/entry/result/1442463/fr" target="_blank"&gt;dispositif médical&lt;/a&gt; qui consiste en un réactif, un produit réactif, un matériau d'étalonnage, un matériau de contrôle, une trousse, un instrument, un appareil, un équipement, un logiciel ou un système, utilisé seul ou en association, destiné par le fabricant à être utilisé in vitro dans l'examen d'échantillons provenant du corps humain, y compris les dons de sang et de tissus, uniquement ou principalement dans le but de fournir des informations sur un ou plusieurs des éléments suivants: 
&lt;p&gt;- concernant un processus ou état physiologique ou pathologique;&lt;/p&gt; 
&lt;p&gt;- concernant des déficiences congénitales physiques ou mentales;&lt;/p&gt; 
&lt;p&gt;- concernant la prédisposition à une affection ou à une maladie;&lt;/p&gt; 
&lt;p&gt;- permettant de déterminer si un traitement donné est sûr pour des receveurs potentiels et compatible avec eux;&lt;/p&gt; 
&lt;p&gt;- permettant de prévoir la réponse ou les réactions à un traitement;&lt;/p&gt; 
&lt;p&gt;- permettant de définir ou de contrôler des mesures thérapeutiques&lt;/p&gt;</t>
        </is>
      </c>
      <c r="AT59" s="2" t="inlineStr">
        <is>
          <t>feiste leighis dhiagnóiseach in vitro</t>
        </is>
      </c>
      <c r="AU59" s="2" t="inlineStr">
        <is>
          <t>3</t>
        </is>
      </c>
      <c r="AV59" s="2" t="inlineStr">
        <is>
          <t/>
        </is>
      </c>
      <c r="AW59" t="inlineStr">
        <is>
          <t>aon fheiste leighis ar imoibrí, táirge imoibrithe, calabróir, ábhar rialaithe, fearas, uirlis, gaireas, píosa trealaimh, bogearraí nó córas í, a úsáidtear ina haonar nó i gcomhcheangal le rud eile agus atá beartaithe a úsáid in vitro ag an monaróir chun eiseamail a scrúdú, lena n-áirítear deonú fola agus fíochán, arna ndíorthú ó chorp an duine, go heisiach nó go príomha chun faisnéis maidir le haon cheann amháin nó níos mó díobh seo a leanas a sholáthar: 
&lt;div&gt;
 (a) a bhaineann le próiseas nó le staid fhiseolaíoch nó phaiteolaíoch;&lt;/div&gt; 
&lt;div&gt;
 (b) a bhaineann le lagú fisiciúil mó meabhrach ó bhroinn;&lt;/div&gt; 
&lt;div&gt;
 (c) a bhaineann le togracht chun reachta sláinte nó chun galair;&lt;/div&gt; 
&lt;div&gt;
 (d) chun an tsábháilteacht agus an oiriúnacht d'fhaighteoirí féideartha a chinneadh;&lt;/div&gt; 
&lt;div&gt;
 (e) chun an fhreagairt ar chóireáil nó frithghníomhartha i gcoinne cóireála a thuar;&lt;/div&gt; 
&lt;div&gt;
 (f) chun bearta teiripeacha a shainmhíniú nó chun faireachán a dhéanamh orthu&lt;/div&gt;</t>
        </is>
      </c>
      <c r="AX59" s="2" t="inlineStr">
        <is>
          <t>in vitro dijagnostički medicinski proizvodi</t>
        </is>
      </c>
      <c r="AY59" s="2" t="inlineStr">
        <is>
          <t>3</t>
        </is>
      </c>
      <c r="AZ59" s="2" t="inlineStr">
        <is>
          <t/>
        </is>
      </c>
      <c r="BA59" t="inlineStr">
        <is>
          <t/>
        </is>
      </c>
      <c r="BB59" s="2" t="inlineStr">
        <is>
          <t>in vitro diagnosztikai orvostechnikai eszköz</t>
        </is>
      </c>
      <c r="BC59" s="2" t="inlineStr">
        <is>
          <t>4</t>
        </is>
      </c>
      <c r="BD59" s="2" t="inlineStr">
        <is>
          <t/>
        </is>
      </c>
      <c r="BE59" t="inlineStr">
        <is>
          <t>minden olyan 
&lt;i&gt;orvostechnikai eszköz&lt;/i&gt; [ &lt;a href="/entry/result/1442463/all" id="ENTRY_TO_ENTRY_CONVERTER" target="_blank"&gt;IATE:1442463&lt;/a&gt; ], amelyet – mint reagens, reagensszármazék, kalibráló és kontrollanyag, diagnosztikai kit, készülék, berendezés, gép, szoftver vagy rendszer – önmagában vagy más eszközzel együttesen alkalmazva a gyártó az emberi szervezetből származó minták – ideértve a vér- és a szövetadományozást is – kizárólag vagy elsősorban azzal a céllal történő 
&lt;i&gt;in vitro&lt;/i&gt; vizsgálata céljából történő használatra szán, hogy információt szolgáltasson a következők bármelyikéről vagy a következő célok bármelyike érdekében: 
&lt;br&gt;– fiziológiai vagy patológiai folyamatról vagy állapotról, 
&lt;br&gt;– veleszületett testi vagy szellemi károsodásokról, 
&lt;br&gt;– adott kóros állapotra vagy betegségre való hajlamról, 
&lt;br&gt;– a potenciális recipiensek biztonságának és kompatibilitásának megítélése céljából, 
&lt;br&gt;– egy kezelésre adott válasznak vagy az általa kiváltott reakcióknak az előrejelzése céljából, 
&lt;br&gt;– terápiás intézkedések meghatározása vagy figyelemmel kísérése céljából.</t>
        </is>
      </c>
      <c r="BF59" s="2" t="inlineStr">
        <is>
          <t>dispositivo medico-diagnostico in vitro</t>
        </is>
      </c>
      <c r="BG59" s="2" t="inlineStr">
        <is>
          <t>3</t>
        </is>
      </c>
      <c r="BH59" s="2" t="inlineStr">
        <is>
          <t/>
        </is>
      </c>
      <c r="BI59" t="inlineStr">
        <is>
          <t>qualsiasi dispositivo medico composto da un reagente, un prodotto reattivo, un calibratore, un materiale di controllo, un kit, uno strumento, un apparecchio, una parte di attrezzatura, un software o un sistema, utilizzato da solo o in combinazione, destinato dal fabbricante a essere impiegato in vitro per l'esame di campioni provenienti dal corpo umano, inclusi sangue e tessuti donati, unicamente o principalmente al fine di fornire una o più delle seguenti informazioni: 
&lt;br&gt;– su un processo o uno stato fisiologico o patologico; 
&lt;br&gt;– su una disabilità fisica o intellettiva congenita; 
&lt;br&gt;– sulla predisposizione a una condizione clinica o a una malattia; 
&lt;br&gt;– per determinare la sicurezza e la compatibilità con potenziali soggetti riceventi; 
&lt;br&gt;– per prevedere la risposta o le reazioni a un trattamento; 
&lt;br&gt;– per definire o monitorare le misure terapeutiche.</t>
        </is>
      </c>
      <c r="BJ59" s="2" t="inlineStr">
        <is>
          <t>&lt;i&gt;in vitro&lt;/i&gt; diagnostikos medicinos priemonė</t>
        </is>
      </c>
      <c r="BK59" s="2" t="inlineStr">
        <is>
          <t>3</t>
        </is>
      </c>
      <c r="BL59" s="2" t="inlineStr">
        <is>
          <t/>
        </is>
      </c>
      <c r="BM59" t="inlineStr">
        <is>
          <t>medicinos priemonė, kuri yra reagentas, iš reagento pagamintas produktas, kalibravimo medžiaga, kontrolinė medžiaga, rinkinys, instrumentas, aparatas, įranga, programinė įranga arba sistema, naudojami patys vieni arba kartu su kitomis priemonėmis, ir kuriuos gamintojo numatyta naudoti iš žmogaus kūno paimtų mėginių, įskaitant donorų kraują ir audinius, 
&lt;i&gt;in vitro&lt;/i&gt; tyrimui</t>
        </is>
      </c>
      <c r="BN59" s="2" t="inlineStr">
        <is>
          <t>&lt;i&gt;in vitro&lt;/i&gt; diagnostikas medicīniskā ierīce</t>
        </is>
      </c>
      <c r="BO59" s="2" t="inlineStr">
        <is>
          <t>3</t>
        </is>
      </c>
      <c r="BP59" s="2" t="inlineStr">
        <is>
          <t/>
        </is>
      </c>
      <c r="BQ59" t="inlineStr">
        <is>
          <t>jebkura medicīniska ierīce, kas ir reaģents, reaģenta produkts, kalibrators, kontroles materiāls, komplekts, instruments, aparāts, aprīkojuma daļa, programmatūra vai sistēma, ko lieto atsevišķi vai kombinācijā ar citām ierīcēm un ko ražotājs paredzējis lietot 
&lt;i&gt;in vitro&lt;/i&gt;, lai pētītu no cilvēka ķermeņa iegūtus paraugus, tai skaitā nodotās asinis un audus, vienīgi vai galvenokārt nolūkā nodrošināt informāciju par vienu vai vairākiem šādiem elementiem: 
&lt;br&gt;– par kādu fizioloģisku vai patoloģisku procesu vai stāvokli, 
&lt;br&gt;– par iedzimtiem fiziskiem vai garīgiem traucējumiem; 
&lt;br&gt;– par noslieci uz medicīnisku stāvokli vai slimību; 
&lt;br&gt;– lai noteiktu drošību un saderību ar potenciāliem recipientiem; 
&lt;br&gt;– lai prognozētu ārstēšanas ietekmi vai reakciju uz ārstēšanu; 
&lt;br&gt;– lai noteiktu vai kontrolētu terapeitiskos pasākumus</t>
        </is>
      </c>
      <c r="BR59" s="2" t="inlineStr">
        <is>
          <t>mezz mediku dijanjostiku in vitro|
apparat mediku dijanjostiku in vitro</t>
        </is>
      </c>
      <c r="BS59" s="2" t="inlineStr">
        <is>
          <t>2|
3</t>
        </is>
      </c>
      <c r="BT59" s="2" t="inlineStr">
        <is>
          <t>admitted|
preferred</t>
        </is>
      </c>
      <c r="BU59" t="inlineStr">
        <is>
          <t>kwalunkwe apparat mediku [ &lt;a href="/entry/result/1442463/all" id="ENTRY_TO_ENTRY_CONVERTER" target="_blank"&gt;IATE:1442463&lt;/a&gt; ] li huwa reaġent, prodott ta' reaġent, kalibratur, materjal ta' kontroll, kitt, strument, apparat, biċċa minn tagħmir, software jew sistema, kemm jekk jintuża waħdu jew inkella kkombinat ma' xi ħaġa oħra, maħsub mill-manifattur biex jintuża in vitro għall-eżami ta' kampjuni, inklużi d-donazzjonijiet tad-demm u taċ-ċelloli, derivati mill-ġisem tal-bniedem, unikament jew prinċipalment bil-għan li tiġi pprovduta informazzjoni dwar punt wieħed jew aktar mis-segwenti: 
&lt;p&gt;- dwar proċess jew stat fiżjoloġiku jew patoloġiku;&lt;/p&gt; 
&lt;p&gt;- dwar indebolimenti fiżiċi jew mentali konġenitali;&lt;/p&gt; 
&lt;p&gt;- dwar il-predispożizzjoni għal kundizzjoni medika jew marda;&lt;/p&gt; 
&lt;p&gt;- biex tiġi ddeterminata s-sikurezza u l-kompatibbiltà ma' riċevituri potenzjali;&lt;/p&gt; 
&lt;p&gt;- biex jiġi pprevist ir-rispons jew ir-reazzjonijiet għat-trattament;&lt;/p&gt; 
&lt;p&gt;- biex jiġu ddefiniti jew immonitorjati l-miżuri terapewtiċi.&lt;/p&gt;</t>
        </is>
      </c>
      <c r="BV59" s="2" t="inlineStr">
        <is>
          <t>medisch hulpmiddel voor in-vitrodiagnostiek</t>
        </is>
      </c>
      <c r="BW59" s="2" t="inlineStr">
        <is>
          <t>3</t>
        </is>
      </c>
      <c r="BX59" s="2" t="inlineStr">
        <is>
          <t/>
        </is>
      </c>
      <c r="BY59" t="inlineStr">
        <is>
          <t>elk medisch hulpmiddel dat een reagens, een reactief product, een kalibratiemateriaal, een controlemateriaal, een kit, een instrument, een apparaat, een toestel of een systeem is dat afzonderlijk of in combinatie wordt gebruikt en door de fabrikant is bestemd om te worden gebruikt voor het in-vitro-onderzoek van specimens die afkomstig zijn van het menselijk lichaam, met inbegrip van donorbloed en -weefsel, uitsluitend of hoofdzakelijk met het doel om informatie te verschaffen: 
&lt;br&gt;- over een fysiologische of pathologische toestand, of 
&lt;br&gt;- over een aangeboren afwijking, of 
&lt;br&gt;- om de veiligheid en de mate van verenigbaarheid met potentiële ontvangers te bepalen, of 
&lt;br&gt;- om de uitwerking van therapeutische maatregelen te toetsen.</t>
        </is>
      </c>
      <c r="BZ59" s="2" t="inlineStr">
        <is>
          <t>wyroby medyczne do diagnostyki &lt;i&gt;in vitro&lt;/i&gt;</t>
        </is>
      </c>
      <c r="CA59" s="2" t="inlineStr">
        <is>
          <t>3</t>
        </is>
      </c>
      <c r="CB59" s="2" t="inlineStr">
        <is>
          <t/>
        </is>
      </c>
      <c r="CC59" t="inlineStr">
        <is>
          <t>dowolny wyrób medyczny, który jest odczynnikiem, produktem odczynnika, wzorcem, materiałem kontrolnym, zestawem, przyrządem, aparatem, sprzętem lub systemem, stosowanym samodzielnie lub w połączeniu, przewidzianym przez wytwórcę do stosowania 
&lt;i&gt;in vitro&lt;/i&gt; w celu badania próbek pobranych z organizmu ludzkiego, w tym krwi i tkanek dawcy, wyłącznie lub głównie w celu dostarczenia informacji: 
&lt;br&gt;— dotyczącej stanu fizjologicznego lub patologicznego, lub 
&lt;br&gt;— dotyczącej wrodzonej nieprawidłowości, lub 
&lt;br&gt;— potrzebnych do oceny bezpieczeństwa i zgodności z potencjalnym biorcą, 
&lt;br&gt;— potrzebnych do monitorowania środków terapeutycznych</t>
        </is>
      </c>
      <c r="CD59" s="2" t="inlineStr">
        <is>
          <t>dispositivo médico para diagnóstico &lt;i&gt;in vitro&lt;/i&gt;</t>
        </is>
      </c>
      <c r="CE59" s="2" t="inlineStr">
        <is>
          <t>3</t>
        </is>
      </c>
      <c r="CF59" s="2" t="inlineStr">
        <is>
          <t/>
        </is>
      </c>
      <c r="CG59" t="inlineStr">
        <is>
          <t>Qualquer dispositivo médico que consista num reagente, produto reagente, calibrador, material de controlo, 
&lt;i&gt;kit&lt;/i&gt;, instrumento, aparelho, equipamento, 
&lt;i&gt;software&lt;/i&gt; ou sistema, utilizado isolada ou conjuntamente, destinado pelo fabricante a ser utilizado 
&lt;i&gt;in vitro&lt;/i&gt; para a análise de amostras provenientes do corpo humano, incluindo sangue e tecidos doados, exclusiva ou principalmente com o objetivo de obter informações relativas a um estado fisiológico ou patológico, relativas a anomalias congénitas, relativas à predisposição para uma condição médica ou uma doença, destinadas a determinar a segurança e compatibilidade com potenciais recetores, destinadas a prever a resposta ou reação a um tratamento, destinadas a definir ou monitorizar medidas terapêuticas.</t>
        </is>
      </c>
      <c r="CH59" s="2" t="inlineStr">
        <is>
          <t>dispozitiv medical pentru diagnostic in vitro</t>
        </is>
      </c>
      <c r="CI59" s="2" t="inlineStr">
        <is>
          <t>3</t>
        </is>
      </c>
      <c r="CJ59" s="2" t="inlineStr">
        <is>
          <t/>
        </is>
      </c>
      <c r="CK59" t="inlineStr">
        <is>
          <t/>
        </is>
      </c>
      <c r="CL59" s="2" t="inlineStr">
        <is>
          <t>diagnostická zdravotnícka pomôcka &lt;i&gt;in vitro&lt;/i&gt;</t>
        </is>
      </c>
      <c r="CM59" s="2" t="inlineStr">
        <is>
          <t>3</t>
        </is>
      </c>
      <c r="CN59" s="2" t="inlineStr">
        <is>
          <t/>
        </is>
      </c>
      <c r="CO59" t="inlineStr">
        <is>
          <t>akákoľvek zdravotnícka pomôcka, ktorá je reagenciou, reagenčným výrobkom, kalibrátorom, kontrolným materiálom, súpravou, nástrojom, prístrojom, vybavením, softvérom alebo systémom, používanými samostatne alebo v kombinácii, a ktorá je určená výrobcom na použitie in vitro na vyšetrenie vzoriek, vrátane krvi a tkaniva od darcov, získaných z ľudského tela, výhradne alebo hlavne na účely poskytnutia jednej alebo viacerých z týchto informácií: 
&lt;br&gt;– o fyziologickom alebo patologickom procese alebo stave, 
&lt;br&gt;– o vrodených telesných alebo duševných poruchách, 
&lt;br&gt;– o predispozícii na určitý zdravotný stav alebo ochorenie, 
&lt;br&gt;– na určenie úrovne bezpečnosti a zlučiteľnosti s potenciálnymi recipientmi, 
&lt;br&gt;– na predpovedanie odozvy alebo reakcie na liečbu, 
&lt;br&gt;– na stanovenie alebo monitorovanie terapeutických opatrení</t>
        </is>
      </c>
      <c r="CP59" s="2" t="inlineStr">
        <is>
          <t>in vitro diagnostični medicinski pripomoček</t>
        </is>
      </c>
      <c r="CQ59" s="2" t="inlineStr">
        <is>
          <t>3</t>
        </is>
      </c>
      <c r="CR59" s="2" t="inlineStr">
        <is>
          <t/>
        </is>
      </c>
      <c r="CS59" t="inlineStr">
        <is>
          <t>&lt;a href="https://iate.europa.eu/entry/result/1442463/sl" target="_blank"&gt;medicinski pripomoček&lt;/a&gt;, ki je reagent, reagenčni izdelek, umerjevalec, kontrolni material, komplet, instrument, aparat, oprema ali sistem, ki se uporablja sam ali v kombinaciji, proizvajalec medicinskih pripomočkov pa ga je namenil za uporabo in za preiskave vzorcev, vključno z darovano krvjo in tkivi, ki izhajajo iz človeškega telesa, samo ali večinoma za zagotavljanje podatkov: 
&lt;br&gt;– v zvezi s fiziološkim ali patološkim stanjem, 
&lt;br&gt;– v zvezi s prirojeno nepravilnostjo, 
&lt;br&gt;– za določitev varnosti in združljivosti z možnimi prejemniki ali 
&lt;br&gt;– za spremljanje terapevtskih ukrepov.</t>
        </is>
      </c>
      <c r="CT59" s="2" t="inlineStr">
        <is>
          <t>medicinteknisk produkt för in vitro-diagnostik</t>
        </is>
      </c>
      <c r="CU59" s="2" t="inlineStr">
        <is>
          <t>3</t>
        </is>
      </c>
      <c r="CV59" s="2" t="inlineStr">
        <is>
          <t/>
        </is>
      </c>
      <c r="CW59" t="inlineStr">
        <is>
          <t>medicinteknisk produkt som är en reagens, en reagerande artikel, en kalibrator, ett kontrollmaterial, en uppsättning (ett kit), ett instrument, en apparat, en utrustning, en programvara eller ett system, som används separat eller i kombination, och som av tillverkaren är avsedd att användas in vitro vid undersökning av prover från människokroppen, inklusive donerat blod och donerad vävnad, enbart eller huvudsakligen för att ge information om ett eller flera av följande alternativ: 
&lt;br&gt;a) om en fysiologisk eller patologisk process eller ett fysiologiskt eller patologiskt tillstånd, 
&lt;br&gt;b) om medfödda fysiska eller psykiska funktionsnedsättningar, 
&lt;br&gt;c) om anlag för ett medicinskt tillstånd eller en sjukdom, 
&lt;br&gt;d) som gör det möjligt att bestämma säkerhet och kompatibilitet med möjliga mottagare, 
&lt;br&gt;e) som gör det möjligt att förutsäga behandlingseffekter eller behandlingsreaktioner, 
&lt;br&gt;f) som gör det möjligt att fastställa eller övervaka terapeutiska åtgärder. 
&lt;br&gt;Provbehållare ska också anses vara medicintekniska produkter för in vitro-diagnostik.</t>
        </is>
      </c>
    </row>
    <row r="60">
      <c r="A60" s="1" t="str">
        <f>HYPERLINK("https://iate.europa.eu/entry/result/1077058/all", "1077058")</f>
        <v>1077058</v>
      </c>
      <c r="B60" t="inlineStr">
        <is>
          <t>SOCIAL QUESTIONS;SCIENCE;PRODUCTION, TECHNOLOGY AND RESEARCH</t>
        </is>
      </c>
      <c r="C60" t="inlineStr">
        <is>
          <t>SOCIAL QUESTIONS|health|medical science;SCIENCE|natural and applied sciences|life sciences;PRODUCTION, TECHNOLOGY AND RESEARCH|research and intellectual property|research</t>
        </is>
      </c>
      <c r="D60" t="inlineStr">
        <is>
          <t>yes</t>
        </is>
      </c>
      <c r="E60" t="inlineStr">
        <is>
          <t/>
        </is>
      </c>
      <c r="F60" s="2" t="inlineStr">
        <is>
          <t>стволова клетка</t>
        </is>
      </c>
      <c r="G60" s="2" t="inlineStr">
        <is>
          <t>4</t>
        </is>
      </c>
      <c r="H60" s="2" t="inlineStr">
        <is>
          <t/>
        </is>
      </c>
      <c r="I60" t="inlineStr">
        <is>
          <t>универсални клетки, които дават началото на всички тъкани, органи и системи в организма и при необходимост могат да се превърнат във всякакъв вид клетка от тялото: могат да бъдат клетки от сърцето, черния дроб, гръбначния мозък, зъбите и костите</t>
        </is>
      </c>
      <c r="J60" s="2" t="inlineStr">
        <is>
          <t>kmenová buňka</t>
        </is>
      </c>
      <c r="K60" s="2" t="inlineStr">
        <is>
          <t>3</t>
        </is>
      </c>
      <c r="L60" s="2" t="inlineStr">
        <is>
          <t/>
        </is>
      </c>
      <c r="M60" t="inlineStr">
        <is>
          <t>Buňka, která je schopna se dělit (sebereplikovat) po neomezenou dobu – často po dobu života organizmu, aniž by se přitom diferencovala.</t>
        </is>
      </c>
      <c r="N60" s="2" t="inlineStr">
        <is>
          <t>stamcelle</t>
        </is>
      </c>
      <c r="O60" s="2" t="inlineStr">
        <is>
          <t>3</t>
        </is>
      </c>
      <c r="P60" s="2" t="inlineStr">
        <is>
          <t/>
        </is>
      </c>
      <c r="Q60" t="inlineStr">
        <is>
          <t>de umodne celler i knoglemarven, som er forstadier til de røde og hvide blodlegemer</t>
        </is>
      </c>
      <c r="R60" s="2" t="inlineStr">
        <is>
          <t>Blutstammzelle|
Stammzelle</t>
        </is>
      </c>
      <c r="S60" s="2" t="inlineStr">
        <is>
          <t>3|
3</t>
        </is>
      </c>
      <c r="T60" s="2" t="inlineStr">
        <is>
          <t xml:space="preserve">|
</t>
        </is>
      </c>
      <c r="U60" t="inlineStr">
        <is>
          <t>unreifste Stammzelle der korpuskulären Blutelemente, die bereits determiniert ist; Vorkommen normalerweise nur in den Blutbildungsstätten, nicht aber im strömenden Blut</t>
        </is>
      </c>
      <c r="V60" s="2" t="inlineStr">
        <is>
          <t>αρχέγονο αιμοποιητικό κύτταρο|
αρχέγονο μητρικό αιμοποιητικό κύτταρο|
μητρικό αρχέγονο πολυδύναμο κύτταρο|
αρχέγονο κύτταρο|
αρχέγονο κύτταρο του αιμοποιητικού συστήματος</t>
        </is>
      </c>
      <c r="W60" s="2" t="inlineStr">
        <is>
          <t>2|
2|
2|
2|
2</t>
        </is>
      </c>
      <c r="X60" s="2" t="inlineStr">
        <is>
          <t xml:space="preserve">|
|
|
|
</t>
        </is>
      </c>
      <c r="Y60" t="inlineStr">
        <is>
          <t/>
        </is>
      </c>
      <c r="Z60" s="2" t="inlineStr">
        <is>
          <t>stem cell</t>
        </is>
      </c>
      <c r="AA60" s="2" t="inlineStr">
        <is>
          <t>3</t>
        </is>
      </c>
      <c r="AB60" s="2" t="inlineStr">
        <is>
          <t/>
        </is>
      </c>
      <c r="AC60" t="inlineStr">
        <is>
          <t>undifferentiated (i.e. unspecialised) cell of a multicellular organism which, by means of cell division, sometimes after long periods of inactivity, is capable of giving rise to indefinitely more cells of the same type, and from which certain other kinds of cell (i.e. tissue- or organ-specific cells with special functions) arise by differentiation</t>
        </is>
      </c>
      <c r="AD60" s="2" t="inlineStr">
        <is>
          <t>citoblasto|
célula pluripotencial|
célula troncal</t>
        </is>
      </c>
      <c r="AE60" s="2" t="inlineStr">
        <is>
          <t>3|
3|
3</t>
        </is>
      </c>
      <c r="AF60" s="2" t="inlineStr">
        <is>
          <t xml:space="preserve">|
|
</t>
        </is>
      </c>
      <c r="AG60" t="inlineStr">
        <is>
          <t>"Cualquier célula inmadura capaz de reproducirse en estado indiferenciado durante un tiempo prolongado (...) y de diferenciarse para dar lugar a células especializadas."</t>
        </is>
      </c>
      <c r="AH60" s="2" t="inlineStr">
        <is>
          <t>tüvirakk</t>
        </is>
      </c>
      <c r="AI60" s="2" t="inlineStr">
        <is>
          <t>3</t>
        </is>
      </c>
      <c r="AJ60" s="2" t="inlineStr">
        <is>
          <t/>
        </is>
      </c>
      <c r="AK60" t="inlineStr">
        <is>
          <t>paljunemisvõimeline, osaliselt diferentseerunud rakk, millest jagunemisel tekib diferentseerunud rakke</t>
        </is>
      </c>
      <c r="AL60" s="2" t="inlineStr">
        <is>
          <t>kantasolu</t>
        </is>
      </c>
      <c r="AM60" s="2" t="inlineStr">
        <is>
          <t>3</t>
        </is>
      </c>
      <c r="AN60" s="2" t="inlineStr">
        <is>
          <t/>
        </is>
      </c>
      <c r="AO60" t="inlineStr">
        <is>
          <t>1.Erilaistumaton solu, joka pystyy jakautumaan ja erilaistumaan useiksi erilaisiksi solulinjoiksi</t>
        </is>
      </c>
      <c r="AP60" s="2" t="inlineStr">
        <is>
          <t>cellule souche|
cellule indifférenciée</t>
        </is>
      </c>
      <c r="AQ60" s="2" t="inlineStr">
        <is>
          <t>3|
3</t>
        </is>
      </c>
      <c r="AR60" s="2" t="inlineStr">
        <is>
          <t xml:space="preserve">|
</t>
        </is>
      </c>
      <c r="AS60" t="inlineStr">
        <is>
          <t>cellule hémopoïétique non encore individualisée, morphologiquement susceptible de donner naissance aux éléments de différentes lignées</t>
        </is>
      </c>
      <c r="AT60" s="2" t="inlineStr">
        <is>
          <t>gaschill</t>
        </is>
      </c>
      <c r="AU60" s="2" t="inlineStr">
        <is>
          <t>3</t>
        </is>
      </c>
      <c r="AV60" s="2" t="inlineStr">
        <is>
          <t/>
        </is>
      </c>
      <c r="AW60" t="inlineStr">
        <is>
          <t/>
        </is>
      </c>
      <c r="AX60" s="2" t="inlineStr">
        <is>
          <t>matična stanica</t>
        </is>
      </c>
      <c r="AY60" s="2" t="inlineStr">
        <is>
          <t>4</t>
        </is>
      </c>
      <c r="AZ60" s="2" t="inlineStr">
        <is>
          <t/>
        </is>
      </c>
      <c r="BA60" t="inlineStr">
        <is>
          <t/>
        </is>
      </c>
      <c r="BB60" s="2" t="inlineStr">
        <is>
          <t>őssejt</t>
        </is>
      </c>
      <c r="BC60" s="2" t="inlineStr">
        <is>
          <t>4</t>
        </is>
      </c>
      <c r="BD60" s="2" t="inlineStr">
        <is>
          <t/>
        </is>
      </c>
      <c r="BE60" t="inlineStr">
        <is>
          <t>a többsejtű élőlényekben megtalálható sejtek, amelyek osztódással képesek a szervezet speciális funkciót ellátó testi sejtjeivé differenciálódni</t>
        </is>
      </c>
      <c r="BF60" s="2" t="inlineStr">
        <is>
          <t>cellula stipite|
cellula madre|
cellula staminale</t>
        </is>
      </c>
      <c r="BG60" s="2" t="inlineStr">
        <is>
          <t>3|
3|
2</t>
        </is>
      </c>
      <c r="BH60" s="2" t="inlineStr">
        <is>
          <t xml:space="preserve">|
|
</t>
        </is>
      </c>
      <c r="BI60" t="inlineStr">
        <is>
          <t>cellula primitiva non specializzata dotata della singolare capacità di trasformarsi in diversi altri tipi di cellule del corpo</t>
        </is>
      </c>
      <c r="BJ60" s="2" t="inlineStr">
        <is>
          <t>kamieninė ląstelė</t>
        </is>
      </c>
      <c r="BK60" s="2" t="inlineStr">
        <is>
          <t>4</t>
        </is>
      </c>
      <c r="BL60" s="2" t="inlineStr">
        <is>
          <t/>
        </is>
      </c>
      <c r="BM60" t="inlineStr">
        <is>
          <t>organizmo ląstelės, gebančios diferencijuotis, įgydamos specifines, reikalingas organizmui funkcijas, įsijungiančios į pažeisto organo „remontą“ jį sužalojus</t>
        </is>
      </c>
      <c r="BN60" s="2" t="inlineStr">
        <is>
          <t>cilmes šūna|
cilmšūna</t>
        </is>
      </c>
      <c r="BO60" s="2" t="inlineStr">
        <is>
          <t>3|
2</t>
        </is>
      </c>
      <c r="BP60" s="2" t="inlineStr">
        <is>
          <t xml:space="preserve">|
</t>
        </is>
      </c>
      <c r="BQ60" t="inlineStr">
        <is>
          <t>Nespecializēta šūna, kam raksturīga spēja atjaunoties, saglabājot nespecializētu stāvokli, un spēja veidot dažādas specializētas šūnas ar tām raksturīgu uzbūvi, piemēram, muskuļu vai nervu šūnas.</t>
        </is>
      </c>
      <c r="BR60" s="2" t="inlineStr">
        <is>
          <t>ċellola staminali</t>
        </is>
      </c>
      <c r="BS60" s="2" t="inlineStr">
        <is>
          <t>3</t>
        </is>
      </c>
      <c r="BT60" s="2" t="inlineStr">
        <is>
          <t/>
        </is>
      </c>
      <c r="BU60" t="inlineStr">
        <is>
          <t>ċellola mhux divrenzjata (i.e. mhux speċjalizzata) ta' organiżmu multiċellulari li, permezz tad-diviżjoni taċ-ċelloli, xi drabi wara perjodi twal ta' inattività, kapaċi toħloq b'mod indefinit iktar ċelloli tal-istess tip u li minnhom ċerti tipi oħra ta' ċelloli (i.e. ċelloli speċifiċi ta' organi jew ta' tessuti b'funzjonijet speċjali) jokkorru permezz tad-divrenzjar</t>
        </is>
      </c>
      <c r="BV60" s="2" t="inlineStr">
        <is>
          <t>stamcel</t>
        </is>
      </c>
      <c r="BW60" s="2" t="inlineStr">
        <is>
          <t>3</t>
        </is>
      </c>
      <c r="BX60" s="2" t="inlineStr">
        <is>
          <t/>
        </is>
      </c>
      <c r="BY60" t="inlineStr">
        <is>
          <t>ongedifferentieerde lichaamscel die zich onbeperkt kan delen en waaruit zich de specifieke cellen ontwikkelen</t>
        </is>
      </c>
      <c r="BZ60" s="2" t="inlineStr">
        <is>
          <t>komórka macierzysta</t>
        </is>
      </c>
      <c r="CA60" s="2" t="inlineStr">
        <is>
          <t>3</t>
        </is>
      </c>
      <c r="CB60" s="2" t="inlineStr">
        <is>
          <t/>
        </is>
      </c>
      <c r="CC60" t="inlineStr">
        <is>
          <t>niezróżnicowana komórka ludzka lub zwierzęca albo komórka wyhodowana in vitro, która może różnicować się do każdego typu komórek danego organizmu</t>
        </is>
      </c>
      <c r="CD60" s="2" t="inlineStr">
        <is>
          <t>célula estaminal</t>
        </is>
      </c>
      <c r="CE60" s="2" t="inlineStr">
        <is>
          <t>3</t>
        </is>
      </c>
      <c r="CF60" s="2" t="inlineStr">
        <is>
          <t/>
        </is>
      </c>
      <c r="CG60" t="inlineStr">
        <is>
          <t>Célula presente em organismos multicelulares que mantém a sua capacidade de multiplicação por divisão mitótica e é capaz de se diferenciar em vários tipos de células.</t>
        </is>
      </c>
      <c r="CH60" s="2" t="inlineStr">
        <is>
          <t>celulă stem</t>
        </is>
      </c>
      <c r="CI60" s="2" t="inlineStr">
        <is>
          <t>3</t>
        </is>
      </c>
      <c r="CJ60" s="2" t="inlineStr">
        <is>
          <t/>
        </is>
      </c>
      <c r="CK60" t="inlineStr">
        <is>
          <t>Celulă relativ nediferențiată care poate, prin diviziune, să dea naștere la celule fiice care, la rândul lor, pot suferi o diferențiere terminală în tipuri particulare, distincte de celule</t>
        </is>
      </c>
      <c r="CL60" s="2" t="inlineStr">
        <is>
          <t>kmeňová bunka</t>
        </is>
      </c>
      <c r="CM60" s="2" t="inlineStr">
        <is>
          <t>3</t>
        </is>
      </c>
      <c r="CN60" s="2" t="inlineStr">
        <is>
          <t/>
        </is>
      </c>
      <c r="CO60" t="inlineStr">
        <is>
          <t>primárna nediferencovaná bunka, ktorá má schopnosť sa premeniť (diferenciácia) na iný, špecializovanejší druh bunky</t>
        </is>
      </c>
      <c r="CP60" s="2" t="inlineStr">
        <is>
          <t>matična celica</t>
        </is>
      </c>
      <c r="CQ60" s="2" t="inlineStr">
        <is>
          <t>3</t>
        </is>
      </c>
      <c r="CR60" s="2" t="inlineStr">
        <is>
          <t/>
        </is>
      </c>
      <c r="CS60" t="inlineStr">
        <is>
          <t>malo diferencirana celica, katere potomke ostanejo deloma na isti stopnji diferenciacije, deloma pa se razvijajo v diferencirane celice enega tipa ali v več tipov ene sorodne skupine</t>
        </is>
      </c>
      <c r="CT60" s="2" t="inlineStr">
        <is>
          <t>stamcell</t>
        </is>
      </c>
      <c r="CU60" s="2" t="inlineStr">
        <is>
          <t>3</t>
        </is>
      </c>
      <c r="CV60" s="2" t="inlineStr">
        <is>
          <t/>
        </is>
      </c>
      <c r="CW60" t="inlineStr">
        <is>
          <t>Omogen cell som genom delningar ger upphov till mer mogna (mer differentierade) celler samt till fler stamceller, så att antalet stamceller i organismen bibehålls.</t>
        </is>
      </c>
    </row>
    <row r="61">
      <c r="A61" s="1" t="str">
        <f>HYPERLINK("https://iate.europa.eu/entry/result/3535592/all", "3535592")</f>
        <v>3535592</v>
      </c>
      <c r="B61" t="inlineStr">
        <is>
          <t>SOCIAL QUESTIONS</t>
        </is>
      </c>
      <c r="C61" t="inlineStr">
        <is>
          <t>SOCIAL QUESTIONS|health|pharmaceutical industry</t>
        </is>
      </c>
      <c r="D61" t="inlineStr">
        <is>
          <t>yes</t>
        </is>
      </c>
      <c r="E61" t="inlineStr">
        <is>
          <t/>
        </is>
      </c>
      <c r="F61" s="2" t="inlineStr">
        <is>
          <t>освобождаване на партида</t>
        </is>
      </c>
      <c r="G61" s="2" t="inlineStr">
        <is>
          <t>2</t>
        </is>
      </c>
      <c r="H61" s="2" t="inlineStr">
        <is>
          <t/>
        </is>
      </c>
      <c r="I61" t="inlineStr">
        <is>
          <t/>
        </is>
      </c>
      <c r="J61" s="2" t="inlineStr">
        <is>
          <t>propouštění šarží</t>
        </is>
      </c>
      <c r="K61" s="2" t="inlineStr">
        <is>
          <t>3</t>
        </is>
      </c>
      <c r="L61" s="2" t="inlineStr">
        <is>
          <t/>
        </is>
      </c>
      <c r="M61" t="inlineStr">
        <is>
          <t/>
        </is>
      </c>
      <c r="N61" s="2" t="inlineStr">
        <is>
          <t>batchfrigivelse</t>
        </is>
      </c>
      <c r="O61" s="2" t="inlineStr">
        <is>
          <t>3</t>
        </is>
      </c>
      <c r="P61" s="2" t="inlineStr">
        <is>
          <t/>
        </is>
      </c>
      <c r="Q61" t="inlineStr">
        <is>
          <t/>
        </is>
      </c>
      <c r="R61" s="2" t="inlineStr">
        <is>
          <t>Chargenfreigabe</t>
        </is>
      </c>
      <c r="S61" s="2" t="inlineStr">
        <is>
          <t>3</t>
        </is>
      </c>
      <c r="T61" s="2" t="inlineStr">
        <is>
          <t/>
        </is>
      </c>
      <c r="U61" t="inlineStr">
        <is>
          <t/>
        </is>
      </c>
      <c r="V61" s="2" t="inlineStr">
        <is>
          <t>απελευθέρωση παρτίδων|
αποδέσμευση παρτίδων</t>
        </is>
      </c>
      <c r="W61" s="2" t="inlineStr">
        <is>
          <t>3|
3</t>
        </is>
      </c>
      <c r="X61" s="2" t="inlineStr">
        <is>
          <t>|
preferred</t>
        </is>
      </c>
      <c r="Y61" t="inlineStr">
        <is>
          <t/>
        </is>
      </c>
      <c r="Z61" s="2" t="inlineStr">
        <is>
          <t>batch release</t>
        </is>
      </c>
      <c r="AA61" s="2" t="inlineStr">
        <is>
          <t>3</t>
        </is>
      </c>
      <c r="AB61" s="2" t="inlineStr">
        <is>
          <t/>
        </is>
      </c>
      <c r="AC61" t="inlineStr">
        <is>
          <t/>
        </is>
      </c>
      <c r="AD61" s="2" t="inlineStr">
        <is>
          <t>liberación del lote</t>
        </is>
      </c>
      <c r="AE61" s="2" t="inlineStr">
        <is>
          <t>3</t>
        </is>
      </c>
      <c r="AF61" s="2" t="inlineStr">
        <is>
          <t/>
        </is>
      </c>
      <c r="AG61" t="inlineStr">
        <is>
          <t/>
        </is>
      </c>
      <c r="AH61" s="2" t="inlineStr">
        <is>
          <t>ravimipartii kasutamiseks vabastamine</t>
        </is>
      </c>
      <c r="AI61" s="2" t="inlineStr">
        <is>
          <t>3</t>
        </is>
      </c>
      <c r="AJ61" s="2" t="inlineStr">
        <is>
          <t/>
        </is>
      </c>
      <c r="AK61" t="inlineStr">
        <is>
          <t/>
        </is>
      </c>
      <c r="AL61" s="2" t="inlineStr">
        <is>
          <t>erän vapauttaminen|
erien vapauttaminen myyntiin</t>
        </is>
      </c>
      <c r="AM61" s="2" t="inlineStr">
        <is>
          <t>2|
3</t>
        </is>
      </c>
      <c r="AN61" s="2" t="inlineStr">
        <is>
          <t xml:space="preserve">|
</t>
        </is>
      </c>
      <c r="AO61" t="inlineStr">
        <is>
          <t/>
        </is>
      </c>
      <c r="AP61" s="2" t="inlineStr">
        <is>
          <t>libération des lots</t>
        </is>
      </c>
      <c r="AQ61" s="2" t="inlineStr">
        <is>
          <t>2</t>
        </is>
      </c>
      <c r="AR61" s="2" t="inlineStr">
        <is>
          <t/>
        </is>
      </c>
      <c r="AS61" t="inlineStr">
        <is>
          <t/>
        </is>
      </c>
      <c r="AT61" t="inlineStr">
        <is>
          <t/>
        </is>
      </c>
      <c r="AU61" t="inlineStr">
        <is>
          <t/>
        </is>
      </c>
      <c r="AV61" t="inlineStr">
        <is>
          <t/>
        </is>
      </c>
      <c r="AW61" t="inlineStr">
        <is>
          <t/>
        </is>
      </c>
      <c r="AX61" s="2" t="inlineStr">
        <is>
          <t>puštanje serije lijeka u promet</t>
        </is>
      </c>
      <c r="AY61" s="2" t="inlineStr">
        <is>
          <t>3</t>
        </is>
      </c>
      <c r="AZ61" s="2" t="inlineStr">
        <is>
          <t/>
        </is>
      </c>
      <c r="BA61" t="inlineStr">
        <is>
          <t/>
        </is>
      </c>
      <c r="BB61" s="2" t="inlineStr">
        <is>
          <t>gyártási tétel felszabadítása</t>
        </is>
      </c>
      <c r="BC61" s="2" t="inlineStr">
        <is>
          <t>2</t>
        </is>
      </c>
      <c r="BD61" s="2" t="inlineStr">
        <is>
          <t/>
        </is>
      </c>
      <c r="BE61" t="inlineStr">
        <is>
          <t/>
        </is>
      </c>
      <c r="BF61" s="2" t="inlineStr">
        <is>
          <t>rilascio dei lotti</t>
        </is>
      </c>
      <c r="BG61" s="2" t="inlineStr">
        <is>
          <t>3</t>
        </is>
      </c>
      <c r="BH61" s="2" t="inlineStr">
        <is>
          <t/>
        </is>
      </c>
      <c r="BI61" t="inlineStr">
        <is>
          <t/>
        </is>
      </c>
      <c r="BJ61" s="2" t="inlineStr">
        <is>
          <t>serijos išleidimas</t>
        </is>
      </c>
      <c r="BK61" s="2" t="inlineStr">
        <is>
          <t>2</t>
        </is>
      </c>
      <c r="BL61" s="2" t="inlineStr">
        <is>
          <t/>
        </is>
      </c>
      <c r="BM61" t="inlineStr">
        <is>
          <t/>
        </is>
      </c>
      <c r="BN61" s="2" t="inlineStr">
        <is>
          <t>sērijas izlaide</t>
        </is>
      </c>
      <c r="BO61" s="2" t="inlineStr">
        <is>
          <t>2</t>
        </is>
      </c>
      <c r="BP61" s="2" t="inlineStr">
        <is>
          <t/>
        </is>
      </c>
      <c r="BQ61" t="inlineStr">
        <is>
          <t/>
        </is>
      </c>
      <c r="BR61" s="2" t="inlineStr">
        <is>
          <t>rilaxx ta' lottijiet</t>
        </is>
      </c>
      <c r="BS61" s="2" t="inlineStr">
        <is>
          <t>3</t>
        </is>
      </c>
      <c r="BT61" s="2" t="inlineStr">
        <is>
          <t/>
        </is>
      </c>
      <c r="BU61" t="inlineStr">
        <is>
          <t/>
        </is>
      </c>
      <c r="BV61" s="2" t="inlineStr">
        <is>
          <t>chargevrijgifte|
partijvrijgifte</t>
        </is>
      </c>
      <c r="BW61" s="2" t="inlineStr">
        <is>
          <t>2|
2</t>
        </is>
      </c>
      <c r="BX61" s="2" t="inlineStr">
        <is>
          <t xml:space="preserve">|
</t>
        </is>
      </c>
      <c r="BY61" t="inlineStr">
        <is>
          <t/>
        </is>
      </c>
      <c r="BZ61" s="2" t="inlineStr">
        <is>
          <t>zwolnienie serii</t>
        </is>
      </c>
      <c r="CA61" s="2" t="inlineStr">
        <is>
          <t>3</t>
        </is>
      </c>
      <c r="CB61" s="2" t="inlineStr">
        <is>
          <t/>
        </is>
      </c>
      <c r="CC61" t="inlineStr">
        <is>
          <t>poświadczenie przez Osobę Wykwalifikowaną, że dana seria produktu leczniczego lub badanego produktu leczniczego została wytworzona i skontrolowana zgodnie z przepisami prawa oraz wymaganiami pozwolenia na dopuszczenie do obrotu lub warunkami rozpoczęcia prowadzenia badania klinicznego</t>
        </is>
      </c>
      <c r="CD61" s="2" t="inlineStr">
        <is>
          <t>libertação do lote</t>
        </is>
      </c>
      <c r="CE61" s="2" t="inlineStr">
        <is>
          <t>3</t>
        </is>
      </c>
      <c r="CF61" s="2" t="inlineStr">
        <is>
          <t/>
        </is>
      </c>
      <c r="CG61" t="inlineStr">
        <is>
          <t/>
        </is>
      </c>
      <c r="CH61" s="2" t="inlineStr">
        <is>
          <t>eliberarea loturilor</t>
        </is>
      </c>
      <c r="CI61" s="2" t="inlineStr">
        <is>
          <t>3</t>
        </is>
      </c>
      <c r="CJ61" s="2" t="inlineStr">
        <is>
          <t/>
        </is>
      </c>
      <c r="CK61" t="inlineStr">
        <is>
          <t/>
        </is>
      </c>
      <c r="CL61" s="2" t="inlineStr">
        <is>
          <t>uvoľnenie šarže</t>
        </is>
      </c>
      <c r="CM61" s="2" t="inlineStr">
        <is>
          <t>2</t>
        </is>
      </c>
      <c r="CN61" s="2" t="inlineStr">
        <is>
          <t/>
        </is>
      </c>
      <c r="CO61" t="inlineStr">
        <is>
          <t/>
        </is>
      </c>
      <c r="CP61" s="2" t="inlineStr">
        <is>
          <t>sprostitev serije</t>
        </is>
      </c>
      <c r="CQ61" s="2" t="inlineStr">
        <is>
          <t>3</t>
        </is>
      </c>
      <c r="CR61" s="2" t="inlineStr">
        <is>
          <t/>
        </is>
      </c>
      <c r="CS61" t="inlineStr">
        <is>
          <t>dokumentirana odločitev odgovorne osebe, da z izdajo certifikata odobri uporabo določene serije zdravila</t>
        </is>
      </c>
      <c r="CT61" s="2" t="inlineStr">
        <is>
          <t>satsfrisläppning</t>
        </is>
      </c>
      <c r="CU61" s="2" t="inlineStr">
        <is>
          <t>3</t>
        </is>
      </c>
      <c r="CV61" s="2" t="inlineStr">
        <is>
          <t/>
        </is>
      </c>
      <c r="CW61" t="inlineStr">
        <is>
          <t/>
        </is>
      </c>
    </row>
    <row r="62">
      <c r="A62" s="1" t="str">
        <f>HYPERLINK("https://iate.europa.eu/entry/result/763658/all", "763658")</f>
        <v>763658</v>
      </c>
      <c r="B62" t="inlineStr">
        <is>
          <t>SOCIAL QUESTIONS</t>
        </is>
      </c>
      <c r="C62" t="inlineStr">
        <is>
          <t>SOCIAL QUESTIONS|health|pharmaceutical industry</t>
        </is>
      </c>
      <c r="D62" t="inlineStr">
        <is>
          <t>yes</t>
        </is>
      </c>
      <c r="E62" t="inlineStr">
        <is>
          <t/>
        </is>
      </c>
      <c r="F62" s="2" t="inlineStr">
        <is>
          <t>лекарствен продукт, който се отпуска без лекарско предписание</t>
        </is>
      </c>
      <c r="G62" s="2" t="inlineStr">
        <is>
          <t>4</t>
        </is>
      </c>
      <c r="H62" s="2" t="inlineStr">
        <is>
          <t/>
        </is>
      </c>
      <c r="I62" t="inlineStr">
        <is>
          <t/>
        </is>
      </c>
      <c r="J62" s="2" t="inlineStr">
        <is>
          <t>volně prodejný léčivý přípravek</t>
        </is>
      </c>
      <c r="K62" s="2" t="inlineStr">
        <is>
          <t>3</t>
        </is>
      </c>
      <c r="L62" s="2" t="inlineStr">
        <is>
          <t/>
        </is>
      </c>
      <c r="M62" t="inlineStr">
        <is>
          <t>Léčivý přípravek, který lze vydávat bez lékařského předpisu.</t>
        </is>
      </c>
      <c r="N62" s="2" t="inlineStr">
        <is>
          <t>håndkøbslægemiddel|
håndkøbsmedicin|
ikkereceptpligtigt lægemiddel|
ikkereceptpligtig medicin|
receptfrit lægemiddel|
receptfri medicin</t>
        </is>
      </c>
      <c r="O62" s="2" t="inlineStr">
        <is>
          <t>3|
3|
3|
3|
3|
3</t>
        </is>
      </c>
      <c r="P62" s="2" t="inlineStr">
        <is>
          <t xml:space="preserve">|
|
|
|
|
</t>
        </is>
      </c>
      <c r="Q62" t="inlineStr">
        <is>
          <t>medicin, der kan købes uden recept, dvs. i håndkøb</t>
        </is>
      </c>
      <c r="R62" s="2" t="inlineStr">
        <is>
          <t>rezeptfreies Arzneimittel|
nicht verschreibungspflichtiges Arzneimittel|
nicht rezeptpflichtiges Arzneimittel|
verschreibungsfreies Arzneimittel|
OTC-Präparat</t>
        </is>
      </c>
      <c r="S62" s="2" t="inlineStr">
        <is>
          <t>3|
3|
3|
3|
3</t>
        </is>
      </c>
      <c r="T62" s="2" t="inlineStr">
        <is>
          <t xml:space="preserve">|
|
|
|
</t>
        </is>
      </c>
      <c r="U62" t="inlineStr">
        <is>
          <t>Arzneimittel, das ohne ärztliche Verordnung verkauft wird bzw. werden darf</t>
        </is>
      </c>
      <c r="V62" s="2" t="inlineStr">
        <is>
          <t>φαρμακευτικά προϊόντα που διατίθενται χωρίς ιατρική συνταγή|
φαρμακευτικά ιδιοσκευάσματα για τη διάθεση των οποίων δεν απαιτείται ιατρική συνταγή|
μη υποχρεωτικώς συνταγογραφούμενα φάρμακα|
ΜΗ.ΣΥ.ΦΑ|
ΜΗΣΥΦΑ</t>
        </is>
      </c>
      <c r="W62" s="2" t="inlineStr">
        <is>
          <t>4|
4|
4|
4|
4</t>
        </is>
      </c>
      <c r="X62" s="2" t="inlineStr">
        <is>
          <t xml:space="preserve">|
|
|
|
</t>
        </is>
      </c>
      <c r="Y62" t="inlineStr">
        <is>
          <t>Στην Ελλάδα, τα φάρμακα που δεν είναι ενέσιμα, είναι ευρείας κατανάλωσης, προορίζονται για ελαφριάς μορφής παθήσεις, των οποίων τα συμπτώματα αναγνωρίζονται εύκολα από τον ασθενή, δεν θέτουν αμέσως ή εμμέσως σε κίνδυνο την υγεία των ασθενών, λόγω σοβαρών ανεπιθύμητων ενεργειών, προστατεύουν τον ασθενή από κακή χρήση και δεν δημιουργούν εθισμό και τέλος δεν έχουν εγκριθεί μόνο πρόσφατα, χαρακτηρίζονται και εντάσσονται από τον ΕΟΦ στην κατηγορία των φαρμάκων για τη διάθεση των οποίων δεν απαιτείται ιατρική συνταγή</t>
        </is>
      </c>
      <c r="Z62" s="2" t="inlineStr">
        <is>
          <t>medicinal product not subject to medical prescription|
non-prescription medicinal product|
medicinal product not subject to prescription|
non-prescription medicine|
nonprescription medicine|
over-the-counter medicine|
OTC medicine|
over-the-counter drug|
OTC drug|
over-the-counter pharmaceutical</t>
        </is>
      </c>
      <c r="AA62" s="2" t="inlineStr">
        <is>
          <t>3|
3|
3|
3|
1|
3|
3|
3|
3|
1</t>
        </is>
      </c>
      <c r="AB62" s="2" t="inlineStr">
        <is>
          <t xml:space="preserve">|
|
|
|
|
|
|
|
|
</t>
        </is>
      </c>
      <c r="AC62" t="inlineStr">
        <is>
          <t>&lt;a href="https://iate.europa.eu/entry/result/1443220/en" target="_blank"&gt;medicinal product&lt;/a&gt; that can be that can be dispensed or administered to a patient without a &lt;a href="https://iate.europa.eu/entry/result/1431071/en" target="_blank"&gt;medical prescription&lt;/a&gt;</t>
        </is>
      </c>
      <c r="AD62" s="2" t="inlineStr">
        <is>
          <t>medicamento no sujeto a prescripción médica|
medicamento de venta libre|
medicamento dispensado sin receta médica|
medicamento que no requiere receta médica</t>
        </is>
      </c>
      <c r="AE62" s="2" t="inlineStr">
        <is>
          <t>4|
3|
3|
3</t>
        </is>
      </c>
      <c r="AF62" s="2" t="inlineStr">
        <is>
          <t xml:space="preserve">|
|
|
</t>
        </is>
      </c>
      <c r="AG62" t="inlineStr">
        <is>
          <t/>
        </is>
      </c>
      <c r="AH62" s="2" t="inlineStr">
        <is>
          <t>käsimüügiravim</t>
        </is>
      </c>
      <c r="AI62" s="2" t="inlineStr">
        <is>
          <t>4</t>
        </is>
      </c>
      <c r="AJ62" s="2" t="inlineStr">
        <is>
          <t/>
        </is>
      </c>
      <c r="AK62" t="inlineStr">
        <is>
          <t>ilma retseptita müüdav ravimtoode</t>
        </is>
      </c>
      <c r="AL62" s="2" t="inlineStr">
        <is>
          <t>itsehoitolääke|
ilman lääkemääräystä saatava lääke|
käsikauppalääke</t>
        </is>
      </c>
      <c r="AM62" s="2" t="inlineStr">
        <is>
          <t>3|
3|
3</t>
        </is>
      </c>
      <c r="AN62" s="2" t="inlineStr">
        <is>
          <t>|
|
admitted</t>
        </is>
      </c>
      <c r="AO62" t="inlineStr">
        <is>
          <t>ilman reseptiä myytävä lääkevalmiste</t>
        </is>
      </c>
      <c r="AP62" s="2" t="inlineStr">
        <is>
          <t>médicament grand public|
médicament en vente libre</t>
        </is>
      </c>
      <c r="AQ62" s="2" t="inlineStr">
        <is>
          <t>3|
3</t>
        </is>
      </c>
      <c r="AR62" s="2" t="inlineStr">
        <is>
          <t xml:space="preserve">|
</t>
        </is>
      </c>
      <c r="AS62" t="inlineStr">
        <is>
          <t>spécialité pharmaceutique vendue sans ordonnance</t>
        </is>
      </c>
      <c r="AT62" s="2" t="inlineStr">
        <is>
          <t>cógas thar an gcuntar</t>
        </is>
      </c>
      <c r="AU62" s="2" t="inlineStr">
        <is>
          <t>3</t>
        </is>
      </c>
      <c r="AV62" s="2" t="inlineStr">
        <is>
          <t/>
        </is>
      </c>
      <c r="AW62" t="inlineStr">
        <is>
          <t/>
        </is>
      </c>
      <c r="AX62" t="inlineStr">
        <is>
          <t/>
        </is>
      </c>
      <c r="AY62" t="inlineStr">
        <is>
          <t/>
        </is>
      </c>
      <c r="AZ62" t="inlineStr">
        <is>
          <t/>
        </is>
      </c>
      <c r="BA62" t="inlineStr">
        <is>
          <t/>
        </is>
      </c>
      <c r="BB62" s="2" t="inlineStr">
        <is>
          <t>orvosi rendelvény nélkül is kiadható gyógyszer|
VN</t>
        </is>
      </c>
      <c r="BC62" s="2" t="inlineStr">
        <is>
          <t>4|
4</t>
        </is>
      </c>
      <c r="BD62" s="2" t="inlineStr">
        <is>
          <t xml:space="preserve">|
</t>
        </is>
      </c>
      <c r="BE62" t="inlineStr">
        <is>
          <t>Orvosi rendelvényre, illetve recept nélkül, de kizárólag patikában megvásárolható gyógyhatású készítmény.</t>
        </is>
      </c>
      <c r="BF62" s="2" t="inlineStr">
        <is>
          <t>farmaco da banco|
farmaco di automedicazione|
farmaco OTC|
medicinale di automedicazione|
medicinale da banco</t>
        </is>
      </c>
      <c r="BG62" s="2" t="inlineStr">
        <is>
          <t>3|
3|
3|
3|
3</t>
        </is>
      </c>
      <c r="BH62" s="2" t="inlineStr">
        <is>
          <t xml:space="preserve">|
|
|
|
</t>
        </is>
      </c>
      <c r="BI62" t="inlineStr">
        <is>
          <t>medicinale [ &lt;a href="https://iate.europa.eu/entry/result/1443220/all" target="_blank"&gt;1443220&lt;/a&gt; ] che può essere acquistato senza ricetta medica</t>
        </is>
      </c>
      <c r="BJ62" s="2" t="inlineStr">
        <is>
          <t>nereceptinis vaistas</t>
        </is>
      </c>
      <c r="BK62" s="2" t="inlineStr">
        <is>
          <t>2</t>
        </is>
      </c>
      <c r="BL62" s="2" t="inlineStr">
        <is>
          <t/>
        </is>
      </c>
      <c r="BM62" t="inlineStr">
        <is>
          <t>Vaistas, kurį galima įsigyti be recepto.</t>
        </is>
      </c>
      <c r="BN62" s="2" t="inlineStr">
        <is>
          <t>bezrecepšu zāles</t>
        </is>
      </c>
      <c r="BO62" s="2" t="inlineStr">
        <is>
          <t>3</t>
        </is>
      </c>
      <c r="BP62" s="2" t="inlineStr">
        <is>
          <t/>
        </is>
      </c>
      <c r="BQ62" t="inlineStr">
        <is>
          <t>Zāles, kuras var lietot bez ārstniecības personas rakstiski noformēta norādījuma.</t>
        </is>
      </c>
      <c r="BR62" s="2" t="inlineStr">
        <is>
          <t>prodott mediċinali mhux bir-riċetta|
mediċina li tinxtara mingħajr riċetta</t>
        </is>
      </c>
      <c r="BS62" s="2" t="inlineStr">
        <is>
          <t>3|
3</t>
        </is>
      </c>
      <c r="BT62" s="2" t="inlineStr">
        <is>
          <t xml:space="preserve">|
</t>
        </is>
      </c>
      <c r="BU62" t="inlineStr">
        <is>
          <t>mediċina li tista' tinxtara mingħajr riċetta</t>
        </is>
      </c>
      <c r="BV62" s="2" t="inlineStr">
        <is>
          <t>receptvrij geneesmiddel|
zelfzorggeneesmiddel|
otc-geneesmiddel</t>
        </is>
      </c>
      <c r="BW62" s="2" t="inlineStr">
        <is>
          <t>3|
3|
3</t>
        </is>
      </c>
      <c r="BX62" s="2" t="inlineStr">
        <is>
          <t xml:space="preserve">|
|
</t>
        </is>
      </c>
      <c r="BY62" t="inlineStr">
        <is>
          <t>geneesmiddel dat zonder doktersvoorschrift kan worden gekocht</t>
        </is>
      </c>
      <c r="BZ62" s="2" t="inlineStr">
        <is>
          <t>lek dostępny bez recepty|
lek OTC|
produkt leczniczy wydawany bez recepty</t>
        </is>
      </c>
      <c r="CA62" s="2" t="inlineStr">
        <is>
          <t>4|
2|
3</t>
        </is>
      </c>
      <c r="CB62" s="2" t="inlineStr">
        <is>
          <t xml:space="preserve">|
|
</t>
        </is>
      </c>
      <c r="CC62" t="inlineStr">
        <is>
          <t>lek, który jest sprzedawany w aptece bez recepty lekarza</t>
        </is>
      </c>
      <c r="CD62" s="2" t="inlineStr">
        <is>
          <t>medicamento não sujeito a receita médica|
MNSRM|
medicamento de venda livre</t>
        </is>
      </c>
      <c r="CE62" s="2" t="inlineStr">
        <is>
          <t>3|
3|
3</t>
        </is>
      </c>
      <c r="CF62" s="2" t="inlineStr">
        <is>
          <t xml:space="preserve">|
|
</t>
        </is>
      </c>
      <c r="CG62" t="inlineStr">
        <is>
          <t>Medicamento que não preencha qualquer das seguintes condições:a) Poder constituir um risco para a saúde do doente, mesmo quando usado para o fim a que se destina, caso seja utilizado sem vigilância médica;b) Poder constituir um risco para a saúde quando seja utilizado com frequência em quantidades consideráveis para fins diferentes daquele a que se destina;c) Conter substâncias, ou preparações à base dessas substâncias, cuja actividade ou reacções adversas seja indispensável aprofundar;d) Destinar-se a ser administrado por via parentérica (injectável).Os MNSRM não são comparticipáveis e podem ser vendidos fora das farmácias, em estabelecimentos autorizados e que disponham de pessoal qualificado (farmacêutico ou técnico de farmácia) sob cuja responsabilidade a venda se realiza.</t>
        </is>
      </c>
      <c r="CH62" s="2" t="inlineStr">
        <is>
          <t>medicament care se eliberează fără prescripție medicală|
medicament OTC</t>
        </is>
      </c>
      <c r="CI62" s="2" t="inlineStr">
        <is>
          <t>3|
3</t>
        </is>
      </c>
      <c r="CJ62" s="2" t="inlineStr">
        <is>
          <t xml:space="preserve">|
</t>
        </is>
      </c>
      <c r="CK62" t="inlineStr">
        <is>
          <t/>
        </is>
      </c>
      <c r="CL62" s="2" t="inlineStr">
        <is>
          <t>liek, ktorého výdaj nie je viazaný na lekársky predpis|
liek bez lekárskeho predpisu</t>
        </is>
      </c>
      <c r="CM62" s="2" t="inlineStr">
        <is>
          <t>3|
3</t>
        </is>
      </c>
      <c r="CN62" s="2" t="inlineStr">
        <is>
          <t xml:space="preserve">|
</t>
        </is>
      </c>
      <c r="CO62" t="inlineStr">
        <is>
          <t>lieky, ktoré môžu byť kúpené bez lekárskeho predpisu</t>
        </is>
      </c>
      <c r="CP62" s="2" t="inlineStr">
        <is>
          <t>zdravilo brez recepta</t>
        </is>
      </c>
      <c r="CQ62" s="2" t="inlineStr">
        <is>
          <t>3</t>
        </is>
      </c>
      <c r="CR62" s="2" t="inlineStr">
        <is>
          <t/>
        </is>
      </c>
      <c r="CS62" t="inlineStr">
        <is>
          <t>zdravilo, ki ne izpolnjuje meril za razvrstitev med zdravila na recept in zanj ni potreben zdravniški ali veterinarski recept</t>
        </is>
      </c>
      <c r="CT62" s="2" t="inlineStr">
        <is>
          <t>receptfritt läkemedel</t>
        </is>
      </c>
      <c r="CU62" s="2" t="inlineStr">
        <is>
          <t>3</t>
        </is>
      </c>
      <c r="CV62" s="2" t="inlineStr">
        <is>
          <t/>
        </is>
      </c>
      <c r="CW62" t="inlineStr">
        <is>
          <t>"Läkemedel som säljs utan recept är avsedda för egenvård. Med egenvård avses behandling av enklare kortvariga åkommor där patienten själv kan ställa diagnos och ta beslut om behandling. För att ett läkemedel ska få säljas receptfritt krävs att användningsområdet är lämpligt för egenvård, det vill säga att det är lätt för patienten att själv ställa diagnos. Risken för sammanblandning med annan svår sjukdom ska vara minimal, eftersom behandling av denna annars kan fördröjas. Receptfria läkemedel får inte ha allvarliga biverkningar eller alltför komplicerade doseringsanvisningar."</t>
        </is>
      </c>
    </row>
    <row r="63">
      <c r="A63" s="1" t="str">
        <f>HYPERLINK("https://iate.europa.eu/entry/result/3500876/all", "3500876")</f>
        <v>3500876</v>
      </c>
      <c r="B63" t="inlineStr">
        <is>
          <t>EUROPEAN UNION;SOCIAL QUESTIONS;PRODUCTION, TECHNOLOGY AND RESEARCH</t>
        </is>
      </c>
      <c r="C63" t="inlineStr">
        <is>
          <t>EUROPEAN UNION;SOCIAL QUESTIONS|health|pharmaceutical industry;PRODUCTION, TECHNOLOGY AND RESEARCH|research and intellectual property|intellectual property;PRODUCTION, TECHNOLOGY AND RESEARCH|research and intellectual property|intellectual property|industrial property|industrial counterfeiting</t>
        </is>
      </c>
      <c r="D63" t="inlineStr">
        <is>
          <t>yes</t>
        </is>
      </c>
      <c r="E63" t="inlineStr">
        <is>
          <t/>
        </is>
      </c>
      <c r="F63" s="2" t="inlineStr">
        <is>
          <t>фалшифициран лекарствен продукт</t>
        </is>
      </c>
      <c r="G63" s="2" t="inlineStr">
        <is>
          <t>3</t>
        </is>
      </c>
      <c r="H63" s="2" t="inlineStr">
        <is>
          <t/>
        </is>
      </c>
      <c r="I63" t="inlineStr">
        <is>
          <t>всеки лекарствен продукт, при който са представени невярно:&lt;br&gt;а) неговата идентичност, включително данните върху първичната или вторичната му опаковка, името му или съдържанието по отношение на която и да е от неговите съставки, включително помощните вещества, и количеството на активното вещество в дозова единица;&lt;br&gt;б) неговият източник, включително производителят му, държавата, в която е произведен, държавата, в която е пуснат на пазара, или притежателят на разрешението му за употреба, или&lt;br&gt;в) хронологията, включително записите и документите, свързани с използваната верига на доставка</t>
        </is>
      </c>
      <c r="J63" s="2" t="inlineStr">
        <is>
          <t>padělaný léčivý přípravek|
falšovaný léčivý přípravek</t>
        </is>
      </c>
      <c r="K63" s="2" t="inlineStr">
        <is>
          <t>3|
3</t>
        </is>
      </c>
      <c r="L63" s="2" t="inlineStr">
        <is>
          <t xml:space="preserve">preferred|
</t>
        </is>
      </c>
      <c r="M63" t="inlineStr">
        <is>
          <t>léčivý přípravek, na němž jsou uvedeny nepravdivé údaje o jeho totožnosti, původu nebo který je doprovázen dokumentací obsahující nepravdivé údaje o jeho historii</t>
        </is>
      </c>
      <c r="N63" s="2" t="inlineStr">
        <is>
          <t>forfalsket lægemiddel</t>
        </is>
      </c>
      <c r="O63" s="2" t="inlineStr">
        <is>
          <t>3</t>
        </is>
      </c>
      <c r="P63" s="2" t="inlineStr">
        <is>
          <t/>
        </is>
      </c>
      <c r="Q63" t="inlineStr">
        <is>
          <t>ethvert lægemiddel med en urigtig beskrivelse af:&lt;br&gt;a) dets identitet, herunder dets emballage og etikettering, dets navn eller dets sammensætning, hvad angår enhver af bestanddelene, herunder hjælpestoffer, og styrken af disse bestanddele &lt;br&gt;b) dets oprindelse, herunder dets fremstiller, dets fremstillingsland, dets oprindelsesland eller indehaveren af markedsføringstilladelsen herfor, eller&lt;br&gt;c) dets historie, herunder optegnelser og dokumenter vedrørende de anvendte distributionskanaler</t>
        </is>
      </c>
      <c r="R63" s="2" t="inlineStr">
        <is>
          <t>gefälschtes Arzneimittel</t>
        </is>
      </c>
      <c r="S63" s="2" t="inlineStr">
        <is>
          <t>3</t>
        </is>
      </c>
      <c r="T63" s="2" t="inlineStr">
        <is>
          <t/>
        </is>
      </c>
      <c r="U63" t="inlineStr">
        <is>
          <t>Arzneimittel, bei dem Folgendes gefälscht wurde:&lt;br&gt;a) seine &lt;b&gt;Identität&lt;/b&gt;, einschließlich seiner Verpackung und Kennzeichnung, seines Namens oder seiner Zusammensetzung in Bezug auf jegliche Inhaltsstoffe, einschließlich der Arzneiträgerstoffe und des Gehalts dieser Inhaltsstoffe;&lt;br&gt; b) seine &lt;b&gt;Herkunft&lt;/b&gt;, einschließlich Hersteller, Herstellungsland, Herkunftsland und Inhaber der Genehmigung für das Inverkehrbringen; oder &lt;br&gt;c) seine &lt;b&gt;Herkunft&lt;/b&gt;, einschließlich der Aufzeichnungen und Dokumente in Zusammenhang mit den genutzten Vertriebswegen</t>
        </is>
      </c>
      <c r="V63" s="2" t="inlineStr">
        <is>
          <t>ψευδεπίγραφο φάρμακο|
πλαστό φάρμακο</t>
        </is>
      </c>
      <c r="W63" s="2" t="inlineStr">
        <is>
          <t>3|
3</t>
        </is>
      </c>
      <c r="X63" s="2" t="inlineStr">
        <is>
          <t xml:space="preserve">|
</t>
        </is>
      </c>
      <c r="Y63" t="inlineStr">
        <is>
          <t/>
        </is>
      </c>
      <c r="Z63" s="2" t="inlineStr">
        <is>
          <t>falsified medicinal product|
false representation of a medicinal product|
false representation of a medical product|
falsified medicinal products|
falsified medical product|
falsified medical products|
falsified medicine</t>
        </is>
      </c>
      <c r="AA63" s="2" t="inlineStr">
        <is>
          <t>3|
1|
1|
1|
1|
1|
3</t>
        </is>
      </c>
      <c r="AB63" s="2" t="inlineStr">
        <is>
          <t xml:space="preserve">|
|
|
|
|
|
</t>
        </is>
      </c>
      <c r="AC63" t="inlineStr">
        <is>
          <t>medicinal product with a false representation of: &lt;br&gt;(a) its &lt;b&gt;identity&lt;/b&gt;, including its packaging and labelling, its name or its composition as regards any of the ingredients including excipients and the strength of those ingredients; &lt;br&gt;(b) its &lt;b&gt;source&lt;/b&gt;, including its manufacturer, its country of manufacturing, its country of origin or its marketing authorisation holder; or &lt;br&gt;(c) its &lt;b&gt;history&lt;/b&gt;, including the records and documents relating to the distribution channels used</t>
        </is>
      </c>
      <c r="AD63" s="2" t="inlineStr">
        <is>
          <t>medicamento falsificado|
medicamento falso</t>
        </is>
      </c>
      <c r="AE63" s="2" t="inlineStr">
        <is>
          <t>3|
2</t>
        </is>
      </c>
      <c r="AF63" s="2" t="inlineStr">
        <is>
          <t xml:space="preserve">|
</t>
        </is>
      </c>
      <c r="AG63" t="inlineStr">
        <is>
          <t>Cualquier medicamento cuya presentación sea falsa con respecto a:&lt;br&gt;a) su identidad, incluidos el envase y etiquetado, el nombre o composición en lo que respecta a cualquiera de sus componentes, incluidos los excipientes, y la dosificación de dichos componentes;&lt;br&gt; b) su origen, incluidos el fabricante, el país de fabricación, el país de origen y el titular de la autorización de comercialización, o &lt;br&gt;c) su historial, incluidos los registros y documentos relativos a los canales de distribución empleados.</t>
        </is>
      </c>
      <c r="AH63" s="2" t="inlineStr">
        <is>
          <t>võltsitud ravim</t>
        </is>
      </c>
      <c r="AI63" s="2" t="inlineStr">
        <is>
          <t>3</t>
        </is>
      </c>
      <c r="AJ63" s="2" t="inlineStr">
        <is>
          <t/>
        </is>
      </c>
      <c r="AK63" t="inlineStr">
        <is>
          <t>Ravimid, mis on olemuse, taustandmete või päritolu poolest võltsitud. Võltsitud ravimid võivad sisaldada madalakvaliteedilisi või võltsitud koostisosi või ei ole nendes üldse õigeid koostisosi ja toimeaineid või on need vales koguses.</t>
        </is>
      </c>
      <c r="AL63" s="2" t="inlineStr">
        <is>
          <t>lääkeväärennös|
väärennetty lääke</t>
        </is>
      </c>
      <c r="AM63" s="2" t="inlineStr">
        <is>
          <t>3|
3</t>
        </is>
      </c>
      <c r="AN63" s="2" t="inlineStr">
        <is>
          <t xml:space="preserve">|
</t>
        </is>
      </c>
      <c r="AO63" t="inlineStr">
        <is>
          <t>kaikki lääkkeet, joista esitetään väärin:&lt;div&gt;a) niiden tunnistetiedot, mukaan lukien niiden pakkaus ja pakkausmerkinnät, nimi, koostumus kaikkien valmistusaineiden suhteen apuaineet mukaan lukien, sekä näiden ainesosien vahvuus;&lt;/div&gt;&lt;div&gt;b) niiden alkuperä, mukaan lukien valmistaja, valmistusmaa, alkuperämaa tai myyntiluvan haltija, tai&lt;/div&gt;&lt;div&gt;c) niiden tuotehistoria, mukaan lukien käytettyihin jakelukanaviin liittyvät aineistot ja asiakirjat&lt;/div&gt;</t>
        </is>
      </c>
      <c r="AP63" s="2" t="inlineStr">
        <is>
          <t>médicament falsifié</t>
        </is>
      </c>
      <c r="AQ63" s="2" t="inlineStr">
        <is>
          <t>3</t>
        </is>
      </c>
      <c r="AR63" s="2" t="inlineStr">
        <is>
          <t/>
        </is>
      </c>
      <c r="AS63" t="inlineStr">
        <is>
          <t>tout médicament comportant une fausse présentation de:&lt;br&gt;a) son identité, y compris de son emballage et de son étiquetage, de sa dénomination ou de sa composition s’agissant de n’importe lequel de ses composants, y compris les excipients, et du dosage de ces composants;&lt;br&gt;b) sa source, y compris de son fabricant, de son pays de fabrication, de son pays d’origine ou du titulaire de son autorisation de mise sur le marché;&lt;br&gt;ou c) son historique, y compris des enregistrements et des documents relatifs aux circuits de distribution utilisés</t>
        </is>
      </c>
      <c r="AT63" s="2" t="inlineStr">
        <is>
          <t>táirge íocshláinte falsaithe|
cógas leighis falsaithe</t>
        </is>
      </c>
      <c r="AU63" s="2" t="inlineStr">
        <is>
          <t>3|
3</t>
        </is>
      </c>
      <c r="AV63" s="2" t="inlineStr">
        <is>
          <t xml:space="preserve">|
</t>
        </is>
      </c>
      <c r="AW63" t="inlineStr">
        <is>
          <t/>
        </is>
      </c>
      <c r="AX63" s="2" t="inlineStr">
        <is>
          <t>krivotvoreni lijek</t>
        </is>
      </c>
      <c r="AY63" s="2" t="inlineStr">
        <is>
          <t>3</t>
        </is>
      </c>
      <c r="AZ63" s="2" t="inlineStr">
        <is>
          <t/>
        </is>
      </c>
      <c r="BA63" t="inlineStr">
        <is>
          <t>Svaki lijek s koji je neistinito prikazan s obzirom na: &lt;br&gt;(a) identitet, uključujući pakiranje i označivanje lijeka, naziv ili sastav u pogledu bilo kojeg sastojka lijeka, uključujući pomoćne tvari i jačinu lijeka; &lt;br&gt;(b) porijeklo, uključujući proizvođača, državu proizvodnje i državu porijekla lijeka ili nositelja odobrenja za stavljanje lijeka u promet; ili &lt;br&gt;(c) sljedivost, uključujući zapise i dokumente koji se odnose na promet lijeka</t>
        </is>
      </c>
      <c r="BB63" s="2" t="inlineStr">
        <is>
          <t>hamisított gyógyszer</t>
        </is>
      </c>
      <c r="BC63" s="2" t="inlineStr">
        <is>
          <t>3</t>
        </is>
      </c>
      <c r="BD63" s="2" t="inlineStr">
        <is>
          <t/>
        </is>
      </c>
      <c r="BE63" t="inlineStr">
        <is>
          <t>bármilyen gyógyszer, amelyen az alábbiak valamelyike hamisan van feltüntetve:&lt;br&gt;a) azonossága, beleértve a csomagolását és a címkézését, a megnevezését, valamint az egyes összetevők – a segédanyagokat is beleértve – és azok hatáserőssége szempontjából feltüntetett összetételét;&lt;br&gt;b) eredete, beleértve a gyártóját, a gyártó országát, a származási országát vagy a forgalombahozatali engedély jogosultját;&lt;br&gt;c) előtörténete, beleértve az alkalmazott forgalmazási lánc azonosítását lehetővé tevő nyilvántartásokat és dokumentumokat.</t>
        </is>
      </c>
      <c r="BF63" s="2" t="inlineStr">
        <is>
          <t>medicinale falsificato</t>
        </is>
      </c>
      <c r="BG63" s="2" t="inlineStr">
        <is>
          <t>3</t>
        </is>
      </c>
      <c r="BH63" s="2" t="inlineStr">
        <is>
          <t/>
        </is>
      </c>
      <c r="BI63" t="inlineStr">
        <is>
          <t>qualsiasi medicinale che comporti una falsa rappresentazione circa:&lt;br&gt;a) la sua identità, compresi l’imballaggio e l’etichettatura, la denominazione o la composizione, in relazione a uno qualsiasi dei componenti, compresi gli eccipienti, e il relativo dosaggio;&lt;br&gt;b) la sua origine, compresi il fabbricante, il paese di fabbricazione, il paese di origine e il titolare dell’autorizzazione all’immissione in commercio;&lt;br&gt;c) la sua storia, compresi i registri e i documenti relativi ai canali di distribuzione utilizzati</t>
        </is>
      </c>
      <c r="BJ63" s="2" t="inlineStr">
        <is>
          <t>falsifikuotas vaistas|
suklastotas vaistas</t>
        </is>
      </c>
      <c r="BK63" s="2" t="inlineStr">
        <is>
          <t>3|
3</t>
        </is>
      </c>
      <c r="BL63" s="2" t="inlineStr">
        <is>
          <t xml:space="preserve">preferred|
</t>
        </is>
      </c>
      <c r="BM63" t="inlineStr">
        <is>
          <t>vaistas, kurio neteisingai nurodyta: 1) tapatybė, įskaitant pakuotę ir pakuotės ženklinimą, pavadinimą, sudėtį, taip pat atskiras sudėtines medžiagas, įskaitant pagalbines medžiagas, ir sudėtinių medžiagų kiekį, arba 2) šaltinis, įskaitant gamintoją, pagaminimo šalį, kilmės šalį ar vaisto rinkodaros leidimo turėtoją, arba 3) istorija, įskaitant duomenų įrašus ir dokumentus, susijusius su jį platinusiais subjektais</t>
        </is>
      </c>
      <c r="BN63" s="2" t="inlineStr">
        <is>
          <t>viltotas zāles</t>
        </is>
      </c>
      <c r="BO63" s="2" t="inlineStr">
        <is>
          <t>3</t>
        </is>
      </c>
      <c r="BP63" s="2" t="inlineStr">
        <is>
          <t/>
        </is>
      </c>
      <c r="BQ63" t="inlineStr">
        <is>
          <t>jebkādas zāles, kurām viltoti atveidota(-as):&lt;br&gt; a) &lt;b&gt;identitāte&lt;/b&gt;, tostarp iesaiņojums un marķējums, nosaukums vai sastāvs attiecībā uz jebkuru no sastāvdaļām, tostarp palīgvielām, un iedarbības stiprumu, vai&lt;br&gt; b) &lt;b&gt;avots&lt;/b&gt;, tostarp ražotājs, ražotājvalsts, izcelsmes valsts vai tirdzniecības atļaujas turētājs, vai&lt;br&gt;c) to &lt;b&gt;vēsture&lt;/b&gt;, tostarp reģistri un dokumenti saistībā ar izmantotajiem izplatīšanas kanāliem</t>
        </is>
      </c>
      <c r="BR63" s="2" t="inlineStr">
        <is>
          <t>prodott mediċinali ffalsifikat|
mediċina ffalsifikata</t>
        </is>
      </c>
      <c r="BS63" s="2" t="inlineStr">
        <is>
          <t>3|
3</t>
        </is>
      </c>
      <c r="BT63" s="2" t="inlineStr">
        <is>
          <t xml:space="preserve">|
</t>
        </is>
      </c>
      <c r="BU63" t="inlineStr">
        <is>
          <t>prodott mediċinali b’rappreżentanza falza ta’:&lt;br&gt;(a) l-identità tiegħu, inkluż l-imballaġġ u t-tikkettar tiegħu, ismu jew il-kompożizzjoni tiegħu fir-rigward ta’ kwalunkwe ingredjent inklużi l-eċċipjenti u l-qawwa ta’ dawk l-ingredjenti;&lt;br&gt;(b) is-sors tiegħu, inkluż il-manifattur tiegħu, il-pajjiż tal-manifattura tiegħu, il-pajjiż tal-oriġini tiegħu, jew id-detentur tal-awtorizzazzjoni tal-kummerċjalizzazzjoni tiegħu; jew&lt;br&gt;(c) l-istorja tiegħu, inklużi r-rekords u d-dokumenti relatati mal-kanali tad-distribuzzjoni użati</t>
        </is>
      </c>
      <c r="BV63" s="2" t="inlineStr">
        <is>
          <t>vervalst geneesmiddel|
vervalst medicijn</t>
        </is>
      </c>
      <c r="BW63" s="2" t="inlineStr">
        <is>
          <t>3|
3</t>
        </is>
      </c>
      <c r="BX63" s="2" t="inlineStr">
        <is>
          <t xml:space="preserve">|
</t>
        </is>
      </c>
      <c r="BY63" t="inlineStr">
        <is>
          <t>geneesmiddel met een valse voorstelling van zijn identiteit, zijn oorsprong of zijn geschiedenis dat wordt verkocht als echt geneesmiddel waarvoor een vergunning is verleend</t>
        </is>
      </c>
      <c r="BZ63" s="2" t="inlineStr">
        <is>
          <t>sfałszowany produkt leczniczy</t>
        </is>
      </c>
      <c r="CA63" s="2" t="inlineStr">
        <is>
          <t>3</t>
        </is>
      </c>
      <c r="CB63" s="2" t="inlineStr">
        <is>
          <t/>
        </is>
      </c>
      <c r="CC63" t="inlineStr">
        <is>
          <t>każdy produkt leczniczy, który został fałszywie przedstawiony w zakresie:&lt;br&gt;a) tożsamości produktu, w tym jego opakowania i etykiety, nazwy lub składu w odniesieniu do jakichkolwiek składników, w tym substancji pomocniczych, oraz mocy tych składników;&lt;br&gt;b) jego pochodzenia, w tym jego producenta, kraju wytworzenia, kraju pochodzenia lub posiadacza pozwolenia na dopuszczenie do obrotu; lub&lt;br&gt;c) jego historii, w tym danych i dokumentów dotyczących wykorzystanych kanałów dystrybucji</t>
        </is>
      </c>
      <c r="CD63" s="2" t="inlineStr">
        <is>
          <t>medicamento falsificado</t>
        </is>
      </c>
      <c r="CE63" s="2" t="inlineStr">
        <is>
          <t>3</t>
        </is>
      </c>
      <c r="CF63" s="2" t="inlineStr">
        <is>
          <t/>
        </is>
      </c>
      <c r="CG63" t="inlineStr">
        <is>
          <t>Qualquer medicamento com uma falsa apresentação:&lt;div&gt;a) Da sua &lt;b&gt;identidade&lt;/b&gt;, incluindo a sua embalagem, rotulagem, nome ou composição no que respeita a qualquer dos seus componentes, incluindo os excipientes, e a dosagem desses componentes;&lt;/div&gt;&lt;div&gt;b) Da sua &lt;b&gt;origem&lt;/b&gt;, incluindo o seu fabricante, país de fabrico, país de origem ou o titular da autorização de introdução no mercado; ou&lt;/div&gt;&lt;div&gt;c) Da sua &lt;b&gt;história&lt;/b&gt;, incluindo os registos e documentos relativos aos canais de distribuição utilizados.&lt;/div&gt;</t>
        </is>
      </c>
      <c r="CH63" s="2" t="inlineStr">
        <is>
          <t>medicament falsificat</t>
        </is>
      </c>
      <c r="CI63" s="2" t="inlineStr">
        <is>
          <t>3</t>
        </is>
      </c>
      <c r="CJ63" s="2" t="inlineStr">
        <is>
          <t/>
        </is>
      </c>
      <c r="CK63" t="inlineStr">
        <is>
          <t>Orice medicament pentru care se prezintă în mod fals: &lt;br&gt;(a) &lt;b&gt;identitatea&lt;/b&gt;, inclusiv ambalajul și etichetarea, denumirea sau compoziția în ceea ce privește oricare dintre ingredientele sale, inclusiv excipienți și puterea ingredientelor respective; &lt;br&gt;(b) &lt;b&gt;sursa&lt;/b&gt;, inclusiv producătorul, țara de fabricație, țara de origine, deținătorul autorizației de introducere pe piață; sau &lt;br&gt;(c) &lt;b&gt;istoricul&lt;/b&gt;, inclusiv înregistrările și documentele referitoare la canalele de distribuție utilizate.Această definiție nu include deficiențele calitative neintenționate și nu aduce atingere încălcărilor drepturilor de proprietate intelectuală.</t>
        </is>
      </c>
      <c r="CL63" s="2" t="inlineStr">
        <is>
          <t>falšovaný liek</t>
        </is>
      </c>
      <c r="CM63" s="2" t="inlineStr">
        <is>
          <t>3</t>
        </is>
      </c>
      <c r="CN63" s="2" t="inlineStr">
        <is>
          <t/>
        </is>
      </c>
      <c r="CO63" t="inlineStr">
        <is>
          <t>každý liek so skresleným údajom o:&lt;br&gt;a) jeho totožnosti vrátane jeho obalu a označenia, jeho názvu alebo zloženia z hľadiska každej jeho zložky vrátane pomocných látok a sily tejto zložky;&lt;br&gt;b) jeho zdroji vrátane výrobcu, krajiny výroby, krajiny pôvodu, držiteľa rozhodnutia o registrácii alebo&lt;br&gt;c) jeho histórii vrátane záznamov a dokumentov týkajúcich sa využitých distribučných kanálov</t>
        </is>
      </c>
      <c r="CP63" s="2" t="inlineStr">
        <is>
          <t>ponarejeno zdravilo</t>
        </is>
      </c>
      <c r="CQ63" s="2" t="inlineStr">
        <is>
          <t>3</t>
        </is>
      </c>
      <c r="CR63" s="2" t="inlineStr">
        <is>
          <t/>
        </is>
      </c>
      <c r="CS63" t="inlineStr">
        <is>
          <t>vsako zdravilo, ki lažno predstavlja: &lt;br&gt;(a) svojo istovetnost, vključno z ovojnino in oznako, imenom ali sestavo glede katere koli od svojih sestavin, vključno s pomožnimi snovmi, in jakostjo teh sestavin; &lt;br&gt;(b) svoj izvor, vključno s proizvajalcem, državo proizvodnje, državo izvora ali imetnikom dovoljenja za promet z njim, ali &lt;br&gt;(c) svojo zgodovino, vključno z zapisi in dokumentacijo o uporabljenih distribucijskih poteh</t>
        </is>
      </c>
      <c r="CT63" s="2" t="inlineStr">
        <is>
          <t>förfalskat läkemedel</t>
        </is>
      </c>
      <c r="CU63" s="2" t="inlineStr">
        <is>
          <t>3</t>
        </is>
      </c>
      <c r="CV63" s="2" t="inlineStr">
        <is>
          <t/>
        </is>
      </c>
      <c r="CW63" t="inlineStr">
        <is>
          <t>läkemedel som betecknas oriktigt med avseende på&lt;br&gt;a) dess identitet, inbegripet dess förpackning och märkning, dess namn eller dess sammansättning avseende någon av dess beståndsdelar, inbegripet hjälpämnen, och dessa beståndsdelars styrka,&lt;br&gt;b) dess ursprung, inbegripet dess tillverkare, dess tillverkningsland, dess ursprungsland, dess innehavare av tillstånd för försäljning, eller&lt;br&gt;c) dess historia, inbegripet register och handlingar angående de använda distributionskanalerna</t>
        </is>
      </c>
    </row>
    <row r="64">
      <c r="A64" s="1" t="str">
        <f>HYPERLINK("https://iate.europa.eu/entry/result/766172/all", "766172")</f>
        <v>766172</v>
      </c>
      <c r="B64" t="inlineStr">
        <is>
          <t>SOCIAL QUESTIONS</t>
        </is>
      </c>
      <c r="C64" t="inlineStr">
        <is>
          <t>SOCIAL QUESTIONS|health|pharmaceutical industry</t>
        </is>
      </c>
      <c r="D64" t="inlineStr">
        <is>
          <t>yes</t>
        </is>
      </c>
      <c r="E64" t="inlineStr">
        <is>
          <t/>
        </is>
      </c>
      <c r="F64" s="2" t="inlineStr">
        <is>
          <t>генеричен лекарствен продукт|
генерично лекарство|
генеричен фармацевтичен продукт</t>
        </is>
      </c>
      <c r="G64" s="2" t="inlineStr">
        <is>
          <t>4|
3|
3</t>
        </is>
      </c>
      <c r="H64" s="2" t="inlineStr">
        <is>
          <t xml:space="preserve">preferred|
|
</t>
        </is>
      </c>
      <c r="I64" t="inlineStr">
        <is>
          <t>лекарствен продукт, който има един и същ качествен и количествен състав по отношение на активните вещества и същата лекарствена форма като 
&lt;i&gt;референтния лекарствен продукт&lt;/i&gt; 
&lt;sup&gt;1&lt;/sup&gt;, и биоеквивалентността му с референтния лекарствен продукт е доказана с подходящи изпитвания за бионаличност 
&lt;p&gt; &lt;sup&gt;1&lt;/sup&gt; &lt;i&gt;референтeн лекарствен продукт&lt;/i&gt; &lt;a href="/entry/result/3541634&lt;&gt;&lt;&gt;&lt;&gt;&lt;&gt;&lt;&gt;&lt;&gt;&lt;&gt;&lt;&gt;&lt;&gt;&lt;&gt;&lt;&gt;&lt;&gt;&lt;&gt;&lt;&gt;&lt;&gt;&lt;&gt;&lt;&gt;&lt;&gt;&lt;&gt;&lt;&gt;&lt;&gt;&lt;&gt;&lt;&gt;&lt;/all" id="ENTRY_TO_ENTRY_CONVERTER" target="_blank"&gt;IATE:3541634&amp;lt;&amp;gt;&amp;lt;&amp;gt;&amp;lt;&amp;gt;&amp;lt;&amp;gt;&amp;lt;&amp;gt;&amp;lt;&amp;gt;&amp;lt;&amp;gt;&amp;lt;&amp;gt;&amp;lt;&amp;gt;&amp;lt;&amp;gt;&amp;lt;&amp;gt;&amp;lt;&amp;gt;&amp;lt;&amp;gt;&amp;lt;&amp;gt;&amp;lt;&amp;gt;&amp;lt;&amp;gt;&amp;lt;&amp;gt;&amp;lt;&amp;gt;&amp;lt;&amp;gt;&amp;lt;&amp;gt;&amp;lt;&amp;gt;&amp;lt;&amp;gt;&amp;lt;&amp;gt;&amp;lt;&lt;/a&gt;&amp;gt;&lt;/p&gt;</t>
        </is>
      </c>
      <c r="J64" s="2" t="inlineStr">
        <is>
          <t>generikum|
generický léčivý přípravek</t>
        </is>
      </c>
      <c r="K64" s="2" t="inlineStr">
        <is>
          <t>3|
3</t>
        </is>
      </c>
      <c r="L64" s="2" t="inlineStr">
        <is>
          <t xml:space="preserve">|
</t>
        </is>
      </c>
      <c r="M64" t="inlineStr">
        <is>
          <t>ekvivalent originálního léčivého přípravku, který může být uveden na trh po uplynutí patentové ochrany originálního léčivého přípravku</t>
        </is>
      </c>
      <c r="N64" s="2" t="inlineStr">
        <is>
          <t>generisk lægemiddel|
generikamedicin|
synonymt lægemiddel</t>
        </is>
      </c>
      <c r="O64" s="2" t="inlineStr">
        <is>
          <t>3|
3|
3</t>
        </is>
      </c>
      <c r="P64" s="2" t="inlineStr">
        <is>
          <t xml:space="preserve">|
|
</t>
        </is>
      </c>
      <c r="Q64" t="inlineStr">
        <is>
          <t>lægemiddel, der indeholder samme aktive indholdsstoffer som et originalt lægemiddel og virker på samme måde.</t>
        </is>
      </c>
      <c r="R64" s="2" t="inlineStr">
        <is>
          <t>Generikum|
generisches Arzneimittel|
Nachahmerpräparat</t>
        </is>
      </c>
      <c r="S64" s="2" t="inlineStr">
        <is>
          <t>3|
3|
2</t>
        </is>
      </c>
      <c r="T64" s="2" t="inlineStr">
        <is>
          <t xml:space="preserve">|
|
</t>
        </is>
      </c>
      <c r="U64" t="inlineStr">
        <is>
          <t>zulassungspflichtiges pharmazeutisches Produkt oder Fertigarzneimittel, dessen Wirkstoff dem eines originalen Fertigarzneimittels identisch ist und das nicht unter einem eingetragenen Warenzeichen, sondern unter seinem international empfohlenen Freinamen (generic name) im Handel ist</t>
        </is>
      </c>
      <c r="V64" s="2" t="inlineStr">
        <is>
          <t>γενόσημο φάρμακο|
ουσιωδώς όμοιο φάρμακο</t>
        </is>
      </c>
      <c r="W64" s="2" t="inlineStr">
        <is>
          <t>4|
4</t>
        </is>
      </c>
      <c r="X64" s="2" t="inlineStr">
        <is>
          <t xml:space="preserve">|
</t>
        </is>
      </c>
      <c r="Y64" t="inlineStr">
        <is>
          <t>ως 'γενόσημο φάρμακο' νοείται ένα φάρμακο με την ίδια ποιοτική και ποσοτική σύνθεση σε δραστικές ουσίες (ΠΡΟΣΟΧΗ: δραστικά συστατικά), την ίδια φαρμακευτική (ΠΡΟΣΟΧΗ: φαρμακοτεχνική) μορφή με το φάρμακο αναφοράς και του οποίου η βιοϊσοδυναμία με το φάρμακο αναφοράς έχει αποδειχθεί βάσει των κατάλληλων μελετών βιοδιαθεσιμότητας</t>
        </is>
      </c>
      <c r="Z64" s="2" t="inlineStr">
        <is>
          <t>generic medicine|
generic medicament|
generic|
generics|
generic drug|
generic medicinal product|
generic pharmaceutical product|
generic pharmaceutical|
non-proprietary medicinal product|
generic medicine</t>
        </is>
      </c>
      <c r="AA64" s="2" t="inlineStr">
        <is>
          <t>3|
1|
3|
1|
3|
3|
3|
3|
3|
1</t>
        </is>
      </c>
      <c r="AB64" s="2" t="inlineStr">
        <is>
          <t xml:space="preserve">|
|
|
|
|
|
|
|
|
</t>
        </is>
      </c>
      <c r="AC64" t="inlineStr">
        <is>
          <t>&lt;i&gt;off-patent medicinal product&lt;/i&gt; [ &lt;a href="/entry/result/3550057/all" id="ENTRY_TO_ENTRY_CONVERTER" target="_blank"&gt;IATE:3550057&lt;/a&gt; ] marketed under a non-proprietary name</t>
        </is>
      </c>
      <c r="AD64" s="2" t="inlineStr">
        <is>
          <t>medicamento genérico|
genérico|
especialidad farmacéutica genérica|
EFG</t>
        </is>
      </c>
      <c r="AE64" s="2" t="inlineStr">
        <is>
          <t>4|
2|
3|
3</t>
        </is>
      </c>
      <c r="AF64" s="2" t="inlineStr">
        <is>
          <t xml:space="preserve">|
|
|
</t>
        </is>
      </c>
      <c r="AG64" t="inlineStr">
        <is>
          <t>Todo medicamento que tenga la misma composición cualitativa y cuantitativa en principios activos y la misma forma farmacéutica, y cuya bioequivalencia con el medicamento de referencia haya sido demostrada por estudios adecuados de biodisponibilidad.</t>
        </is>
      </c>
      <c r="AH64" s="2" t="inlineStr">
        <is>
          <t>geneeriline ravim|
analoogravim</t>
        </is>
      </c>
      <c r="AI64" s="2" t="inlineStr">
        <is>
          <t>3|
3</t>
        </is>
      </c>
      <c r="AJ64" s="2" t="inlineStr">
        <is>
          <t xml:space="preserve">preferred|
</t>
        </is>
      </c>
      <c r="AK64" t="inlineStr">
        <is>
          <t>originaalravimiga sama toimeainet sisaldav ravim, mis on mõeldud samade haigusseisundite raviks ning on sama tõhus, ohutu ja kvaliteetne kui originaalravim</t>
        </is>
      </c>
      <c r="AL64" s="2" t="inlineStr">
        <is>
          <t>rinnakkaisvalmiste|
geneerinen valmiste</t>
        </is>
      </c>
      <c r="AM64" s="2" t="inlineStr">
        <is>
          <t>3|
3</t>
        </is>
      </c>
      <c r="AN64" s="2" t="inlineStr">
        <is>
          <t xml:space="preserve">|
</t>
        </is>
      </c>
      <c r="AO64" t="inlineStr">
        <is>
          <t>lääkevalmiste, joka sisältää samaa vaikuttavaa lääkeainetta kuin alkuperäisvalmiste ja jonka vahvuus ja lääkemuoto ovat samat kuin vastaavassa alkuperäisvalmisteessa</t>
        </is>
      </c>
      <c r="AP64" s="2" t="inlineStr">
        <is>
          <t>médicament générique|
générique|
produit pharmaceutique générique</t>
        </is>
      </c>
      <c r="AQ64" s="2" t="inlineStr">
        <is>
          <t>3|
3|
3</t>
        </is>
      </c>
      <c r="AR64" s="2" t="inlineStr">
        <is>
          <t xml:space="preserve">|
|
</t>
        </is>
      </c>
      <c r="AS64" t="inlineStr">
        <is>
          <t>Un médicament générique est un médicament similaire à un médicament qui a déjà été autorisé (le« médicament de référence »). Un médicament générique contient la même quantité de principe(s) actif(s) que le médicament de référence. Le médicament générique et le médicament de référence sont utilisés à la même dose pour traiter la même affection et présentent un degré de sécurité et d'efficacité équivalent. (...)</t>
        </is>
      </c>
      <c r="AT64" s="2" t="inlineStr">
        <is>
          <t>cógas cineálach|
táirge íocshláinte cineálach</t>
        </is>
      </c>
      <c r="AU64" s="2" t="inlineStr">
        <is>
          <t>3|
3</t>
        </is>
      </c>
      <c r="AV64" s="2" t="inlineStr">
        <is>
          <t xml:space="preserve">|
</t>
        </is>
      </c>
      <c r="AW64" t="inlineStr">
        <is>
          <t/>
        </is>
      </c>
      <c r="AX64" s="2" t="inlineStr">
        <is>
          <t>generički lijek</t>
        </is>
      </c>
      <c r="AY64" s="2" t="inlineStr">
        <is>
          <t>3</t>
        </is>
      </c>
      <c r="AZ64" s="2" t="inlineStr">
        <is>
          <t/>
        </is>
      </c>
      <c r="BA64" t="inlineStr">
        <is>
          <t>lijek koji sadrži iste djelatne tvari u istoj količini kao izvorni lijek te se nalazi u prometu u istom obliku kao izvorni lijek, a bez obzira na različiti naziv od izvornog lijeka, sigurnost i djelotvornost generičkog i izvornog lijeka moraju biti jednake</t>
        </is>
      </c>
      <c r="BB64" s="2" t="inlineStr">
        <is>
          <t>generikus gyógyszer|
generikus készítmény|
generikum</t>
        </is>
      </c>
      <c r="BC64" s="2" t="inlineStr">
        <is>
          <t>4|
4|
3</t>
        </is>
      </c>
      <c r="BD64" s="2" t="inlineStr">
        <is>
          <t xml:space="preserve">|
|
</t>
        </is>
      </c>
      <c r="BE64" t="inlineStr">
        <is>
          <t>A referencia-gyógyszerrel a hatóanyagok tekintetében azonos minőségi és mennyiségi összetételű, illetve azonos gyógyszerformájú gyógyszer, amelynek a referencia-gyógyszerrel való bioegyenértékűségét megfelelő biohasznosulási vizsgálatokkal igazolták.</t>
        </is>
      </c>
      <c r="BF64" s="2" t="inlineStr">
        <is>
          <t>medicinale generico|
farmaco generico</t>
        </is>
      </c>
      <c r="BG64" s="2" t="inlineStr">
        <is>
          <t>3|
3</t>
        </is>
      </c>
      <c r="BH64" s="2" t="inlineStr">
        <is>
          <t xml:space="preserve">|
</t>
        </is>
      </c>
      <c r="BI64" t="inlineStr">
        <is>
          <t>"medicinale a base di uno o più principi attivi, prodotto industrialmente, non protetto da brevetto o da certificato protettivo complementare, identificato dalla denominazione comune internazionale del principio attivo o, in mancanza di questa, dalla denominazione scientifica del medicinale, seguita dal nome del titolare dell'AIC, che sia bioequivalente rispetto ad una specialità medicinale già autorizzata con la stessa composizione quali-quantitativa in principi attivi, la stessa forma farmaceutica e le stesse indicazioni terapeutiche".</t>
        </is>
      </c>
      <c r="BJ64" s="2" t="inlineStr">
        <is>
          <t>generinis vaistas</t>
        </is>
      </c>
      <c r="BK64" s="2" t="inlineStr">
        <is>
          <t>3</t>
        </is>
      </c>
      <c r="BL64" s="2" t="inlineStr">
        <is>
          <t/>
        </is>
      </c>
      <c r="BM64" t="inlineStr">
        <is>
          <t>vaistinis preparatas, kurio veikliųjų medžiagų kokybinė ir kiekybinė sudėtis bei farmacinė forma yra kaip referencinio vaistinio preparato ir kurio bioekvivalentiškumas referenciniam vaistiniam preparatui buvo įrodytas atitinkamais biologinio įsisavinamumo tyrimais</t>
        </is>
      </c>
      <c r="BN64" s="2" t="inlineStr">
        <is>
          <t>ģenēriskās zāles</t>
        </is>
      </c>
      <c r="BO64" s="2" t="inlineStr">
        <is>
          <t>3</t>
        </is>
      </c>
      <c r="BP64" s="2" t="inlineStr">
        <is>
          <t/>
        </is>
      </c>
      <c r="BQ64" t="inlineStr">
        <is>
          <t>Zāles, kam ir tāds pats aktīvo vielu kvalitatīvais un kvantitatīvais sastāvs un tāda pati zāļu forma kā atsauces zālēm un kuru bioekvivalence ar atsauces zālēm ir pierādīta attiecīgos biopieejamības pētījumos. Aktīvās vielas sāļus, esterus, ēterus, izomērus, izomēru maisījumus, kompleksos savienojumus un atvasinājumus uzskata par to pašu aktīvo vielu, ja vien tiem nepiemīt būtiski atšķirīgas īpašības attiecībā uz drošību un efektivitāti vai drošību vai efektivitāti. Dažādās zāļu formas ar ātru aktīvās vielas atbrīvošanu iekšķīgai lietošanai uzskata par vienu zāļu formu</t>
        </is>
      </c>
      <c r="BR64" s="2" t="inlineStr">
        <is>
          <t>mediċina ġenerika|
prodott mediċinali ġeneriku</t>
        </is>
      </c>
      <c r="BS64" s="2" t="inlineStr">
        <is>
          <t>3|
3</t>
        </is>
      </c>
      <c r="BT64" s="2" t="inlineStr">
        <is>
          <t xml:space="preserve">|
</t>
        </is>
      </c>
      <c r="BU64" t="inlineStr">
        <is>
          <t>prodott mediċinali
li: &lt;div&gt;- ikollu l-istess taħlita jew kompożizzjoni (f’termini ta’ kwalità u
kwantità) ta’ sustanzi attivi bħall-prodott (mediċinali ta’ referenza)
oriġinali (tipikament il-prodotti tal-isem tad-ditta); &lt;/div&gt;&lt;div&gt;- ikollu l-istess forma farmaċewtika (pillola, ġulepp, inalatur, eċċ.)
bħall-prodott mediċinali ta’ referenza; u &lt;/div&gt;&lt;div&gt;- ikun ġie ppruvat li jaħdem fuq il-ġisem b’mod li jkun simili għal dak
tal-prodott
mediċinali ta’ referenza (kemm f’dik li hija r-rata li biha l-mediċina tidħol
fiċ-ċirkolazzjoni u anke fil-&lt;i&gt;bioequivalence&lt;/i&gt; li jfisser li l-mediċina
oriġinali u l-mediċina ġenerika kopja tagħha jwasslu għall-istess riżultat
bijoloġiku).&lt;/div&gt;</t>
        </is>
      </c>
      <c r="BV64" s="2" t="inlineStr">
        <is>
          <t>generiek geneesmiddel|
genericum|
generisch geneesmiddel</t>
        </is>
      </c>
      <c r="BW64" s="2" t="inlineStr">
        <is>
          <t>3|
3|
3</t>
        </is>
      </c>
      <c r="BX64" s="2" t="inlineStr">
        <is>
          <t xml:space="preserve">|
|
</t>
        </is>
      </c>
      <c r="BY64" t="inlineStr">
        <is>
          <t>geneesmiddel waarop geen octrooi meer rust en dat merkloos, onder de naam van de werkzame stof wordt verhandeld</t>
        </is>
      </c>
      <c r="BZ64" s="2" t="inlineStr">
        <is>
          <t>lek generyczny|
lek odtwórczy|
generyczny produkt leczniczy|
generyk|
produkt generyczny</t>
        </is>
      </c>
      <c r="CA64" s="2" t="inlineStr">
        <is>
          <t>4|
3|
3|
3|
3</t>
        </is>
      </c>
      <c r="CB64" s="2" t="inlineStr">
        <is>
          <t xml:space="preserve">|
|
|
admitted|
</t>
        </is>
      </c>
      <c r="CC64" t="inlineStr">
        <is>
          <t>lek gotowy, produkowany i sprzedawany przez firmę niebędącą właścicielem patentu i niebędącą przedmiotem umowy licencyjnej z właścicielem patentu</t>
        </is>
      </c>
      <c r="CD64" s="2" t="inlineStr">
        <is>
          <t>medicamento genérico|
genérico</t>
        </is>
      </c>
      <c r="CE64" s="2" t="inlineStr">
        <is>
          <t>3|
3</t>
        </is>
      </c>
      <c r="CF64" s="2" t="inlineStr">
        <is>
          <t xml:space="preserve">|
</t>
        </is>
      </c>
      <c r="CG64" t="inlineStr">
        <is>
          <t>Medicamento com a mesma substância activa, forma farmacêutica e dosagem e com a mesma indicação terapêutica que o medicamento original, de marca, que lhe serviu de referência. Os medicamentos genéricos só podem ser produzidos depois de ter caducado a patente do medicamento de referência e são vendidos ao público a um preço inferior ao deste último.</t>
        </is>
      </c>
      <c r="CH64" s="2" t="inlineStr">
        <is>
          <t>medicament generic</t>
        </is>
      </c>
      <c r="CI64" s="2" t="inlineStr">
        <is>
          <t>3</t>
        </is>
      </c>
      <c r="CJ64" s="2" t="inlineStr">
        <is>
          <t/>
        </is>
      </c>
      <c r="CK64" t="inlineStr">
        <is>
          <t>un medicament care are aceeași compoziție calitativă și cantitativă în ceea ce privește substanțele active și aceeași formă farmaceutică ca medicamentul de referință [ &lt;a href="/entry/result/3541634/all" id="ENTRY_TO_ENTRY_CONVERTER" target="_blank"&gt;IATE:3541634&lt;/a&gt; ] și a cărui bioechivalență cu medicamentul de referință a fost demonstrată prin studii de biodisponibilitate corespunzătoare</t>
        </is>
      </c>
      <c r="CL64" s="2" t="inlineStr">
        <is>
          <t>generický liek|
generikum</t>
        </is>
      </c>
      <c r="CM64" s="2" t="inlineStr">
        <is>
          <t>4|
4</t>
        </is>
      </c>
      <c r="CN64" s="2" t="inlineStr">
        <is>
          <t xml:space="preserve">|
</t>
        </is>
      </c>
      <c r="CO64" t="inlineStr">
        <is>
          <t>Generický liek je liek, ktorý má rovnaké kvalitatívne a kvantitatívne zloženie liečiv a rovnakú liekovú formu ako referenčný liek a ktorého biologická rovnocennosť s referenčným liekom bola dokázaná primeranými skúškami biologickej dostupnosti.</t>
        </is>
      </c>
      <c r="CP64" s="2" t="inlineStr">
        <is>
          <t>generično zdravilo|
generik</t>
        </is>
      </c>
      <c r="CQ64" s="2" t="inlineStr">
        <is>
          <t>3|
3</t>
        </is>
      </c>
      <c r="CR64" s="2" t="inlineStr">
        <is>
          <t xml:space="preserve">|
</t>
        </is>
      </c>
      <c r="CS64" t="inlineStr">
        <is>
          <t>Generično zdravilo je zdravilo, ki ima enako kakovostno in količinsko sestavo, učinkovine in farmacevtsko obliko kakor referenčno zdravilo in čigar bioekvivalenca z referenčnim izdelkom je dokazana z ustreznimi študijami biološke uporabnosti. Različne soli, estri, etri, izomeri, zmesi izomerov, kompleksi ali derivati učinkovine se obravnavajo kot enaka učinkovina, razen če se pomembno razlikujejo glede varnosti ali učinkovitosti ali obojega. V takem primeru mora predlagatelj predložiti dodatne informacije o varnosti ali učinkovitosti ali obojem različnih soli, estrov, derivatov učinkovine v zdravilu, ki je že pridobilo dovoljenje za promet z zdravilom. Različne peroralne oblike s takojšnjim sproščanjem se obravnavajo kot enake farmacevtske oblike. Študije biološke uporabnosti ni treba predložiti, kadar tako določajo ustrezna navodila, pripravljena v skladu z znanstveno tehničnimi dognanji.</t>
        </is>
      </c>
      <c r="CT64" s="2" t="inlineStr">
        <is>
          <t>generikum|
generiskt läkemedel</t>
        </is>
      </c>
      <c r="CU64" s="2" t="inlineStr">
        <is>
          <t>3|
3</t>
        </is>
      </c>
      <c r="CV64" s="2" t="inlineStr">
        <is>
          <t xml:space="preserve">|
</t>
        </is>
      </c>
      <c r="CW64" t="inlineStr">
        <is>
          <t>"generiska läkemedel: benämning på kopior av godkända läkemedelsprodukter. En generisk läkemedelsprodukt har samma verksamma substans(er) som motsvarande originalpreparat (referensprodukten). Den generiska produkten säljs i regel till lägre pris. Den namnges antingen med en kombination av substansnamnet (det generiska namnet) och tillverkarnamnet eller med ett varumärkesnamn."</t>
        </is>
      </c>
    </row>
    <row r="65">
      <c r="A65" s="1" t="str">
        <f>HYPERLINK("https://iate.europa.eu/entry/result/1237287/all", "1237287")</f>
        <v>1237287</v>
      </c>
      <c r="B65" t="inlineStr">
        <is>
          <t>SOCIAL QUESTIONS</t>
        </is>
      </c>
      <c r="C65" t="inlineStr">
        <is>
          <t>SOCIAL QUESTIONS|health|pharmaceutical industry</t>
        </is>
      </c>
      <c r="D65" t="inlineStr">
        <is>
          <t>yes</t>
        </is>
      </c>
      <c r="E65" t="inlineStr">
        <is>
          <t/>
        </is>
      </c>
      <c r="F65" s="2" t="inlineStr">
        <is>
          <t>изследовател</t>
        </is>
      </c>
      <c r="G65" s="2" t="inlineStr">
        <is>
          <t>3</t>
        </is>
      </c>
      <c r="H65" s="2" t="inlineStr">
        <is>
          <t/>
        </is>
      </c>
      <c r="I65" t="inlineStr">
        <is>
          <t>Определеният от възложителя и от главния изследовател лекар или лекар по дентална медицина, който практически провежда клиничното изпитване под ръководството на главния изследовател съгласно одобрения протокол и ръководството за Добра клинична практика в изследователския център за провеждането на клиничното изпитване.</t>
        </is>
      </c>
      <c r="J65" s="2" t="inlineStr">
        <is>
          <t>zkoušející|
zkoušející podílející se na klinickém hodnocení</t>
        </is>
      </c>
      <c r="K65" s="2" t="inlineStr">
        <is>
          <t>3|
3</t>
        </is>
      </c>
      <c r="L65" s="2" t="inlineStr">
        <is>
          <t xml:space="preserve">|
</t>
        </is>
      </c>
      <c r="M65" t="inlineStr">
        <is>
          <t>lékař, který odpovídá za průběh klinického hodnocení v daném místě hodnocení</t>
        </is>
      </c>
      <c r="N65" s="2" t="inlineStr">
        <is>
          <t>investigator</t>
        </is>
      </c>
      <c r="O65" s="2" t="inlineStr">
        <is>
          <t>3</t>
        </is>
      </c>
      <c r="P65" s="2" t="inlineStr">
        <is>
          <t/>
        </is>
      </c>
      <c r="Q65" t="inlineStr">
        <is>
          <t>en person, der er ansvarlig for gennemførelsen af et klinisk forsøg på et klinisk forsøgssted</t>
        </is>
      </c>
      <c r="R65" s="2" t="inlineStr">
        <is>
          <t>Prüfer|
klinischer Prüfer</t>
        </is>
      </c>
      <c r="S65" s="2" t="inlineStr">
        <is>
          <t>3|
3</t>
        </is>
      </c>
      <c r="T65" s="2" t="inlineStr">
        <is>
          <t xml:space="preserve">|
</t>
        </is>
      </c>
      <c r="U65" t="inlineStr">
        <is>
          <t>Person, die für die Durchführung der klinischen Prüfung in einer Prüfstelle verantwortlich ist</t>
        </is>
      </c>
      <c r="V65" s="2" t="inlineStr">
        <is>
          <t>ερευνητής</t>
        </is>
      </c>
      <c r="W65" s="2" t="inlineStr">
        <is>
          <t>3</t>
        </is>
      </c>
      <c r="X65" s="2" t="inlineStr">
        <is>
          <t/>
        </is>
      </c>
      <c r="Y65" t="inlineStr">
        <is>
          <t>ιατρός ή πρόσωπο που του έχει αναγνωρισθεί το δικαίωμα να διεξάγει έρευνες στο κράτος μέλος λόγω επιστημονικών γνώσεων και επειδή διαθέτει την εμπειρία που απαιτείται για την περίθαλψη ασθενών.</t>
        </is>
      </c>
      <c r="Z65" s="2" t="inlineStr">
        <is>
          <t>investigator|
clinical trial investigator|
clinical trial investigators|
clinical investigator</t>
        </is>
      </c>
      <c r="AA65" s="2" t="inlineStr">
        <is>
          <t>3|
3|
1|
3</t>
        </is>
      </c>
      <c r="AB65" s="2" t="inlineStr">
        <is>
          <t xml:space="preserve">preferred|
|
|
</t>
        </is>
      </c>
      <c r="AC65" t="inlineStr">
        <is>
          <t>individual responsible for the conduct of a clinical trial at a clinical trial site</t>
        </is>
      </c>
      <c r="AD65" s="2" t="inlineStr">
        <is>
          <t>investigador</t>
        </is>
      </c>
      <c r="AE65" s="2" t="inlineStr">
        <is>
          <t>3</t>
        </is>
      </c>
      <c r="AF65" s="2" t="inlineStr">
        <is>
          <t/>
        </is>
      </c>
      <c r="AG65" t="inlineStr">
        <is>
          <t>Persona encargada de la realización de una investigación clínica en un centro de investigación clínica.</t>
        </is>
      </c>
      <c r="AH65" s="2" t="inlineStr">
        <is>
          <t>uurija</t>
        </is>
      </c>
      <c r="AI65" s="2" t="inlineStr">
        <is>
          <t>3</t>
        </is>
      </c>
      <c r="AJ65" s="2" t="inlineStr">
        <is>
          <t/>
        </is>
      </c>
      <c r="AK65" t="inlineStr">
        <is>
          <t>isik, kes vastutab kliinilise uuringu teostamise eest uuringu kohas</t>
        </is>
      </c>
      <c r="AL65" s="2" t="inlineStr">
        <is>
          <t>tutkija</t>
        </is>
      </c>
      <c r="AM65" s="2" t="inlineStr">
        <is>
          <t>3</t>
        </is>
      </c>
      <c r="AN65" s="2" t="inlineStr">
        <is>
          <t/>
        </is>
      </c>
      <c r="AO65" t="inlineStr">
        <is>
          <t>lääkäri tai henkilö, jolla on jäsenvaltiossa harjoittamansa ammatin nojalla oikeus suorittaa tutkimustyötä ammatin edellyttämän tieteellisen taustan ja potilaiden hoidosta saadun kokemuksen perusteella</t>
        </is>
      </c>
      <c r="AP65" s="2" t="inlineStr">
        <is>
          <t>expérimentateur</t>
        </is>
      </c>
      <c r="AQ65" s="2" t="inlineStr">
        <is>
          <t>3</t>
        </is>
      </c>
      <c r="AR65" s="2" t="inlineStr">
        <is>
          <t/>
        </is>
      </c>
      <c r="AS65" t="inlineStr">
        <is>
          <t/>
        </is>
      </c>
      <c r="AT65" s="2" t="inlineStr">
        <is>
          <t>imscrúdaitheoir</t>
        </is>
      </c>
      <c r="AU65" s="2" t="inlineStr">
        <is>
          <t>3</t>
        </is>
      </c>
      <c r="AV65" s="2" t="inlineStr">
        <is>
          <t/>
        </is>
      </c>
      <c r="AW65" t="inlineStr">
        <is>
          <t/>
        </is>
      </c>
      <c r="AX65" t="inlineStr">
        <is>
          <t/>
        </is>
      </c>
      <c r="AY65" t="inlineStr">
        <is>
          <t/>
        </is>
      </c>
      <c r="AZ65" t="inlineStr">
        <is>
          <t/>
        </is>
      </c>
      <c r="BA65" t="inlineStr">
        <is>
          <t/>
        </is>
      </c>
      <c r="BB65" s="2" t="inlineStr">
        <is>
          <t>vizsgáló</t>
        </is>
      </c>
      <c r="BC65" s="2" t="inlineStr">
        <is>
          <t>3</t>
        </is>
      </c>
      <c r="BD65" s="2" t="inlineStr">
        <is>
          <t/>
        </is>
      </c>
      <c r="BE65" t="inlineStr">
        <is>
          <t>orvosi vagy fogorvosi képesítéssel rendelkező olyan személy, akinek a feladata a klinikai vizsgálat elvégzése a vizsgálati helyen</t>
        </is>
      </c>
      <c r="BF65" s="2" t="inlineStr">
        <is>
          <t>sperimentatore</t>
        </is>
      </c>
      <c r="BG65" s="2" t="inlineStr">
        <is>
          <t>3</t>
        </is>
      </c>
      <c r="BH65" s="2" t="inlineStr">
        <is>
          <t/>
        </is>
      </c>
      <c r="BI65" t="inlineStr">
        <is>
          <t>il medico o la persona che esercita una professione riconosciuta ai fini della ricerca ed è responsabile dell'esecuzione della sperimentazione clinica in un dato sito</t>
        </is>
      </c>
      <c r="BJ65" s="2" t="inlineStr">
        <is>
          <t>tyrėjas</t>
        </is>
      </c>
      <c r="BK65" s="2" t="inlineStr">
        <is>
          <t>3</t>
        </is>
      </c>
      <c r="BL65" s="2" t="inlineStr">
        <is>
          <t/>
        </is>
      </c>
      <c r="BM65" t="inlineStr">
        <is>
          <t>gydytojas ar asmuo, kuris gali atlikti biomedicininį tyrimą, nes turi atitinkamą išsilavinimą ir pacientų priežiūros patirties</t>
        </is>
      </c>
      <c r="BN65" s="2" t="inlineStr">
        <is>
          <t>pētnieks</t>
        </is>
      </c>
      <c r="BO65" s="2" t="inlineStr">
        <is>
          <t>3</t>
        </is>
      </c>
      <c r="BP65" s="2" t="inlineStr">
        <is>
          <t/>
        </is>
      </c>
      <c r="BQ65" t="inlineStr">
        <is>
          <t>persona, kas klīniskās pārbaudes norises vietā ir atbildīga par tās veikšanu</t>
        </is>
      </c>
      <c r="BR65" s="2" t="inlineStr">
        <is>
          <t>investigatur|
investigatur ta' prova klinika</t>
        </is>
      </c>
      <c r="BS65" s="2" t="inlineStr">
        <is>
          <t>3|
3</t>
        </is>
      </c>
      <c r="BT65" s="2" t="inlineStr">
        <is>
          <t xml:space="preserve">|
</t>
        </is>
      </c>
      <c r="BU65" t="inlineStr">
        <is>
          <t>tabib jew persuna li tħaddem professjoni approvata fl-Istat Membru għal investigazzjonijiet minħabba l-isfond xjentifiku u l-esperjenza fil-kura ta' pazjenti li teħtieġ. L-investigatur huwa responsabbli għat-tmexxija tal-prova klinika f'sit ta' prova. Jekk prova titmexxa minn team ta' individwi f'sit ta' prova, l-investigatur huwa l-mexxej responsabbli għat-tim u jista' jissejjaħ l-investigatur prinċipali</t>
        </is>
      </c>
      <c r="BV65" s="2" t="inlineStr">
        <is>
          <t>onderzoeker</t>
        </is>
      </c>
      <c r="BW65" s="2" t="inlineStr">
        <is>
          <t>3</t>
        </is>
      </c>
      <c r="BX65" s="2" t="inlineStr">
        <is>
          <t/>
        </is>
      </c>
      <c r="BY65" t="inlineStr">
        <is>
          <t>"persoon die verantwoordelijk is voor de uitvoering van een klinische proef op een klinische proeflocatie"</t>
        </is>
      </c>
      <c r="BZ65" s="2" t="inlineStr">
        <is>
          <t>prowadzący badanie|
badacz</t>
        </is>
      </c>
      <c r="CA65" s="2" t="inlineStr">
        <is>
          <t>3|
3</t>
        </is>
      </c>
      <c r="CB65" s="2" t="inlineStr">
        <is>
          <t xml:space="preserve">|
</t>
        </is>
      </c>
      <c r="CC65" t="inlineStr">
        <is>
          <t>osoba odpowiedzialna za prowadzenie badania klinicznego w ośrodku badań klinicznych</t>
        </is>
      </c>
      <c r="CD65" s="2" t="inlineStr">
        <is>
          <t>investigador</t>
        </is>
      </c>
      <c r="CE65" s="2" t="inlineStr">
        <is>
          <t>3</t>
        </is>
      </c>
      <c r="CF65" s="2" t="inlineStr">
        <is>
          <t/>
        </is>
      </c>
      <c r="CG65" t="inlineStr">
        <is>
          <t>Médico ou pessoa que exerça uma profissão aceite no Estado-Membro para realizar investigações devido às suas habilitações científicas e à experiência que o tratamento de pacientes requer. O investigador é a pessoa responsável pela condução do ensaio clínico no centro de ensaio. Se um ensaio for executado por uma equipa, o investigador é o responsável pela equipa e pode ser denominado investigador principal.</t>
        </is>
      </c>
      <c r="CH65" s="2" t="inlineStr">
        <is>
          <t>investigator</t>
        </is>
      </c>
      <c r="CI65" s="2" t="inlineStr">
        <is>
          <t>3</t>
        </is>
      </c>
      <c r="CJ65" s="2" t="inlineStr">
        <is>
          <t/>
        </is>
      </c>
      <c r="CK65" t="inlineStr">
        <is>
          <t>un individ care răspunde de efectuarea trialului clinic într un loc de desfășurare a trialului clinic</t>
        </is>
      </c>
      <c r="CL65" s="2" t="inlineStr">
        <is>
          <t>skúšajúci</t>
        </is>
      </c>
      <c r="CM65" s="2" t="inlineStr">
        <is>
          <t>3</t>
        </is>
      </c>
      <c r="CN65" s="2" t="inlineStr">
        <is>
          <t/>
        </is>
      </c>
      <c r="CO65" t="inlineStr">
        <is>
          <t>lekár alebo zdravotnícky pracovník s odbornou spôsobilosťou na poskytovanie zdravotnej starostlivosti podľa osobitného predpisu zodpovedný za vykonávanie klinického skúšania na pracovisku klinického skúšania</t>
        </is>
      </c>
      <c r="CP65" s="2" t="inlineStr">
        <is>
          <t>raziskovalec|
klinični raziskovalec</t>
        </is>
      </c>
      <c r="CQ65" s="2" t="inlineStr">
        <is>
          <t>3|
3</t>
        </is>
      </c>
      <c r="CR65" s="2" t="inlineStr">
        <is>
          <t xml:space="preserve">|
</t>
        </is>
      </c>
      <c r="CS65" t="inlineStr">
        <is>
          <t>&lt;div&gt;posameznik, odgovoren za izvajanje kliničnega preskušanja na mestu preskušanja&lt;br&gt;&lt;/div&gt;</t>
        </is>
      </c>
      <c r="CT65" s="2" t="inlineStr">
        <is>
          <t>prövare</t>
        </is>
      </c>
      <c r="CU65" s="2" t="inlineStr">
        <is>
          <t>3</t>
        </is>
      </c>
      <c r="CV65" s="2" t="inlineStr">
        <is>
          <t/>
        </is>
      </c>
      <c r="CW65" t="inlineStr">
        <is>
          <t>person som ansvarar för genomförandet av en klinisk prövning på ett prövningsställe</t>
        </is>
      </c>
    </row>
    <row r="66">
      <c r="A66" s="1" t="str">
        <f>HYPERLINK("https://iate.europa.eu/entry/result/3551210/all", "3551210")</f>
        <v>3551210</v>
      </c>
      <c r="B66" t="inlineStr">
        <is>
          <t>SOCIAL QUESTIONS</t>
        </is>
      </c>
      <c r="C66" t="inlineStr">
        <is>
          <t>SOCIAL QUESTIONS|health|health policy|organisation of health care|medical device</t>
        </is>
      </c>
      <c r="D66" t="inlineStr">
        <is>
          <t>yes</t>
        </is>
      </c>
      <c r="E66" t="inlineStr">
        <is>
          <t/>
        </is>
      </c>
      <c r="F66" t="inlineStr">
        <is>
          <t/>
        </is>
      </c>
      <c r="G66" t="inlineStr">
        <is>
          <t/>
        </is>
      </c>
      <c r="H66" t="inlineStr">
        <is>
          <t/>
        </is>
      </c>
      <c r="I66" t="inlineStr">
        <is>
          <t/>
        </is>
      </c>
      <c r="J66" s="2" t="inlineStr">
        <is>
          <t>vigilance</t>
        </is>
      </c>
      <c r="K66" s="2" t="inlineStr">
        <is>
          <t>3</t>
        </is>
      </c>
      <c r="L66" s="2" t="inlineStr">
        <is>
          <t/>
        </is>
      </c>
      <c r="M66" t="inlineStr">
        <is>
          <t>vyhodnocování nežádoucích příhod souvisejících s používáním zdravotnických prostředků a šíření informací s cílem zabránit opakování takových nežádoucích příhod prostřednictvím přijímání vhodných nápravných opatření</t>
        </is>
      </c>
      <c r="N66" s="2" t="inlineStr">
        <is>
          <t>overvågning</t>
        </is>
      </c>
      <c r="O66" s="2" t="inlineStr">
        <is>
          <t>3</t>
        </is>
      </c>
      <c r="P66" s="2" t="inlineStr">
        <is>
          <t/>
        </is>
      </c>
      <c r="Q66" t="inlineStr">
        <is>
          <t/>
        </is>
      </c>
      <c r="R66" s="2" t="inlineStr">
        <is>
          <t>Vigilanz</t>
        </is>
      </c>
      <c r="S66" s="2" t="inlineStr">
        <is>
          <t>3</t>
        </is>
      </c>
      <c r="T66" s="2" t="inlineStr">
        <is>
          <t/>
        </is>
      </c>
      <c r="U66" t="inlineStr">
        <is>
          <t>laufende Sicherheitsüberwachung in Bezug auf die Verwendung von Medizinprodukten, die u.a. die Erfassung und Beurteilung von unerwünschten Ereignissen und die Weitergabe von Informationen im Interesse von Korrekturmaßnahmen umfasst</t>
        </is>
      </c>
      <c r="V66" s="2" t="inlineStr">
        <is>
          <t>επαγρύπνηση</t>
        </is>
      </c>
      <c r="W66" s="2" t="inlineStr">
        <is>
          <t>3</t>
        </is>
      </c>
      <c r="X66" s="2" t="inlineStr">
        <is>
          <t/>
        </is>
      </c>
      <c r="Y66" t="inlineStr">
        <is>
          <t>---</t>
        </is>
      </c>
      <c r="Z66" s="2" t="inlineStr">
        <is>
          <t>vigilance</t>
        </is>
      </c>
      <c r="AA66" s="2" t="inlineStr">
        <is>
          <t>3</t>
        </is>
      </c>
      <c r="AB66" s="2" t="inlineStr">
        <is>
          <t/>
        </is>
      </c>
      <c r="AC66" t="inlineStr">
        <is>
          <t>evaluation of adverse incidents related to the use of medical devices and dissemination of information in order to prevent repetition of such incidents through the adoption of appropriate safety corrective actions</t>
        </is>
      </c>
      <c r="AD66" s="2" t="inlineStr">
        <is>
          <t>vigilancia</t>
        </is>
      </c>
      <c r="AE66" s="2" t="inlineStr">
        <is>
          <t>3</t>
        </is>
      </c>
      <c r="AF66" s="2" t="inlineStr">
        <is>
          <t/>
        </is>
      </c>
      <c r="AG66" t="inlineStr">
        <is>
          <t>Evaluación de los incidentes adversos acaecidos con productos sanitarios, que incluye la adopción de las medidas correctivas oportunas y la difusión de la información para garantizar la protección de la salud y la seguridad.</t>
        </is>
      </c>
      <c r="AH66" t="inlineStr">
        <is>
          <t/>
        </is>
      </c>
      <c r="AI66" t="inlineStr">
        <is>
          <t/>
        </is>
      </c>
      <c r="AJ66" t="inlineStr">
        <is>
          <t/>
        </is>
      </c>
      <c r="AK66" t="inlineStr">
        <is>
          <t/>
        </is>
      </c>
      <c r="AL66" s="2" t="inlineStr">
        <is>
          <t>vaaratilannejärjestelmä</t>
        </is>
      </c>
      <c r="AM66" s="2" t="inlineStr">
        <is>
          <t>3</t>
        </is>
      </c>
      <c r="AN66" s="2" t="inlineStr">
        <is>
          <t/>
        </is>
      </c>
      <c r="AO66" t="inlineStr">
        <is>
          <t/>
        </is>
      </c>
      <c r="AP66" s="2" t="inlineStr">
        <is>
          <t>vigilance</t>
        </is>
      </c>
      <c r="AQ66" s="2" t="inlineStr">
        <is>
          <t>3</t>
        </is>
      </c>
      <c r="AR66" s="2" t="inlineStr">
        <is>
          <t/>
        </is>
      </c>
      <c r="AS66" t="inlineStr">
        <is>
          <t>évaluation des incidents indésirables liés à l'utilisation de dispositifs médicaux et diffusion d'informations visant à prévenir la répétition de tels incidents par l'adoption de mesures de sécurité correctives appropriées</t>
        </is>
      </c>
      <c r="AT66" s="2" t="inlineStr">
        <is>
          <t>forairdeall</t>
        </is>
      </c>
      <c r="AU66" s="2" t="inlineStr">
        <is>
          <t>3</t>
        </is>
      </c>
      <c r="AV66" s="2" t="inlineStr">
        <is>
          <t/>
        </is>
      </c>
      <c r="AW66" t="inlineStr">
        <is>
          <t/>
        </is>
      </c>
      <c r="AX66" t="inlineStr">
        <is>
          <t/>
        </is>
      </c>
      <c r="AY66" t="inlineStr">
        <is>
          <t/>
        </is>
      </c>
      <c r="AZ66" t="inlineStr">
        <is>
          <t/>
        </is>
      </c>
      <c r="BA66" t="inlineStr">
        <is>
          <t/>
        </is>
      </c>
      <c r="BB66" t="inlineStr">
        <is>
          <t/>
        </is>
      </c>
      <c r="BC66" t="inlineStr">
        <is>
          <t/>
        </is>
      </c>
      <c r="BD66" t="inlineStr">
        <is>
          <t/>
        </is>
      </c>
      <c r="BE66" t="inlineStr">
        <is>
          <t/>
        </is>
      </c>
      <c r="BF66" s="2" t="inlineStr">
        <is>
          <t>vigilanza</t>
        </is>
      </c>
      <c r="BG66" s="2" t="inlineStr">
        <is>
          <t>3</t>
        </is>
      </c>
      <c r="BH66" s="2" t="inlineStr">
        <is>
          <t/>
        </is>
      </c>
      <c r="BI66" t="inlineStr">
        <is>
          <t>azione intesa principalmente a migliorarare la protezione della salute e della sicurezza di pazienti ed utilizzatori riducendo la probabilità del ripetersi di un incidente. Comporta la valutazione degli incidenti segnalati, la diffusione delle informazioni al riguardo e l'adozione di misure correttive</t>
        </is>
      </c>
      <c r="BJ66" s="2" t="inlineStr">
        <is>
          <t>budrumas</t>
        </is>
      </c>
      <c r="BK66" s="2" t="inlineStr">
        <is>
          <t>3</t>
        </is>
      </c>
      <c r="BL66" s="2" t="inlineStr">
        <is>
          <t/>
        </is>
      </c>
      <c r="BM66" t="inlineStr">
        <is>
          <t>su medicinos priemonių naudojimu susijusių nepageidaujamų incidentų vertinimas ir informacijos skleidimas siekiant užkirsti kelią tokių incidentų pasikartojimui imantis tam tikrų saugos taisomųjų veiksmų</t>
        </is>
      </c>
      <c r="BN66" t="inlineStr">
        <is>
          <t/>
        </is>
      </c>
      <c r="BO66" t="inlineStr">
        <is>
          <t/>
        </is>
      </c>
      <c r="BP66" t="inlineStr">
        <is>
          <t/>
        </is>
      </c>
      <c r="BQ66" t="inlineStr">
        <is>
          <t/>
        </is>
      </c>
      <c r="BR66" s="2" t="inlineStr">
        <is>
          <t>viġilanza</t>
        </is>
      </c>
      <c r="BS66" s="2" t="inlineStr">
        <is>
          <t>3</t>
        </is>
      </c>
      <c r="BT66" s="2" t="inlineStr">
        <is>
          <t/>
        </is>
      </c>
      <c r="BU66" t="inlineStr">
        <is>
          <t>sistema li permezz tagħha titnaqqas il-probabbiltà ta' inċidenti rikorrenti marbuta mal-użu ta' apparat mediku</t>
        </is>
      </c>
      <c r="BV66" t="inlineStr">
        <is>
          <t/>
        </is>
      </c>
      <c r="BW66" t="inlineStr">
        <is>
          <t/>
        </is>
      </c>
      <c r="BX66" t="inlineStr">
        <is>
          <t/>
        </is>
      </c>
      <c r="BY66" t="inlineStr">
        <is>
          <t/>
        </is>
      </c>
      <c r="BZ66" s="2" t="inlineStr">
        <is>
          <t>obserwacja</t>
        </is>
      </c>
      <c r="CA66" s="2" t="inlineStr">
        <is>
          <t>3</t>
        </is>
      </c>
      <c r="CB66" s="2" t="inlineStr">
        <is>
          <t/>
        </is>
      </c>
      <c r="CC66" t="inlineStr">
        <is>
          <t/>
        </is>
      </c>
      <c r="CD66" s="2" t="inlineStr">
        <is>
          <t>vigilância</t>
        </is>
      </c>
      <c r="CE66" s="2" t="inlineStr">
        <is>
          <t>3</t>
        </is>
      </c>
      <c r="CF66" s="2" t="inlineStr">
        <is>
          <t/>
        </is>
      </c>
      <c r="CG66" t="inlineStr">
        <is>
          <t>No contexto dos dispositivos médicos, avaliação continuada dos incidentes adversos relacionados com a utilização de tais dispositivos e divulgação de informação destinada a prevenir a repetição de desses incidentes através da adoção das medidas corretivas da segurança apropriadas.</t>
        </is>
      </c>
      <c r="CH66" t="inlineStr">
        <is>
          <t/>
        </is>
      </c>
      <c r="CI66" t="inlineStr">
        <is>
          <t/>
        </is>
      </c>
      <c r="CJ66" t="inlineStr">
        <is>
          <t/>
        </is>
      </c>
      <c r="CK66" t="inlineStr">
        <is>
          <t/>
        </is>
      </c>
      <c r="CL66" s="2" t="inlineStr">
        <is>
          <t>vigilancia</t>
        </is>
      </c>
      <c r="CM66" s="2" t="inlineStr">
        <is>
          <t>3</t>
        </is>
      </c>
      <c r="CN66" s="2" t="inlineStr">
        <is>
          <t/>
        </is>
      </c>
      <c r="CO66" t="inlineStr">
        <is>
          <t>súbor organizovaných postupov dohľadu
a nahlasovania, ktoré sa týkajú nežiaducich javov</t>
        </is>
      </c>
      <c r="CP66" s="2" t="inlineStr">
        <is>
          <t>vigilanca</t>
        </is>
      </c>
      <c r="CQ66" s="2" t="inlineStr">
        <is>
          <t>3</t>
        </is>
      </c>
      <c r="CR66" s="2" t="inlineStr">
        <is>
          <t/>
        </is>
      </c>
      <c r="CS66" t="inlineStr">
        <is>
          <t>ugotavljanje, zbiranje in vrednotenje zapletov z medicinskimi pripomočki in ukrepanje za zmanjšanje tveganja</t>
        </is>
      </c>
      <c r="CT66" s="2" t="inlineStr">
        <is>
          <t>säkerhetsövervakning</t>
        </is>
      </c>
      <c r="CU66" s="2" t="inlineStr">
        <is>
          <t>3</t>
        </is>
      </c>
      <c r="CV66" s="2" t="inlineStr">
        <is>
          <t/>
        </is>
      </c>
      <c r="CW66" t="inlineStr">
        <is>
          <t/>
        </is>
      </c>
    </row>
    <row r="67">
      <c r="A67" s="1" t="str">
        <f>HYPERLINK("https://iate.europa.eu/entry/result/764448/all", "764448")</f>
        <v>764448</v>
      </c>
      <c r="B67" t="inlineStr">
        <is>
          <t>SOCIAL QUESTIONS</t>
        </is>
      </c>
      <c r="C67" t="inlineStr">
        <is>
          <t>SOCIAL QUESTIONS|health|pharmaceutical industry</t>
        </is>
      </c>
      <c r="D67" t="inlineStr">
        <is>
          <t>yes</t>
        </is>
      </c>
      <c r="E67" t="inlineStr">
        <is>
          <t/>
        </is>
      </c>
      <c r="F67" s="2" t="inlineStr">
        <is>
          <t>лекарствен продукт, приготвен по магистрална рецептура|
магистрална рецепта</t>
        </is>
      </c>
      <c r="G67" s="2" t="inlineStr">
        <is>
          <t>3|
3</t>
        </is>
      </c>
      <c r="H67" s="2" t="inlineStr">
        <is>
          <t xml:space="preserve">|
</t>
        </is>
      </c>
      <c r="I67" t="inlineStr">
        <is>
          <t>лекарствен продукт, изготвен в аптека по предписание на медицински специалист или по утвърдена рецептура, предназначен за определен пациент</t>
        </is>
      </c>
      <c r="J67" s="2" t="inlineStr">
        <is>
          <t>individuálně připravený léčivý přípravek</t>
        </is>
      </c>
      <c r="K67" s="2" t="inlineStr">
        <is>
          <t>3</t>
        </is>
      </c>
      <c r="L67" s="2" t="inlineStr">
        <is>
          <t/>
        </is>
      </c>
      <c r="M67" t="inlineStr">
        <is>
          <t>léčivý přípravek připravený v lékárně podle lékařského předpisu pro jednotlivého pacienta</t>
        </is>
      </c>
      <c r="N67" s="2" t="inlineStr">
        <is>
          <t>magistrelt lægemiddel|
magistrelt fremstillet lægemiddel|
magistrelt præparat|
magistrelt fremstillet præparat</t>
        </is>
      </c>
      <c r="O67" s="2" t="inlineStr">
        <is>
          <t>3|
3|
3|
3</t>
        </is>
      </c>
      <c r="P67" s="2" t="inlineStr">
        <is>
          <t xml:space="preserve">|
|
|
</t>
        </is>
      </c>
      <c r="Q67" t="inlineStr">
        <is>
          <t>lægemiddel, der tilberedes på et apotek til den enkelte patient eller det enkelte dyr efter recept fra en læge eller en dyrlæge</t>
        </is>
      </c>
      <c r="R67" s="2" t="inlineStr">
        <is>
          <t>formula magistralis|
Rezepturarzneimittel|
magistrale Zubereitung</t>
        </is>
      </c>
      <c r="S67" s="2" t="inlineStr">
        <is>
          <t>4|
3|
3</t>
        </is>
      </c>
      <c r="T67" s="2" t="inlineStr">
        <is>
          <t xml:space="preserve">|
|
</t>
        </is>
      </c>
      <c r="U67" t="inlineStr">
        <is>
          <t>Arzneimittel, das in einer Apotheke nach ärztlicher Vorschrift für einen bestimmten Patienten/ ein bestimmtes Tier zubereitet wird</t>
        </is>
      </c>
      <c r="V67" s="2" t="inlineStr">
        <is>
          <t>γαληνικό σκεύασμα εκτός φαρμακοποιίας</t>
        </is>
      </c>
      <c r="W67" s="2" t="inlineStr">
        <is>
          <t>3</t>
        </is>
      </c>
      <c r="X67" s="2" t="inlineStr">
        <is>
          <t/>
        </is>
      </c>
      <c r="Y67" t="inlineStr">
        <is>
          <t>φάρμακο που παρασκευάζονται στο φαρμακείο σύμφωνα με συνταγή προορισμένη για συγκεκριμένο ασθενή</t>
        </is>
      </c>
      <c r="Z67" s="2" t="inlineStr">
        <is>
          <t>magistral formula|
medicine made up according to prescription|
magistral preparation</t>
        </is>
      </c>
      <c r="AA67" s="2" t="inlineStr">
        <is>
          <t>3|
1|
3</t>
        </is>
      </c>
      <c r="AB67" s="2" t="inlineStr">
        <is>
          <t xml:space="preserve">|
|
</t>
        </is>
      </c>
      <c r="AC67" t="inlineStr">
        <is>
          <t>medicinal product prepared in a pharmacy in accordance with a medical prescription for an individual patient</t>
        </is>
      </c>
      <c r="AD67" s="2" t="inlineStr">
        <is>
          <t>fórmula magistral</t>
        </is>
      </c>
      <c r="AE67" s="2" t="inlineStr">
        <is>
          <t>4</t>
        </is>
      </c>
      <c r="AF67" s="2" t="inlineStr">
        <is>
          <t/>
        </is>
      </c>
      <c r="AG67" t="inlineStr">
        <is>
          <t>&lt;div&gt;Medicamento destinado a un paciente individualizado, preparado por un 
farmacéutico, o bajo su dirección, para cumplimentar expresamente una 
prescripción facultativa detallada de los principios activos que 
incluye, según las normas de correcta elaboración y control de calidad 
establecidas al efecto, dispensado en oficina de farmacia o servicio 
farmacéutico y con la debida información al usuario.&lt;/div&gt;</t>
        </is>
      </c>
      <c r="AH67" s="2" t="inlineStr">
        <is>
          <t>ekstemporaalne ravim</t>
        </is>
      </c>
      <c r="AI67" s="2" t="inlineStr">
        <is>
          <t>3</t>
        </is>
      </c>
      <c r="AJ67" s="2" t="inlineStr">
        <is>
          <t/>
        </is>
      </c>
      <c r="AK67" t="inlineStr">
        <is>
          <t>arstiretsepti või tellimislehe alusel apteegis valmistatud ravim</t>
        </is>
      </c>
      <c r="AL67" s="2" t="inlineStr">
        <is>
          <t>lääkemääräyksen mukainen apteekkivalmiste|
ex tempore -lääkevalmiste</t>
        </is>
      </c>
      <c r="AM67" s="2" t="inlineStr">
        <is>
          <t>3|
3</t>
        </is>
      </c>
      <c r="AN67" s="2" t="inlineStr">
        <is>
          <t xml:space="preserve">|
</t>
        </is>
      </c>
      <c r="AO67" t="inlineStr">
        <is>
          <t>yksittäiselle potilaalle kirjoitetun lääkemääräyksen mukaisesti apteekissa valmistettu lääke</t>
        </is>
      </c>
      <c r="AP67" s="2" t="inlineStr">
        <is>
          <t>préparation magistrale|
médicament magistral|
formule magistrale</t>
        </is>
      </c>
      <c r="AQ67" s="2" t="inlineStr">
        <is>
          <t>3|
3|
3</t>
        </is>
      </c>
      <c r="AR67" s="2" t="inlineStr">
        <is>
          <t xml:space="preserve">preferred|
|
</t>
        </is>
      </c>
      <c r="AS67" t="inlineStr">
        <is>
          <t>médicament que le pharmacien prépare selon l'ordonnance composée par le médecin</t>
        </is>
      </c>
      <c r="AT67" s="2" t="inlineStr">
        <is>
          <t>cógas foirmle ar oideas|
foirmle dochtúra</t>
        </is>
      </c>
      <c r="AU67" s="2" t="inlineStr">
        <is>
          <t>3|
3</t>
        </is>
      </c>
      <c r="AV67" s="2" t="inlineStr">
        <is>
          <t xml:space="preserve">|
</t>
        </is>
      </c>
      <c r="AW67" t="inlineStr">
        <is>
          <t/>
        </is>
      </c>
      <c r="AX67" t="inlineStr">
        <is>
          <t/>
        </is>
      </c>
      <c r="AY67" t="inlineStr">
        <is>
          <t/>
        </is>
      </c>
      <c r="AZ67" t="inlineStr">
        <is>
          <t/>
        </is>
      </c>
      <c r="BA67" t="inlineStr">
        <is>
          <t/>
        </is>
      </c>
      <c r="BB67" s="2" t="inlineStr">
        <is>
          <t>magisztrális gyógyszer</t>
        </is>
      </c>
      <c r="BC67" s="2" t="inlineStr">
        <is>
          <t>4</t>
        </is>
      </c>
      <c r="BD67" s="2" t="inlineStr">
        <is>
          <t/>
        </is>
      </c>
      <c r="BE67" t="inlineStr">
        <is>
          <t>Olyan gyógyszer, amelyet egy adott beteg számára a gyógyszertárban, orvosi rendelvényre készítenek el.</t>
        </is>
      </c>
      <c r="BF67" s="2" t="inlineStr">
        <is>
          <t>formula magistrale|
preparato magistrale</t>
        </is>
      </c>
      <c r="BG67" s="2" t="inlineStr">
        <is>
          <t>3|
3</t>
        </is>
      </c>
      <c r="BH67" s="2" t="inlineStr">
        <is>
          <t xml:space="preserve">|
</t>
        </is>
      </c>
      <c r="BI67" t="inlineStr">
        <is>
          <t>medicinale preparato in farmacia in base ad una prescrizione medica destinata ad un determinato paziente</t>
        </is>
      </c>
      <c r="BJ67" s="2" t="inlineStr">
        <is>
          <t>kartinis vaistas|
magistrinis vaistas</t>
        </is>
      </c>
      <c r="BK67" s="2" t="inlineStr">
        <is>
          <t>3|
2</t>
        </is>
      </c>
      <c r="BL67" s="2" t="inlineStr">
        <is>
          <t xml:space="preserve">preferred|
</t>
        </is>
      </c>
      <c r="BM67" t="inlineStr">
        <is>
          <t>pavieniam pacientui pagal receptą ir (arba) sveikatos priežiūros įstaigos užsakymą gaminamas vaistas</t>
        </is>
      </c>
      <c r="BN67" s="2" t="inlineStr">
        <is>
          <t>&lt;i&gt;formula magistralis&lt;/i&gt;</t>
        </is>
      </c>
      <c r="BO67" s="2" t="inlineStr">
        <is>
          <t>3</t>
        </is>
      </c>
      <c r="BP67" s="2" t="inlineStr">
        <is>
          <t/>
        </is>
      </c>
      <c r="BQ67" t="inlineStr">
        <is>
          <t>zāles, kas saskaņā ar recepti izgatavotas aptiekā konkrētam pacientam</t>
        </is>
      </c>
      <c r="BR67" s="2" t="inlineStr">
        <is>
          <t>formola maġistrali|
preparazzjoni maġistrali</t>
        </is>
      </c>
      <c r="BS67" s="2" t="inlineStr">
        <is>
          <t>4|
3</t>
        </is>
      </c>
      <c r="BT67" s="2" t="inlineStr">
        <is>
          <t xml:space="preserve">|
</t>
        </is>
      </c>
      <c r="BU67" t="inlineStr">
        <is>
          <t>kull prodott mediċinali ppreparat fi spiżerija skont riċetta għal pazjent individwali jew każ partikolari</t>
        </is>
      </c>
      <c r="BV67" s="2" t="inlineStr">
        <is>
          <t>formula magistralis|
magistrale bereiding</t>
        </is>
      </c>
      <c r="BW67" s="2" t="inlineStr">
        <is>
          <t>4|
3</t>
        </is>
      </c>
      <c r="BX67" s="2" t="inlineStr">
        <is>
          <t xml:space="preserve">|
</t>
        </is>
      </c>
      <c r="BY67" t="inlineStr">
        <is>
          <t>geneesmiddel dat in de apotheek volgens medisch recept voor een bepaalde patiënt wordt bereid</t>
        </is>
      </c>
      <c r="BZ67" s="2" t="inlineStr">
        <is>
          <t>lek recepturowy</t>
        </is>
      </c>
      <c r="CA67" s="2" t="inlineStr">
        <is>
          <t>3</t>
        </is>
      </c>
      <c r="CB67" s="2" t="inlineStr">
        <is>
          <t/>
        </is>
      </c>
      <c r="CC67" t="inlineStr">
        <is>
          <t>produkt leczniczy sporządzony w aptece na podstawie recepty lekarskiej, a w przypadku produktu leczniczego weterynaryjnego – na podstawie recepty wystawionej przez lekarza weterynarii</t>
        </is>
      </c>
      <c r="CD67" s="2" t="inlineStr">
        <is>
          <t>preparação magistral|
fórmula magistral</t>
        </is>
      </c>
      <c r="CE67" s="2" t="inlineStr">
        <is>
          <t>3|
3</t>
        </is>
      </c>
      <c r="CF67" s="2" t="inlineStr">
        <is>
          <t xml:space="preserve">preferred|
</t>
        </is>
      </c>
      <c r="CG67" t="inlineStr">
        <is>
          <t>Medicamento preparado pelo farmacêutico segundo fórmula fornecida pelo médico e destinado a um doente específico.</t>
        </is>
      </c>
      <c r="CH67" s="2" t="inlineStr">
        <is>
          <t>preparat magistral</t>
        </is>
      </c>
      <c r="CI67" s="2" t="inlineStr">
        <is>
          <t>3</t>
        </is>
      </c>
      <c r="CJ67" s="2" t="inlineStr">
        <is>
          <t/>
        </is>
      </c>
      <c r="CK67" t="inlineStr">
        <is>
          <t/>
        </is>
      </c>
      <c r="CL67" s="2" t="inlineStr">
        <is>
          <t>magistraliter liek</t>
        </is>
      </c>
      <c r="CM67" s="2" t="inlineStr">
        <is>
          <t>3</t>
        </is>
      </c>
      <c r="CN67" s="2" t="inlineStr">
        <is>
          <t/>
        </is>
      </c>
      <c r="CO67" t="inlineStr">
        <is>
          <t>liek pripravený v lekárni podľa lekárskeho predpisu pre jednotlivého pacienta (človeka/zviera)</t>
        </is>
      </c>
      <c r="CP67" s="2" t="inlineStr">
        <is>
          <t>magistralni pripravek|
magistralno zdravilo</t>
        </is>
      </c>
      <c r="CQ67" s="2" t="inlineStr">
        <is>
          <t>3|
3</t>
        </is>
      </c>
      <c r="CR67" s="2" t="inlineStr">
        <is>
          <t xml:space="preserve">preferred|
</t>
        </is>
      </c>
      <c r="CS67" t="inlineStr">
        <is>
          <t>zdravilo, ki se izdela v lekarni po zdravniškem receptu za določenega pacienta</t>
        </is>
      </c>
      <c r="CT67" s="2" t="inlineStr">
        <is>
          <t>magistral beredning</t>
        </is>
      </c>
      <c r="CU67" s="2" t="inlineStr">
        <is>
          <t>3</t>
        </is>
      </c>
      <c r="CV67" s="2" t="inlineStr">
        <is>
          <t/>
        </is>
      </c>
      <c r="CW67" t="inlineStr">
        <is>
          <t>läkemedel som beretts på apotek enligt ett recept som utfärdats för en enskild patient</t>
        </is>
      </c>
    </row>
    <row r="68">
      <c r="A68" s="1" t="str">
        <f>HYPERLINK("https://iate.europa.eu/entry/result/1666876/all", "1666876")</f>
        <v>1666876</v>
      </c>
      <c r="B68" t="inlineStr">
        <is>
          <t>SOCIAL QUESTIONS</t>
        </is>
      </c>
      <c r="C68" t="inlineStr">
        <is>
          <t>SOCIAL QUESTIONS|health|pharmaceutical industry;SOCIAL QUESTIONS|health|medical science;SOCIAL QUESTIONS|health</t>
        </is>
      </c>
      <c r="D68" t="inlineStr">
        <is>
          <t>no</t>
        </is>
      </c>
      <c r="E68" t="inlineStr">
        <is>
          <t/>
        </is>
      </c>
      <c r="F68" t="inlineStr">
        <is>
          <t/>
        </is>
      </c>
      <c r="G68" t="inlineStr">
        <is>
          <t/>
        </is>
      </c>
      <c r="H68" t="inlineStr">
        <is>
          <t/>
        </is>
      </c>
      <c r="I68" t="inlineStr">
        <is>
          <t/>
        </is>
      </c>
      <c r="J68" t="inlineStr">
        <is>
          <t/>
        </is>
      </c>
      <c r="K68" t="inlineStr">
        <is>
          <t/>
        </is>
      </c>
      <c r="L68" t="inlineStr">
        <is>
          <t/>
        </is>
      </c>
      <c r="M68" t="inlineStr">
        <is>
          <t/>
        </is>
      </c>
      <c r="N68" s="2" t="inlineStr">
        <is>
          <t>medikation på egen hånd|
selvmedicinering</t>
        </is>
      </c>
      <c r="O68" s="2" t="inlineStr">
        <is>
          <t>3|
2</t>
        </is>
      </c>
      <c r="P68" s="2" t="inlineStr">
        <is>
          <t xml:space="preserve">|
</t>
        </is>
      </c>
      <c r="Q68" t="inlineStr">
        <is>
          <t/>
        </is>
      </c>
      <c r="R68" s="2" t="inlineStr">
        <is>
          <t>Selbstverarztung|
Selbstmedikation|
Automedikation</t>
        </is>
      </c>
      <c r="S68" s="2" t="inlineStr">
        <is>
          <t>3|
2|
3</t>
        </is>
      </c>
      <c r="T68" s="2" t="inlineStr">
        <is>
          <t xml:space="preserve">|
|
</t>
        </is>
      </c>
      <c r="U68" t="inlineStr">
        <is>
          <t/>
        </is>
      </c>
      <c r="V68" s="2" t="inlineStr">
        <is>
          <t>αυτοπερίθαλψη φαρμακευτική|
ιατρική αυτοθεραπεία</t>
        </is>
      </c>
      <c r="W68" s="2" t="inlineStr">
        <is>
          <t>3|
2</t>
        </is>
      </c>
      <c r="X68" s="2" t="inlineStr">
        <is>
          <t xml:space="preserve">|
</t>
        </is>
      </c>
      <c r="Y68" t="inlineStr">
        <is>
          <t/>
        </is>
      </c>
      <c r="Z68" s="2" t="inlineStr">
        <is>
          <t>self-medication</t>
        </is>
      </c>
      <c r="AA68" s="2" t="inlineStr">
        <is>
          <t>3</t>
        </is>
      </c>
      <c r="AB68" s="2" t="inlineStr">
        <is>
          <t/>
        </is>
      </c>
      <c r="AC68" t="inlineStr">
        <is>
          <t/>
        </is>
      </c>
      <c r="AD68" s="2" t="inlineStr">
        <is>
          <t>automedicacion</t>
        </is>
      </c>
      <c r="AE68" s="2" t="inlineStr">
        <is>
          <t>3</t>
        </is>
      </c>
      <c r="AF68" s="2" t="inlineStr">
        <is>
          <t/>
        </is>
      </c>
      <c r="AG68" t="inlineStr">
        <is>
          <t/>
        </is>
      </c>
      <c r="AH68" t="inlineStr">
        <is>
          <t/>
        </is>
      </c>
      <c r="AI68" t="inlineStr">
        <is>
          <t/>
        </is>
      </c>
      <c r="AJ68" t="inlineStr">
        <is>
          <t/>
        </is>
      </c>
      <c r="AK68" t="inlineStr">
        <is>
          <t/>
        </is>
      </c>
      <c r="AL68" s="2" t="inlineStr">
        <is>
          <t>itselääkintä|
itselääkitys</t>
        </is>
      </c>
      <c r="AM68" s="2" t="inlineStr">
        <is>
          <t>2|
3</t>
        </is>
      </c>
      <c r="AN68" s="2" t="inlineStr">
        <is>
          <t xml:space="preserve">|
</t>
        </is>
      </c>
      <c r="AO68" t="inlineStr">
        <is>
          <t>"potilaan omasta aloitteestaan käyttämä lääkitys"</t>
        </is>
      </c>
      <c r="AP68" s="2" t="inlineStr">
        <is>
          <t>automédication|
auto-médication</t>
        </is>
      </c>
      <c r="AQ68" s="2" t="inlineStr">
        <is>
          <t>3|
3</t>
        </is>
      </c>
      <c r="AR68" s="2" t="inlineStr">
        <is>
          <t xml:space="preserve">|
</t>
        </is>
      </c>
      <c r="AS68" t="inlineStr">
        <is>
          <t>traitement d'une situation pathologique réelle ou ressentie comme telle,par un médicament choisi par le sujet lui-même</t>
        </is>
      </c>
      <c r="AT68" t="inlineStr">
        <is>
          <t/>
        </is>
      </c>
      <c r="AU68" t="inlineStr">
        <is>
          <t/>
        </is>
      </c>
      <c r="AV68" t="inlineStr">
        <is>
          <t/>
        </is>
      </c>
      <c r="AW68" t="inlineStr">
        <is>
          <t/>
        </is>
      </c>
      <c r="AX68" t="inlineStr">
        <is>
          <t/>
        </is>
      </c>
      <c r="AY68" t="inlineStr">
        <is>
          <t/>
        </is>
      </c>
      <c r="AZ68" t="inlineStr">
        <is>
          <t/>
        </is>
      </c>
      <c r="BA68" t="inlineStr">
        <is>
          <t/>
        </is>
      </c>
      <c r="BB68" t="inlineStr">
        <is>
          <t/>
        </is>
      </c>
      <c r="BC68" t="inlineStr">
        <is>
          <t/>
        </is>
      </c>
      <c r="BD68" t="inlineStr">
        <is>
          <t/>
        </is>
      </c>
      <c r="BE68" t="inlineStr">
        <is>
          <t/>
        </is>
      </c>
      <c r="BF68" s="2" t="inlineStr">
        <is>
          <t>automedicazione|
autoprescrizione|
autosomministrazione</t>
        </is>
      </c>
      <c r="BG68" s="2" t="inlineStr">
        <is>
          <t>3|
3|
1</t>
        </is>
      </c>
      <c r="BH68" s="2" t="inlineStr">
        <is>
          <t xml:space="preserve">|
|
</t>
        </is>
      </c>
      <c r="BI68" t="inlineStr">
        <is>
          <t/>
        </is>
      </c>
      <c r="BJ68" t="inlineStr">
        <is>
          <t/>
        </is>
      </c>
      <c r="BK68" t="inlineStr">
        <is>
          <t/>
        </is>
      </c>
      <c r="BL68" t="inlineStr">
        <is>
          <t/>
        </is>
      </c>
      <c r="BM68" t="inlineStr">
        <is>
          <t/>
        </is>
      </c>
      <c r="BN68" t="inlineStr">
        <is>
          <t/>
        </is>
      </c>
      <c r="BO68" t="inlineStr">
        <is>
          <t/>
        </is>
      </c>
      <c r="BP68" t="inlineStr">
        <is>
          <t/>
        </is>
      </c>
      <c r="BQ68" t="inlineStr">
        <is>
          <t/>
        </is>
      </c>
      <c r="BR68" t="inlineStr">
        <is>
          <t/>
        </is>
      </c>
      <c r="BS68" t="inlineStr">
        <is>
          <t/>
        </is>
      </c>
      <c r="BT68" t="inlineStr">
        <is>
          <t/>
        </is>
      </c>
      <c r="BU68" t="inlineStr">
        <is>
          <t/>
        </is>
      </c>
      <c r="BV68" s="2" t="inlineStr">
        <is>
          <t>zelfmedicatie|
automedicatie</t>
        </is>
      </c>
      <c r="BW68" s="2" t="inlineStr">
        <is>
          <t>3|
3</t>
        </is>
      </c>
      <c r="BX68" s="2" t="inlineStr">
        <is>
          <t xml:space="preserve">|
</t>
        </is>
      </c>
      <c r="BY68" t="inlineStr">
        <is>
          <t/>
        </is>
      </c>
      <c r="BZ68" t="inlineStr">
        <is>
          <t/>
        </is>
      </c>
      <c r="CA68" t="inlineStr">
        <is>
          <t/>
        </is>
      </c>
      <c r="CB68" t="inlineStr">
        <is>
          <t/>
        </is>
      </c>
      <c r="CC68" t="inlineStr">
        <is>
          <t/>
        </is>
      </c>
      <c r="CD68" s="2" t="inlineStr">
        <is>
          <t>automedicação</t>
        </is>
      </c>
      <c r="CE68" s="2" t="inlineStr">
        <is>
          <t>3</t>
        </is>
      </c>
      <c r="CF68" s="2" t="inlineStr">
        <is>
          <t/>
        </is>
      </c>
      <c r="CG68" t="inlineStr">
        <is>
          <t/>
        </is>
      </c>
      <c r="CH68" t="inlineStr">
        <is>
          <t/>
        </is>
      </c>
      <c r="CI68" t="inlineStr">
        <is>
          <t/>
        </is>
      </c>
      <c r="CJ68" t="inlineStr">
        <is>
          <t/>
        </is>
      </c>
      <c r="CK68" t="inlineStr">
        <is>
          <t/>
        </is>
      </c>
      <c r="CL68" t="inlineStr">
        <is>
          <t/>
        </is>
      </c>
      <c r="CM68" t="inlineStr">
        <is>
          <t/>
        </is>
      </c>
      <c r="CN68" t="inlineStr">
        <is>
          <t/>
        </is>
      </c>
      <c r="CO68" t="inlineStr">
        <is>
          <t/>
        </is>
      </c>
      <c r="CP68" t="inlineStr">
        <is>
          <t/>
        </is>
      </c>
      <c r="CQ68" t="inlineStr">
        <is>
          <t/>
        </is>
      </c>
      <c r="CR68" t="inlineStr">
        <is>
          <t/>
        </is>
      </c>
      <c r="CS68" t="inlineStr">
        <is>
          <t/>
        </is>
      </c>
      <c r="CT68" s="2" t="inlineStr">
        <is>
          <t>självmedicinering|
självbehandling|
självadministrering</t>
        </is>
      </c>
      <c r="CU68" s="2" t="inlineStr">
        <is>
          <t>2|
2|
2</t>
        </is>
      </c>
      <c r="CV68" s="2" t="inlineStr">
        <is>
          <t xml:space="preserve">|
|
</t>
        </is>
      </c>
      <c r="CW68" t="inlineStr">
        <is>
          <t/>
        </is>
      </c>
    </row>
    <row r="69">
      <c r="A69" s="1" t="str">
        <f>HYPERLINK("https://iate.europa.eu/entry/result/1229631/all", "1229631")</f>
        <v>1229631</v>
      </c>
      <c r="B69" t="inlineStr">
        <is>
          <t>SOCIAL QUESTIONS</t>
        </is>
      </c>
      <c r="C69" t="inlineStr">
        <is>
          <t>SOCIAL QUESTIONS|health|pharmaceutical industry</t>
        </is>
      </c>
      <c r="D69" t="inlineStr">
        <is>
          <t>yes</t>
        </is>
      </c>
      <c r="E69" t="inlineStr">
        <is>
          <t/>
        </is>
      </c>
      <c r="F69" s="2" t="inlineStr">
        <is>
          <t>фармакологичен надзор|
фармакологична бдителност</t>
        </is>
      </c>
      <c r="G69" s="2" t="inlineStr">
        <is>
          <t>3|
3</t>
        </is>
      </c>
      <c r="H69" s="2" t="inlineStr">
        <is>
          <t xml:space="preserve">|
</t>
        </is>
      </c>
      <c r="I69" t="inlineStr">
        <is>
          <t>Постоянно наблюдение на безопасността на лекарствените продукти както по време на клиничните изследвания, така и след разрешението за търговия.</t>
        </is>
      </c>
      <c r="J69" s="2" t="inlineStr">
        <is>
          <t>farmakovigilance|
monitorování léčivého přípravku|
monitorování bezpečnosti léčivého přípravku</t>
        </is>
      </c>
      <c r="K69" s="2" t="inlineStr">
        <is>
          <t>3|
3|
3</t>
        </is>
      </c>
      <c r="L69" s="2" t="inlineStr">
        <is>
          <t xml:space="preserve">|
|
</t>
        </is>
      </c>
      <c r="M69" t="inlineStr">
        <is>
          <t>dohled nad léčivými přípravky směřující k zajištění bezpečnosti a co nejpříznivějšího poměru rizika a prospěšnosti léčivého přípravku</t>
        </is>
      </c>
      <c r="N69" s="2" t="inlineStr">
        <is>
          <t>lægemiddelovervågning|
farmakologisk kontrol</t>
        </is>
      </c>
      <c r="O69" s="2" t="inlineStr">
        <is>
          <t>4|
4</t>
        </is>
      </c>
      <c r="P69" s="2" t="inlineStr">
        <is>
          <t xml:space="preserve">|
</t>
        </is>
      </c>
      <c r="Q69" t="inlineStr">
        <is>
          <t>Overvågning af lægemidlers sikkerhed, herunder indberetning af bivirkninger og opfølgning.</t>
        </is>
      </c>
      <c r="R69" s="2" t="inlineStr">
        <is>
          <t>Pharmakovigilanz|
Arzneimittelüberwachung</t>
        </is>
      </c>
      <c r="S69" s="2" t="inlineStr">
        <is>
          <t>3|
3</t>
        </is>
      </c>
      <c r="T69" s="2" t="inlineStr">
        <is>
          <t xml:space="preserve">|
</t>
        </is>
      </c>
      <c r="U69" t="inlineStr">
        <is>
          <t>Überwachung auf dem Markt befindlicher Arzneimittel (auch Tierarzneimittel) im Hinblick auf neu auftretende Risiken</t>
        </is>
      </c>
      <c r="V69" s="2" t="inlineStr">
        <is>
          <t>φαρμακοεπαγρύπνηση</t>
        </is>
      </c>
      <c r="W69" s="2" t="inlineStr">
        <is>
          <t>4</t>
        </is>
      </c>
      <c r="X69" s="2" t="inlineStr">
        <is>
          <t/>
        </is>
      </c>
      <c r="Y69" t="inlineStr">
        <is>
          <t/>
        </is>
      </c>
      <c r="Z69" s="2" t="inlineStr">
        <is>
          <t>pharmacovigilance|
PhV|
PV|
drug monitoring|
drug safety monitoring</t>
        </is>
      </c>
      <c r="AA69" s="2" t="inlineStr">
        <is>
          <t>3|
3|
3|
3|
3</t>
        </is>
      </c>
      <c r="AB69" s="2" t="inlineStr">
        <is>
          <t xml:space="preserve">|
|
|
|
</t>
        </is>
      </c>
      <c r="AC69" t="inlineStr">
        <is>
          <t>constant monitoring of the safety of medicines during clinical trials and after authorisation</t>
        </is>
      </c>
      <c r="AD69" s="2" t="inlineStr">
        <is>
          <t>farmacovigilancia|
vigilancia farmacológica</t>
        </is>
      </c>
      <c r="AE69" s="2" t="inlineStr">
        <is>
          <t>3|
3</t>
        </is>
      </c>
      <c r="AF69" s="2" t="inlineStr">
        <is>
          <t xml:space="preserve">|
</t>
        </is>
      </c>
      <c r="AG69" t="inlineStr">
        <is>
          <t>Actividad de salud pública destinada a la identificación, cuantificación, evaluación y prevención de los riesgos asociados a los medicamentos una vez comercializados.</t>
        </is>
      </c>
      <c r="AH69" s="2" t="inlineStr">
        <is>
          <t>ravimiohutuse järelevalve</t>
        </is>
      </c>
      <c r="AI69" s="2" t="inlineStr">
        <is>
          <t>3</t>
        </is>
      </c>
      <c r="AJ69" s="2" t="inlineStr">
        <is>
          <t/>
        </is>
      </c>
      <c r="AK69" t="inlineStr">
        <is>
          <t>ravimite ohutuse pidev jälgimine &lt;i&gt;kliiniliste uuringute&lt;/i&gt; &lt;a href="/entry/result/1686971/all" id="ENTRY_TO_ENTRY_CONVERTER" target="_blank"&gt;IATE:1686971&lt;/a&gt; ajal ja pärast ravimiga seotud loa väljastamist</t>
        </is>
      </c>
      <c r="AL69" s="2" t="inlineStr">
        <is>
          <t>lääketurvatoiminta|
lääkevalvonta</t>
        </is>
      </c>
      <c r="AM69" s="2" t="inlineStr">
        <is>
          <t>3|
3</t>
        </is>
      </c>
      <c r="AN69" s="2" t="inlineStr">
        <is>
          <t xml:space="preserve">|
</t>
        </is>
      </c>
      <c r="AO69" t="inlineStr">
        <is>
          <t>lääkkeiden käytön kaikkien osatekijöiden turvallisuuden jatkuva tarkkailu</t>
        </is>
      </c>
      <c r="AP69" s="2" t="inlineStr">
        <is>
          <t>pharmacovigilance</t>
        </is>
      </c>
      <c r="AQ69" s="2" t="inlineStr">
        <is>
          <t>3</t>
        </is>
      </c>
      <c r="AR69" s="2" t="inlineStr">
        <is>
          <t/>
        </is>
      </c>
      <c r="AS69" t="inlineStr">
        <is>
          <t>surveillance du risque d'effets indésirables résultant de l'utilisation de médicaments ou de produits autorisés</t>
        </is>
      </c>
      <c r="AT69" s="2" t="inlineStr">
        <is>
          <t>faireachas cógas</t>
        </is>
      </c>
      <c r="AU69" s="2" t="inlineStr">
        <is>
          <t>3</t>
        </is>
      </c>
      <c r="AV69" s="2" t="inlineStr">
        <is>
          <t/>
        </is>
      </c>
      <c r="AW69" t="inlineStr">
        <is>
          <t/>
        </is>
      </c>
      <c r="AX69" s="2" t="inlineStr">
        <is>
          <t>farmakovigilancija</t>
        </is>
      </c>
      <c r="AY69" s="2" t="inlineStr">
        <is>
          <t>4</t>
        </is>
      </c>
      <c r="AZ69" s="2" t="inlineStr">
        <is>
          <t/>
        </is>
      </c>
      <c r="BA69" t="inlineStr">
        <is>
          <t>skup aktivnosti vezanih uz otkrivanje, procjenu, razumijevanje, prevenciju i postupanje u slučaju nuspojava lijekova i novih saznanja o škodljivosti primjene lijekova</t>
        </is>
      </c>
      <c r="BB69" s="2" t="inlineStr">
        <is>
          <t>farmakovigilancia</t>
        </is>
      </c>
      <c r="BC69" s="2" t="inlineStr">
        <is>
          <t>4</t>
        </is>
      </c>
      <c r="BD69" s="2" t="inlineStr">
        <is>
          <t/>
        </is>
      </c>
      <c r="BE69" t="inlineStr">
        <is>
          <t>a gyógyszerek biztonságossága érdekében a gyógyszer előny/kockázat viszonyát nyomon követő, a kockázat csökkentésére és az előnyök növelésére irányuló tevékenység</t>
        </is>
      </c>
      <c r="BF69" s="2" t="inlineStr">
        <is>
          <t>farmacovigilanza</t>
        </is>
      </c>
      <c r="BG69" s="2" t="inlineStr">
        <is>
          <t>3</t>
        </is>
      </c>
      <c r="BH69" s="2" t="inlineStr">
        <is>
          <t/>
        </is>
      </c>
      <c r="BI69" t="inlineStr">
        <is>
          <t>Attività di controllo svolta dall’autorità sanitaria sui farmaci in commercio, per raccogliere segnalazioni su eventuali effetti collaterali non individuati in fase di sperimentazione</t>
        </is>
      </c>
      <c r="BJ69" s="2" t="inlineStr">
        <is>
          <t>farmakologinis budrumas</t>
        </is>
      </c>
      <c r="BK69" s="2" t="inlineStr">
        <is>
          <t>3</t>
        </is>
      </c>
      <c r="BL69" s="2" t="inlineStr">
        <is>
          <t/>
        </is>
      </c>
      <c r="BM69" t="inlineStr">
        <is>
          <t>nepageidaujamų reakcijų ar kitų su vaistu susijusių problemų nustatymo, vertinimo, pranešimo ir tokios rizikos prevencijos sistema</t>
        </is>
      </c>
      <c r="BN69" s="2" t="inlineStr">
        <is>
          <t>farmakovigilance|
zāļu drošuma uzraudzība</t>
        </is>
      </c>
      <c r="BO69" s="2" t="inlineStr">
        <is>
          <t>3|
2</t>
        </is>
      </c>
      <c r="BP69" s="2" t="inlineStr">
        <is>
          <t xml:space="preserve">|
</t>
        </is>
      </c>
      <c r="BQ69" t="inlineStr">
        <is>
          <t>zāļu lietošanas drošuma uzraudzība</t>
        </is>
      </c>
      <c r="BR69" s="2" t="inlineStr">
        <is>
          <t>farmakoviġilanza</t>
        </is>
      </c>
      <c r="BS69" s="2" t="inlineStr">
        <is>
          <t>3</t>
        </is>
      </c>
      <c r="BT69" s="2" t="inlineStr">
        <is>
          <t/>
        </is>
      </c>
      <c r="BU69" t="inlineStr">
        <is>
          <t>il-proċess marbut mad-detezzjoni, mal-evalwazzjoni, mal-fehim u mal-prevenzjoni ta' effetti avversi kkaġunati mill-mediċini, bil-għan li jittejbu s-sikurezza tal-pazjenti u l-kwalità tal-kura</t>
        </is>
      </c>
      <c r="BV69" s="2" t="inlineStr">
        <is>
          <t>geneesmiddelenbewaking</t>
        </is>
      </c>
      <c r="BW69" s="2" t="inlineStr">
        <is>
          <t>3</t>
        </is>
      </c>
      <c r="BX69" s="2" t="inlineStr">
        <is>
          <t/>
        </is>
      </c>
      <c r="BY69" t="inlineStr">
        <is>
          <t>geheel van werkzaamheden gericht op het identificeren, beoordelen en voorkomen van bijwerkingen van geneesmiddelen waarvoor een handelsvergunning is verleend, alsmede de aanpak van aangrenzende aan geneesmiddelen gerelateerde problemen</t>
        </is>
      </c>
      <c r="BZ69" s="2" t="inlineStr">
        <is>
          <t>nadzór nad bezpieczeństwem farmakoterapii|
monitorowanie bezpieczeństwa leku</t>
        </is>
      </c>
      <c r="CA69" s="2" t="inlineStr">
        <is>
          <t>2|
2</t>
        </is>
      </c>
      <c r="CB69" s="2" t="inlineStr">
        <is>
          <t xml:space="preserve">|
</t>
        </is>
      </c>
      <c r="CC69" t="inlineStr">
        <is>
          <t/>
        </is>
      </c>
      <c r="CD69" s="2" t="inlineStr">
        <is>
          <t>farmacovigilância</t>
        </is>
      </c>
      <c r="CE69" s="2" t="inlineStr">
        <is>
          <t>3</t>
        </is>
      </c>
      <c r="CF69" s="2" t="inlineStr">
        <is>
          <t/>
        </is>
      </c>
      <c r="CG69" t="inlineStr">
        <is>
          <t>Conjunto de atividades de deteção, registo e avaliação das reações adversas, com o objetivo de determinar a incidência, gravidade e nexo de causalidade com os medicamentos, baseadas no estudo sistemático e multidisciplinar dos efeitos dos medicamentos.</t>
        </is>
      </c>
      <c r="CH69" s="2" t="inlineStr">
        <is>
          <t>farmacovigilență</t>
        </is>
      </c>
      <c r="CI69" s="2" t="inlineStr">
        <is>
          <t>3</t>
        </is>
      </c>
      <c r="CJ69" s="2" t="inlineStr">
        <is>
          <t/>
        </is>
      </c>
      <c r="CK69" t="inlineStr">
        <is>
          <t>știința și activitățile referitoare la depistarea, evaluarea, înțelegerea și prevenirea reacțiilor adverse ale medicamentelor</t>
        </is>
      </c>
      <c r="CL69" s="2" t="inlineStr">
        <is>
          <t>farmakovigilancia|
dohľad nad liekmi|
sledovanie bezpečnosti liekov|
monitorovanie liekov</t>
        </is>
      </c>
      <c r="CM69" s="2" t="inlineStr">
        <is>
          <t>3|
3|
2|
2</t>
        </is>
      </c>
      <c r="CN69" s="2" t="inlineStr">
        <is>
          <t xml:space="preserve">|
|
|
</t>
        </is>
      </c>
      <c r="CO69" t="inlineStr">
        <is>
          <t>postupy a aktivity súvisiace s detekciou, hodnotením, chápaním a prevenciou nežiaducich účinkov farmaceutických výrobkov (WHO, 2002)</t>
        </is>
      </c>
      <c r="CP69" s="2" t="inlineStr">
        <is>
          <t>farmakovigilanca|
spremljanje zdravil|
spremljanje varnosti zdravil</t>
        </is>
      </c>
      <c r="CQ69" s="2" t="inlineStr">
        <is>
          <t>3|
3|
3</t>
        </is>
      </c>
      <c r="CR69" s="2" t="inlineStr">
        <is>
          <t xml:space="preserve">|
|
</t>
        </is>
      </c>
      <c r="CS69" t="inlineStr">
        <is>
          <t>sistem ugotavljanja, zbiranja in vrednotenja neželenih učinkov in drugih spoznanj o varnosti zdravil in ukrepanja za upravljanje in zmanjševanje tveganja, povezanega z zdravili</t>
        </is>
      </c>
      <c r="CT69" s="2" t="inlineStr">
        <is>
          <t>farmakovigilans</t>
        </is>
      </c>
      <c r="CU69" s="2" t="inlineStr">
        <is>
          <t>3</t>
        </is>
      </c>
      <c r="CV69" s="2" t="inlineStr">
        <is>
          <t/>
        </is>
      </c>
      <c r="CW69" t="inlineStr">
        <is>
          <t>ständig övervakning av läkemedels säkerhet under kliniska prövningar och efter godkännande</t>
        </is>
      </c>
    </row>
    <row r="70">
      <c r="A70" s="1" t="str">
        <f>HYPERLINK("https://iate.europa.eu/entry/result/780784/all", "780784")</f>
        <v>780784</v>
      </c>
      <c r="B70" t="inlineStr">
        <is>
          <t>SOCIAL QUESTIONS;INDUSTRY</t>
        </is>
      </c>
      <c r="C70" t="inlineStr">
        <is>
          <t>SOCIAL QUESTIONS|social affairs;SOCIAL QUESTIONS|health|pharmaceutical industry;INDUSTRY|industrial structures and policy</t>
        </is>
      </c>
      <c r="D70" t="inlineStr">
        <is>
          <t>no</t>
        </is>
      </c>
      <c r="E70" t="inlineStr">
        <is>
          <t/>
        </is>
      </c>
      <c r="F70" t="inlineStr">
        <is>
          <t/>
        </is>
      </c>
      <c r="G70" t="inlineStr">
        <is>
          <t/>
        </is>
      </c>
      <c r="H70" t="inlineStr">
        <is>
          <t/>
        </is>
      </c>
      <c r="I70" t="inlineStr">
        <is>
          <t/>
        </is>
      </c>
      <c r="J70" t="inlineStr">
        <is>
          <t/>
        </is>
      </c>
      <c r="K70" t="inlineStr">
        <is>
          <t/>
        </is>
      </c>
      <c r="L70" t="inlineStr">
        <is>
          <t/>
        </is>
      </c>
      <c r="M70" t="inlineStr">
        <is>
          <t/>
        </is>
      </c>
      <c r="N70" s="2" t="inlineStr">
        <is>
          <t>Den Europæiske Forening for Alment Anvendte Farmaceutiske Specialiteter|
AESGP</t>
        </is>
      </c>
      <c r="O70" s="2" t="inlineStr">
        <is>
          <t>4|
4</t>
        </is>
      </c>
      <c r="P70" s="2" t="inlineStr">
        <is>
          <t xml:space="preserve">|
</t>
        </is>
      </c>
      <c r="Q70" t="inlineStr">
        <is>
          <t/>
        </is>
      </c>
      <c r="R70" s="2" t="inlineStr">
        <is>
          <t>Europäischer Fachverband der Arzneimittel-Hersteller|
AESGP</t>
        </is>
      </c>
      <c r="S70" s="2" t="inlineStr">
        <is>
          <t>3|
3</t>
        </is>
      </c>
      <c r="T70" s="2" t="inlineStr">
        <is>
          <t xml:space="preserve">|
</t>
        </is>
      </c>
      <c r="U70" t="inlineStr">
        <is>
          <t/>
        </is>
      </c>
      <c r="V70" s="2" t="inlineStr">
        <is>
          <t>Ευρωπαϊκή ένωση φαρμακευτικών ιδιοσκευασμάτων για το ευρύ κοινό|
AESGP</t>
        </is>
      </c>
      <c r="W70" s="2" t="inlineStr">
        <is>
          <t>3|
3</t>
        </is>
      </c>
      <c r="X70" s="2" t="inlineStr">
        <is>
          <t xml:space="preserve">|
</t>
        </is>
      </c>
      <c r="Y70" t="inlineStr">
        <is>
          <t/>
        </is>
      </c>
      <c r="Z70" s="2" t="inlineStr">
        <is>
          <t>European Proprietary Medicines Manufacturers' Association|
AESGP</t>
        </is>
      </c>
      <c r="AA70" s="2" t="inlineStr">
        <is>
          <t>2|
2</t>
        </is>
      </c>
      <c r="AB70" s="2" t="inlineStr">
        <is>
          <t xml:space="preserve">|
</t>
        </is>
      </c>
      <c r="AC70" t="inlineStr">
        <is>
          <t/>
        </is>
      </c>
      <c r="AD70" t="inlineStr">
        <is>
          <t/>
        </is>
      </c>
      <c r="AE70" t="inlineStr">
        <is>
          <t/>
        </is>
      </c>
      <c r="AF70" t="inlineStr">
        <is>
          <t/>
        </is>
      </c>
      <c r="AG70" t="inlineStr">
        <is>
          <t/>
        </is>
      </c>
      <c r="AH70" t="inlineStr">
        <is>
          <t/>
        </is>
      </c>
      <c r="AI70" t="inlineStr">
        <is>
          <t/>
        </is>
      </c>
      <c r="AJ70" t="inlineStr">
        <is>
          <t/>
        </is>
      </c>
      <c r="AK70" t="inlineStr">
        <is>
          <t/>
        </is>
      </c>
      <c r="AL70" t="inlineStr">
        <is>
          <t/>
        </is>
      </c>
      <c r="AM70" t="inlineStr">
        <is>
          <t/>
        </is>
      </c>
      <c r="AN70" t="inlineStr">
        <is>
          <t/>
        </is>
      </c>
      <c r="AO70" t="inlineStr">
        <is>
          <t/>
        </is>
      </c>
      <c r="AP70" s="2" t="inlineStr">
        <is>
          <t>Association européenne des spécialités pharmaceutiques grand public|
AESGP</t>
        </is>
      </c>
      <c r="AQ70" s="2" t="inlineStr">
        <is>
          <t>2|
2</t>
        </is>
      </c>
      <c r="AR70" s="2" t="inlineStr">
        <is>
          <t xml:space="preserve">|
</t>
        </is>
      </c>
      <c r="AS70" t="inlineStr">
        <is>
          <t/>
        </is>
      </c>
      <c r="AT70" t="inlineStr">
        <is>
          <t/>
        </is>
      </c>
      <c r="AU70" t="inlineStr">
        <is>
          <t/>
        </is>
      </c>
      <c r="AV70" t="inlineStr">
        <is>
          <t/>
        </is>
      </c>
      <c r="AW70" t="inlineStr">
        <is>
          <t/>
        </is>
      </c>
      <c r="AX70" t="inlineStr">
        <is>
          <t/>
        </is>
      </c>
      <c r="AY70" t="inlineStr">
        <is>
          <t/>
        </is>
      </c>
      <c r="AZ70" t="inlineStr">
        <is>
          <t/>
        </is>
      </c>
      <c r="BA70" t="inlineStr">
        <is>
          <t/>
        </is>
      </c>
      <c r="BB70" t="inlineStr">
        <is>
          <t/>
        </is>
      </c>
      <c r="BC70" t="inlineStr">
        <is>
          <t/>
        </is>
      </c>
      <c r="BD70" t="inlineStr">
        <is>
          <t/>
        </is>
      </c>
      <c r="BE70" t="inlineStr">
        <is>
          <t/>
        </is>
      </c>
      <c r="BF70" s="2" t="inlineStr">
        <is>
          <t>Associazione europea dei produttori di farmaci da banco|
AESGP</t>
        </is>
      </c>
      <c r="BG70" s="2" t="inlineStr">
        <is>
          <t>2|
2</t>
        </is>
      </c>
      <c r="BH70" s="2" t="inlineStr">
        <is>
          <t xml:space="preserve">|
</t>
        </is>
      </c>
      <c r="BI70" t="inlineStr">
        <is>
          <t/>
        </is>
      </c>
      <c r="BJ70" t="inlineStr">
        <is>
          <t/>
        </is>
      </c>
      <c r="BK70" t="inlineStr">
        <is>
          <t/>
        </is>
      </c>
      <c r="BL70" t="inlineStr">
        <is>
          <t/>
        </is>
      </c>
      <c r="BM70" t="inlineStr">
        <is>
          <t/>
        </is>
      </c>
      <c r="BN70" t="inlineStr">
        <is>
          <t/>
        </is>
      </c>
      <c r="BO70" t="inlineStr">
        <is>
          <t/>
        </is>
      </c>
      <c r="BP70" t="inlineStr">
        <is>
          <t/>
        </is>
      </c>
      <c r="BQ70" t="inlineStr">
        <is>
          <t/>
        </is>
      </c>
      <c r="BR70" t="inlineStr">
        <is>
          <t/>
        </is>
      </c>
      <c r="BS70" t="inlineStr">
        <is>
          <t/>
        </is>
      </c>
      <c r="BT70" t="inlineStr">
        <is>
          <t/>
        </is>
      </c>
      <c r="BU70" t="inlineStr">
        <is>
          <t/>
        </is>
      </c>
      <c r="BV70" t="inlineStr">
        <is>
          <t/>
        </is>
      </c>
      <c r="BW70" t="inlineStr">
        <is>
          <t/>
        </is>
      </c>
      <c r="BX70" t="inlineStr">
        <is>
          <t/>
        </is>
      </c>
      <c r="BY70" t="inlineStr">
        <is>
          <t/>
        </is>
      </c>
      <c r="BZ70" t="inlineStr">
        <is>
          <t/>
        </is>
      </c>
      <c r="CA70" t="inlineStr">
        <is>
          <t/>
        </is>
      </c>
      <c r="CB70" t="inlineStr">
        <is>
          <t/>
        </is>
      </c>
      <c r="CC70" t="inlineStr">
        <is>
          <t/>
        </is>
      </c>
      <c r="CD70" s="2" t="inlineStr">
        <is>
          <t>Associação Europeia das Especialidades Farmacêuticas de Venda Livre|
AESGP</t>
        </is>
      </c>
      <c r="CE70" s="2" t="inlineStr">
        <is>
          <t>2|
2</t>
        </is>
      </c>
      <c r="CF70" s="2" t="inlineStr">
        <is>
          <t xml:space="preserve">|
</t>
        </is>
      </c>
      <c r="CG70" t="inlineStr">
        <is>
          <t>Fundada em 1964 em Paris com a designação de "Association européenne des spécialités grand public". Os actuais estatutos foram adoptados em 1991. Também conhecida por "European Proprietary Association".</t>
        </is>
      </c>
      <c r="CH70" t="inlineStr">
        <is>
          <t/>
        </is>
      </c>
      <c r="CI70" t="inlineStr">
        <is>
          <t/>
        </is>
      </c>
      <c r="CJ70" t="inlineStr">
        <is>
          <t/>
        </is>
      </c>
      <c r="CK70" t="inlineStr">
        <is>
          <t/>
        </is>
      </c>
      <c r="CL70" t="inlineStr">
        <is>
          <t/>
        </is>
      </c>
      <c r="CM70" t="inlineStr">
        <is>
          <t/>
        </is>
      </c>
      <c r="CN70" t="inlineStr">
        <is>
          <t/>
        </is>
      </c>
      <c r="CO70" t="inlineStr">
        <is>
          <t/>
        </is>
      </c>
      <c r="CP70" t="inlineStr">
        <is>
          <t/>
        </is>
      </c>
      <c r="CQ70" t="inlineStr">
        <is>
          <t/>
        </is>
      </c>
      <c r="CR70" t="inlineStr">
        <is>
          <t/>
        </is>
      </c>
      <c r="CS70" t="inlineStr">
        <is>
          <t/>
        </is>
      </c>
      <c r="CT70" t="inlineStr">
        <is>
          <t/>
        </is>
      </c>
      <c r="CU70" t="inlineStr">
        <is>
          <t/>
        </is>
      </c>
      <c r="CV70" t="inlineStr">
        <is>
          <t/>
        </is>
      </c>
      <c r="CW70" t="inlineStr">
        <is>
          <t/>
        </is>
      </c>
    </row>
    <row r="71">
      <c r="A71" s="1" t="str">
        <f>HYPERLINK("https://iate.europa.eu/entry/result/2243721/all", "2243721")</f>
        <v>2243721</v>
      </c>
      <c r="B71" t="inlineStr">
        <is>
          <t>SOCIAL QUESTIONS</t>
        </is>
      </c>
      <c r="C71" t="inlineStr">
        <is>
          <t>SOCIAL QUESTIONS|health|pharmaceutical industry</t>
        </is>
      </c>
      <c r="D71" t="inlineStr">
        <is>
          <t>yes</t>
        </is>
      </c>
      <c r="E71" t="inlineStr">
        <is>
          <t/>
        </is>
      </c>
      <c r="F71" s="2" t="inlineStr">
        <is>
          <t>разрешително за употреба и търгуване на лекарствени продукти, предназначени за педиатрична употреба|
PUMA</t>
        </is>
      </c>
      <c r="G71" s="2" t="inlineStr">
        <is>
          <t>3|
3</t>
        </is>
      </c>
      <c r="H71" s="2" t="inlineStr">
        <is>
          <t xml:space="preserve">|
</t>
        </is>
      </c>
      <c r="I71" t="inlineStr">
        <is>
          <t>разрешително за търгуване на лекарствен продукт, предназначен за хуманна употреба, който не е защитен от сертификат за допълнителна защита съгласно Регламент (ЕИО) № 1768/92 или от патент, който представлява условие за предоставяне на сертификат за допълнителна защита, покриващ изключително терапевтични показания, които са предназначени за използване сред населението в детска възраст или негови подгрупи, включително подходящата сила, фармацевтична форма или начин за прилагане на този продукт</t>
        </is>
      </c>
      <c r="J71" s="2" t="inlineStr">
        <is>
          <t>registrace pro pediatrické použití</t>
        </is>
      </c>
      <c r="K71" s="2" t="inlineStr">
        <is>
          <t>3</t>
        </is>
      </c>
      <c r="L71" s="2" t="inlineStr">
        <is>
          <t/>
        </is>
      </c>
      <c r="M71" t="inlineStr">
        <is>
          <t>registrace udělená pro humánní léčivý přípravek, který není chráněn dodatkovým ochranným osvědčením nebo patentem způsobilým pro udělení dodatkového ochranného osvědčení, jež zahrnuje výhradně léčebné indikace relevantní pro použití u pediatrické populace nebo u jejích podskupin, včetně příslušné síly, lékové formy nebo cesty podání dotyčného přípravku</t>
        </is>
      </c>
      <c r="N71" s="2" t="inlineStr">
        <is>
          <t>markedsføringstilladelse til pædiatrisk brug</t>
        </is>
      </c>
      <c r="O71" s="2" t="inlineStr">
        <is>
          <t>4</t>
        </is>
      </c>
      <c r="P71" s="2" t="inlineStr">
        <is>
          <t/>
        </is>
      </c>
      <c r="Q71" t="inlineStr">
        <is>
          <t>en markedsføringstilladelse, der udstedes for et humanmedicinsk lægemiddel, som ikke er beskyttet af et supplerende beskyttelsescertifikat i henhold til forordning (EØF) nr. 1768/92 eller af et patent, der opfylder betingelserne for udstedelse af det supplerende beskyttelsescertifikat, og som udelukkende gælder for de af lægemidlets terapeutiske indikationer, der er relevante for dets brug i den pædiatriske befolkningsgruppe eller delgrupper heraf, herunder en passende styrke, lægemiddelform og administrationsvej</t>
        </is>
      </c>
      <c r="R71" s="2" t="inlineStr">
        <is>
          <t>Genehmigung für die pädiatrische Verwendung</t>
        </is>
      </c>
      <c r="S71" s="2" t="inlineStr">
        <is>
          <t>3</t>
        </is>
      </c>
      <c r="T71" s="2" t="inlineStr">
        <is>
          <t/>
        </is>
      </c>
      <c r="U71" t="inlineStr">
        <is>
          <t>Genehmigung für das Inverkehrbringen, die für ein Humanarzneimittel erteilt wird, das nicht durch ein ergänzendes Schutzzertifikat (...) durch ein Patent, das für ein ergänzendes Schutzzertifikat in Frage kommt, geschützt ist und das ausschließlich therapeutische Indikationen abdeckt, die für die pädiatrische Bevölkerungsgruppe oder deren Untergruppen von Bedeutung sind, wobei Stärke, Darreichungsform oder Verabreichungsweg dieses Mittels adäquat sein müssen</t>
        </is>
      </c>
      <c r="V71" s="2" t="inlineStr">
        <is>
          <t>άδεια κυκλοφορίας για παιδιατρική χρήση</t>
        </is>
      </c>
      <c r="W71" s="2" t="inlineStr">
        <is>
          <t>3</t>
        </is>
      </c>
      <c r="X71" s="2" t="inlineStr">
        <is>
          <t/>
        </is>
      </c>
      <c r="Y71" t="inlineStr">
        <is>
          <t>άδεια κυκλοφορίας που εκδίδεται για φάρμακο που προορίζεται για ανθρώπινη χρήση, το οποίο δεν προστατεύεται από συμπληρωματικό πιστοποιητικό προστασίας δυνάμει του κανονισμού (ΕΟΚ) 1768/92 ή από δίπλωμα ευρεσιτεχνίας που πληροί τις προϋποθέσεις για τη χορήγηση του συμπληρωματικού πιστοποιητικού προστασίας, το οποίο καλύπτει αποκλειστικά θεραπευτικές ενδείξεις που είναι σημαντικές για χρήση στον παιδιατρικό πληθυσμό ή σε υποσύνολά του, συμπεριλαμβανομένης της κατάλληλης δοσολογίας, της φαρμακοτεχνικής μορφής ή της οδού χορήγησης του εν λόγω προϊόντος.</t>
        </is>
      </c>
      <c r="Z71" s="2" t="inlineStr">
        <is>
          <t>paediatric use marketing authorisation|
PUMA</t>
        </is>
      </c>
      <c r="AA71" s="2" t="inlineStr">
        <is>
          <t>3|
1</t>
        </is>
      </c>
      <c r="AB71" s="2" t="inlineStr">
        <is>
          <t xml:space="preserve">|
</t>
        </is>
      </c>
      <c r="AC71" t="inlineStr">
        <is>
          <t>marketing authorisation granted in respect of a medicinal product for human use which is not protected by a &lt;a href="https://iate.europa.eu/entry/result/1268236/en" target="_blank"&gt;supplementary protection certificate&lt;/a&gt; or by a patent which qualifies for the granting of the supplementary protection certificate, covering exclusively therapeutic indications which are relevant for use in the paediatric population, or subsets thereof, including the appropriate strength, pharmaceutical form or route of administration for that product.</t>
        </is>
      </c>
      <c r="AD71" s="2" t="inlineStr">
        <is>
          <t>autorización de comercialización para uso pediátrico|
ACUP</t>
        </is>
      </c>
      <c r="AE71" s="2" t="inlineStr">
        <is>
          <t>3|
3</t>
        </is>
      </c>
      <c r="AF71" s="2" t="inlineStr">
        <is>
          <t xml:space="preserve">|
</t>
        </is>
      </c>
      <c r="AG71" t="inlineStr">
        <is>
          <t>La [autorización] concedida a un medicamento de uso humano no protegido por un certificado complementario de protección (...) o por una patente que permita obtener para tal medicamento un certificado complementario de protección, que abarca solamente las indicaciones terapéuticas del medicamento pertinentes para su uso por la población pediátrica o algún subgrupo o subgrupos de ella, tales como su concentración apropiada, su forma farmacéutica o su vía de administración.</t>
        </is>
      </c>
      <c r="AH71" s="2" t="inlineStr">
        <is>
          <t>pediaatrias kasutatava ravimi müügiluba</t>
        </is>
      </c>
      <c r="AI71" s="2" t="inlineStr">
        <is>
          <t>3</t>
        </is>
      </c>
      <c r="AJ71" s="2" t="inlineStr">
        <is>
          <t/>
        </is>
      </c>
      <c r="AK71" t="inlineStr">
        <is>
          <t>sellise inimtervishoius kasutatava ravimi müügiluba, mis ei ole kaitstud täiendava kaitse tunnistusega vastavalt määrusele (EMÜ) nr 1768/92 või patendiga, mis vastab täiendava kaitse tunnistuse andmise tingimustele, kusjuures müügiluba hõlmab üksnes ravinäidustusi, mis on asjakohased lastel või mõnel lasterühmal kasutamiseks, kaasa arvatud sobiv toimeainekogus, ravimvorm ja manustamisviis</t>
        </is>
      </c>
      <c r="AL71" s="2" t="inlineStr">
        <is>
          <t>lastenlääkkeen myyntilupa</t>
        </is>
      </c>
      <c r="AM71" s="2" t="inlineStr">
        <is>
          <t>3</t>
        </is>
      </c>
      <c r="AN71" s="2" t="inlineStr">
        <is>
          <t/>
        </is>
      </c>
      <c r="AO71" t="inlineStr">
        <is>
          <t/>
        </is>
      </c>
      <c r="AP71" s="2" t="inlineStr">
        <is>
          <t>autorisation de mise sur le marché en vue d'un usage pédiatrique</t>
        </is>
      </c>
      <c r="AQ71" s="2" t="inlineStr">
        <is>
          <t>3</t>
        </is>
      </c>
      <c r="AR71" s="2" t="inlineStr">
        <is>
          <t/>
        </is>
      </c>
      <c r="AS71" t="inlineStr">
        <is>
          <t>autorisation de mise sur le marché accordée pour un médicament à usage humain qui ne fait pas l'objet d'un certificat complémentaire de protection (...), ni d'un brevet pouvant donner lieu à l'émission du certificat complémentaire de protection, et couvrant exclusivement des indications thérapeutiques qui ont une importance pour l'utilisation sur la population pédiatrique ou ses sous-ensembles, y compris le dosage, la forme pharmaceutique ou la voie d'administration approprié du produit concerné</t>
        </is>
      </c>
      <c r="AT71" s="2" t="inlineStr">
        <is>
          <t>údarú margaíochta le haghaidh úsáid phéidiatraiceach</t>
        </is>
      </c>
      <c r="AU71" s="2" t="inlineStr">
        <is>
          <t>3</t>
        </is>
      </c>
      <c r="AV71" s="2" t="inlineStr">
        <is>
          <t/>
        </is>
      </c>
      <c r="AW71" t="inlineStr">
        <is>
          <t/>
        </is>
      </c>
      <c r="AX71" t="inlineStr">
        <is>
          <t/>
        </is>
      </c>
      <c r="AY71" t="inlineStr">
        <is>
          <t/>
        </is>
      </c>
      <c r="AZ71" t="inlineStr">
        <is>
          <t/>
        </is>
      </c>
      <c r="BA71" t="inlineStr">
        <is>
          <t/>
        </is>
      </c>
      <c r="BB71" s="2" t="inlineStr">
        <is>
          <t>gyermekgyógyászati felhasználásra szóló forgalombahozatali engedély</t>
        </is>
      </c>
      <c r="BC71" s="2" t="inlineStr">
        <is>
          <t>4</t>
        </is>
      </c>
      <c r="BD71" s="2" t="inlineStr">
        <is>
          <t/>
        </is>
      </c>
      <c r="BE71" t="inlineStr">
        <is>
          <t>olyan, emberi felhasználásra szánt és az 1768/92/EGK tanácsi rendelet szerinti kiegészítő oltalmi tanúsítvánnyal vagy kiegészítő oltalmi tanúsítvány megadására feljogosító szabadalommal nem védett gyógyszerkészítmény forgalombahozatali engedélye, amely kizárólag a gyermekpopuláció körében vagy annak alcsoportjaiban való felhasználásra vonatkozó terápiás javallatokat tartalmaz, beleértve az adott termékre vonatkozó megfelelő hatáserősséget, gyógyszerformát vagy alkalmazási módot</t>
        </is>
      </c>
      <c r="BF71" s="2" t="inlineStr">
        <is>
          <t>autorizzazione all'immissione in commercio per uso pediatrico|
PUMA</t>
        </is>
      </c>
      <c r="BG71" s="2" t="inlineStr">
        <is>
          <t>3|
3</t>
        </is>
      </c>
      <c r="BH71" s="2" t="inlineStr">
        <is>
          <t xml:space="preserve">|
</t>
        </is>
      </c>
      <c r="BI71" t="inlineStr">
        <is>
          <t>autorizzazione all'immissione in commercio concessa ad un medicinale per uso umano che non è protetto da un certificato protettivo complementare o da un brevetto che può beneficiare di un tale certificato e che copre esclusivamente le indicazioni terapeutiche importanti per l'uso nella popolazione pediatrica o in sue sottopopolazioni</t>
        </is>
      </c>
      <c r="BJ71" s="2" t="inlineStr">
        <is>
          <t>pediatrinio vaisto rinkodaros leidimas|
leidimas prekiauti pediatriniu vaistu|
leidimas prekiauti pediatrijoje naudojamu vaistu</t>
        </is>
      </c>
      <c r="BK71" s="2" t="inlineStr">
        <is>
          <t>3|
3|
3</t>
        </is>
      </c>
      <c r="BL71" s="2" t="inlineStr">
        <is>
          <t>|
admitted|
admitted</t>
        </is>
      </c>
      <c r="BM71" t="inlineStr">
        <is>
          <t>leidimas prekiauti žmonėms skirtu vaistu, kuris nėra apsaugotas papildomos apsaugos liudijimu arba patentu, suteikiančiu teisę išduoti papildomos apsaugos liudijimą, taikomas išimtinai terapinėms indikacijoms, dėl kurių vaistas tinkamas naudoti vaikų populiacijai ar jos pogrupiams gydyti, įskaitant vaisto atitinkamą stiprumą, farmacinę formą ar vartojimo būdą</t>
        </is>
      </c>
      <c r="BN71" s="2" t="inlineStr">
        <is>
          <t>zāļu tirdzniecības atļauja lietošanai pediatrijā|
reģistrēšana lietojumam bērniem</t>
        </is>
      </c>
      <c r="BO71" s="2" t="inlineStr">
        <is>
          <t>3|
2</t>
        </is>
      </c>
      <c r="BP71" s="2" t="inlineStr">
        <is>
          <t xml:space="preserve">|
</t>
        </is>
      </c>
      <c r="BQ71" t="inlineStr">
        <is>
          <t>tirdzniecības atļauja, ko piešķir attiecībā uz cilvēkiem paredzētām zālēm, kuras neaizsargā papildu aizsardzības sertifikāts saskaņā ar Padomes Regulu (EEK) Nr. 1768/92 vai patents, kas ir priekšnosacījums papildu aizsardzības sertifikāta piešķiršanai, ekskluzīvi ietverot terapeitiskās indikācijas, kuras ir svarīgas lietošanā bērnu mērķgrupā vai tās apakšgrupās, tostarp šo zāļu attiecīgo stiprumu, farmaceitisko formu vai administrēšanas veidu</t>
        </is>
      </c>
      <c r="BR71" s="2" t="inlineStr">
        <is>
          <t>awtorizzazzjoni għall-kummerċjalizzazzjoni għall-użu pedjatriku</t>
        </is>
      </c>
      <c r="BS71" s="2" t="inlineStr">
        <is>
          <t>3</t>
        </is>
      </c>
      <c r="BT71" s="2" t="inlineStr">
        <is>
          <t/>
        </is>
      </c>
      <c r="BU71" t="inlineStr">
        <is>
          <t>awtorizzazzjoni għall-kummerċjalizzazzjoni mogħtija fir-rigward ta' prodott mediċinali għall-użu mill-bniedem li mhux protett b'&lt;a href="https://iate.europa.eu/entry/result/1268236/mt" target="_blank"&gt;ċertifikat ta' protezzjoni supplimentari&lt;/a&gt; jew bi privattiva u li jikkwalifika għall-għoti ta' ċertifikat ta' protezzjoni supplimentari, li tkopri esklużivament indikazzjonijiet terapewtiċi li huma relevanti għall-użu fil-popolazzjoni pedjatrika, jew sottogruppi tagħha, inklużi l-qawwa xierqa, il-forma farmaċewtika jew ir-rotta ta' amministrazzjoni, għal dak il-prodott</t>
        </is>
      </c>
      <c r="BV71" s="2" t="inlineStr">
        <is>
          <t>vergunning voor het in de handel brengen voor pediatrisch gebruik</t>
        </is>
      </c>
      <c r="BW71" s="2" t="inlineStr">
        <is>
          <t>3</t>
        </is>
      </c>
      <c r="BX71" s="2" t="inlineStr">
        <is>
          <t/>
        </is>
      </c>
      <c r="BY71" t="inlineStr">
        <is>
          <t>vergunning ter ondersteuning van een pediatrische indicatie voor een geneesmiddel dat al in de handel beschikbaar is</t>
        </is>
      </c>
      <c r="BZ71" s="2" t="inlineStr">
        <is>
          <t>pozwolenie na dopuszczenie do obrotu ze wskazaniem do stosowania w pediatrii</t>
        </is>
      </c>
      <c r="CA71" s="2" t="inlineStr">
        <is>
          <t>3</t>
        </is>
      </c>
      <c r="CB71" s="2" t="inlineStr">
        <is>
          <t/>
        </is>
      </c>
      <c r="CC71" t="inlineStr">
        <is>
          <t>„Pozwolenie na dopuszczenie do obrotu ze wskazaniem dostosowania w pediatrii” oznacza pozwolenie na dopuszczenie do obrotu udzielone dla produktu leczniczego stosowanego u ludzi, który nie jest chroniony dodatkowym świadectwem ochronnym zgodnie z rozporządzeniem Rady (EWG) nr 1768/92 ani patentem kwalifikującym do przyznania dodatkowego świadectwa ochronnego, obejmujące wyłącznie wskazania terapeutyczne dotyczące populacji pediatrycznej lub jej podgrup, z uwzględnieniem odpowiedniej mocy, postaci farmaceutycznej lub drogi podania tego produktu.</t>
        </is>
      </c>
      <c r="CD71" s="2" t="inlineStr">
        <is>
          <t>autorização de introdução no mercado para uso pediátrico|
PUMA</t>
        </is>
      </c>
      <c r="CE71" s="2" t="inlineStr">
        <is>
          <t>3|
3</t>
        </is>
      </c>
      <c r="CF71" s="2" t="inlineStr">
        <is>
          <t xml:space="preserve">|
</t>
        </is>
      </c>
      <c r="CG71" t="inlineStr">
        <is>
          <t>Autorização de introdução no mercado concedida relativamente a um medicamento para uso humano que não esteja protegido por um certificado complementar de proteção [...] ou por uma patente que confira direito à obtenção de um certificado complementar de proteção, que abranja unicamente as indicações terapêuticas relevantes para utilização na população pediátrica, ou em subgrupos dessa população, tais como a dosagem adequada, a forma farmacêutica ou a via de administração do medicamento.</t>
        </is>
      </c>
      <c r="CH71" s="2" t="inlineStr">
        <is>
          <t>autorizație de introducere pe piață pentru uz pediatric|
PUMA</t>
        </is>
      </c>
      <c r="CI71" s="2" t="inlineStr">
        <is>
          <t>3|
3</t>
        </is>
      </c>
      <c r="CJ71" s="2" t="inlineStr">
        <is>
          <t xml:space="preserve">|
</t>
        </is>
      </c>
      <c r="CK71" t="inlineStr">
        <is>
          <t>O autorizație de introducere pe piață acordată pentru un medicament de uz uman, care nu este protejat printr-un certificat suplimentar de protecție (...) și nici printr-un brevet care să îi permită obținerea certificatului suplimentar de protecție, acoperind exclusiv indicațiile terapeutice relevante pentru utilizarea la populația pediatrică sau subansambluri ale acesteia, inclusiv dozarea, forma farmaceutică sau calea de administrare adecvate ale produsului respectiv.</t>
        </is>
      </c>
      <c r="CL71" s="2" t="inlineStr">
        <is>
          <t>povolenie na uvedenie na trh pre liek na pediatrické použitie|
povolenie na uvedenie na trh lieku na pediatrické použitie</t>
        </is>
      </c>
      <c r="CM71" s="2" t="inlineStr">
        <is>
          <t>3|
3</t>
        </is>
      </c>
      <c r="CN71" s="2" t="inlineStr">
        <is>
          <t xml:space="preserve">preferred|
</t>
        </is>
      </c>
      <c r="CO71" t="inlineStr">
        <is>
          <t>povolenie vydané v súvislosti s humánnym liekom, ktorý nie je chránený dodatkovým ochranným osvedčením podľa nariadenia (EHS) č. 1768/92 alebo patentom, ktorý oprávňuje na udelenie dodatkového ochranného osvedčenia, ktoré sa vzťahuje výlučne na liečebné indikácie dôležité pre použitie v detskej populácii alebo v jej podskupinách vrátane primeranej sily, liekovej formy alebo spôsobu podávania tohto lieku</t>
        </is>
      </c>
      <c r="CP71" s="2" t="inlineStr">
        <is>
          <t>dovoljenje za promet za pediatrično uporabo</t>
        </is>
      </c>
      <c r="CQ71" s="2" t="inlineStr">
        <is>
          <t>3</t>
        </is>
      </c>
      <c r="CR71" s="2" t="inlineStr">
        <is>
          <t/>
        </is>
      </c>
      <c r="CS71" t="inlineStr">
        <is>
          <t>Dovoljenje za promet, izdano za zdravilo za uporabo v humani medicini, ki ni zaščiteno z dodatnim varstvenim certifikatom v skladu z Uredbo (EGS) št. 1768/92 ali s patentom, ki omogoča podelitev dodatnega varstvenega certifikata za izključno terapevtske indikacije, ki so pomembne za uporabo pri pediatrični populaciji ali pri njenih delih, vključno s primerno jakostjo, farmacevtsko obliko ali potjo uporabe tega zdravila.</t>
        </is>
      </c>
      <c r="CT71" s="2" t="inlineStr">
        <is>
          <t>godkännande för försäljning för pediatrisk användning</t>
        </is>
      </c>
      <c r="CU71" s="2" t="inlineStr">
        <is>
          <t>3</t>
        </is>
      </c>
      <c r="CV71" s="2" t="inlineStr">
        <is>
          <t/>
        </is>
      </c>
      <c r="CW71" t="inlineStr">
        <is>
          <t>"ett godkännande för försäljning som beviljas för ett humanläkemedel som inte skyddas av ett tilläggsskydd [...] eller av ett patent som berättigar till ett tilläggsskydd, och som uteslutande omfattar terapeutiska indikationer som är relevanta för användning i barnpopulationen eller undergrupper av denna, inbegripet lämplig styrka, läkemedelsform eller administreringsväg för produkten."</t>
        </is>
      </c>
    </row>
    <row r="72">
      <c r="A72" s="1" t="str">
        <f>HYPERLINK("https://iate.europa.eu/entry/result/1226337/all", "1226337")</f>
        <v>1226337</v>
      </c>
      <c r="B72" t="inlineStr">
        <is>
          <t>SOCIAL QUESTIONS</t>
        </is>
      </c>
      <c r="C72" t="inlineStr">
        <is>
          <t>SOCIAL QUESTIONS|health|pharmaceutical industry</t>
        </is>
      </c>
      <c r="D72" t="inlineStr">
        <is>
          <t>yes</t>
        </is>
      </c>
      <c r="E72" t="inlineStr">
        <is>
          <t/>
        </is>
      </c>
      <c r="F72" s="2" t="inlineStr">
        <is>
          <t>Добра клинична практика</t>
        </is>
      </c>
      <c r="G72" s="2" t="inlineStr">
        <is>
          <t>4</t>
        </is>
      </c>
      <c r="H72" s="2" t="inlineStr">
        <is>
          <t/>
        </is>
      </c>
      <c r="I72" t="inlineStr">
        <is>
          <t>Съвкупността от международно признати етични и научни изисквания за качество, които се спазват при планирането, провеждането, отчитането и докладването на клинични изпитвания.</t>
        </is>
      </c>
      <c r="J72" s="2" t="inlineStr">
        <is>
          <t>správná klinická praxe|
SKP</t>
        </is>
      </c>
      <c r="K72" s="2" t="inlineStr">
        <is>
          <t>3|
3</t>
        </is>
      </c>
      <c r="L72" s="2" t="inlineStr">
        <is>
          <t xml:space="preserve">|
</t>
        </is>
      </c>
      <c r="M72" t="inlineStr">
        <is>
          <t>soubor mezinárodně uznávanýchetických a vědeckých požadavků na jakost, které musí být dodrženy přinavrhování klinických hodnocení , při jejich provádění, dokumentování a při zpracování zpráv a hlášení o těchto hodnoceních</t>
        </is>
      </c>
      <c r="N72" s="2" t="inlineStr">
        <is>
          <t>god klinisk praksis|
GCP</t>
        </is>
      </c>
      <c r="O72" s="2" t="inlineStr">
        <is>
          <t>3|
2</t>
        </is>
      </c>
      <c r="P72" s="2" t="inlineStr">
        <is>
          <t xml:space="preserve">|
</t>
        </is>
      </c>
      <c r="Q72" t="inlineStr">
        <is>
          <t/>
        </is>
      </c>
      <c r="R72" s="2" t="inlineStr">
        <is>
          <t>gute klinische Praxis</t>
        </is>
      </c>
      <c r="S72" s="2" t="inlineStr">
        <is>
          <t>3</t>
        </is>
      </c>
      <c r="T72" s="2" t="inlineStr">
        <is>
          <t/>
        </is>
      </c>
      <c r="U72" t="inlineStr">
        <is>
          <t/>
        </is>
      </c>
      <c r="V72" s="2" t="inlineStr">
        <is>
          <t>ορθή κλινική πρακτική|
ΟΚΠ</t>
        </is>
      </c>
      <c r="W72" s="2" t="inlineStr">
        <is>
          <t>3|
3</t>
        </is>
      </c>
      <c r="X72" s="2" t="inlineStr">
        <is>
          <t xml:space="preserve">|
</t>
        </is>
      </c>
      <c r="Y72" t="inlineStr">
        <is>
          <t>σύνολο διεθνώς αναγνωρισμένων ποιοτικών απαιτήσεων δεοντολογικού και επιστημονικού χαρακτήρα, που πρέπει να τηρούνται κατά το σχεδιασμό, τη διεξαγωγή, την καταγραφή και την κοινοποίηση των κλινικών δοκιμών στις οποίες συμμετέχουν άνθρωποι</t>
        </is>
      </c>
      <c r="Z72" s="2" t="inlineStr">
        <is>
          <t>good clinical practice|
GCP</t>
        </is>
      </c>
      <c r="AA72" s="2" t="inlineStr">
        <is>
          <t>3|
3</t>
        </is>
      </c>
      <c r="AB72" s="2" t="inlineStr">
        <is>
          <t xml:space="preserve">|
</t>
        </is>
      </c>
      <c r="AC72" t="inlineStr">
        <is>
          <t>set of detailed ethical and scientific quality requirements for designing, conducting, performing, monitoring, auditing, recording, analysing and reporting clinical trials ensuring that the rights, safety and well-being of subjects are protected, and that the data generated in the clinical trial are reliable and robust</t>
        </is>
      </c>
      <c r="AD72" s="2" t="inlineStr">
        <is>
          <t>buenas prácticas clínicas</t>
        </is>
      </c>
      <c r="AE72" s="2" t="inlineStr">
        <is>
          <t>3</t>
        </is>
      </c>
      <c r="AF72" s="2" t="inlineStr">
        <is>
          <t/>
        </is>
      </c>
      <c r="AG72" t="inlineStr">
        <is>
          <t>Conjunto detallado de requisitos éticos y científicos de calidad del diseño, la planificación, la realización, el seguimiento, la auditoría, el registro, el análisis y la comunicación de ensayos clínicos para garantizar la protección de los derechos, la seguridad y el bienestar de los sujetos de ensayo, así como la fiabilidad y consistencia de los datos obtenidos en el ensayo clínico.</t>
        </is>
      </c>
      <c r="AH72" s="2" t="inlineStr">
        <is>
          <t>hea kliiniline tava|
head kliinilised tavad</t>
        </is>
      </c>
      <c r="AI72" s="2" t="inlineStr">
        <is>
          <t>3|
3</t>
        </is>
      </c>
      <c r="AJ72" s="2" t="inlineStr">
        <is>
          <t xml:space="preserve">|
</t>
        </is>
      </c>
      <c r="AK72" t="inlineStr">
        <is>
          <t>kliiniliste uuringute kavandamise, läbiviimise, teostuse, järelevalve, auditeerimise, andmete talletamise, analüüsimise ja aruandmise üksikasjalike eetiliste ja teaduslike kvaliteedinõuete kogum, millega tagatakse, et uuringus osalejate õigused, ohutus ja heaolu on kaitstud ning kliinilise uuringu käigus saadud andmed on stabiilsed ja usaldusväärsed</t>
        </is>
      </c>
      <c r="AL72" s="2" t="inlineStr">
        <is>
          <t>hyvä kliininen tutkimustapa</t>
        </is>
      </c>
      <c r="AM72" s="2" t="inlineStr">
        <is>
          <t>3</t>
        </is>
      </c>
      <c r="AN72" s="2" t="inlineStr">
        <is>
          <t/>
        </is>
      </c>
      <c r="AO72" t="inlineStr">
        <is>
          <t>kansainvälisesti tunnustetut eettiset ja tieteelliset laatuvaatimukset, joita on noudatettava ihmisillä tehtävien tutkimusten suunnittelussa, suorittamisessa, kirjaamisessa ja niihin liittyvissä ilmoitusmenettelyissä</t>
        </is>
      </c>
      <c r="AP72" s="2" t="inlineStr">
        <is>
          <t>bonne pratique clinique|
BPC|
bonnes pratiques cliniques</t>
        </is>
      </c>
      <c r="AQ72" s="2" t="inlineStr">
        <is>
          <t>3|
2|
2</t>
        </is>
      </c>
      <c r="AR72" s="2" t="inlineStr">
        <is>
          <t xml:space="preserve">|
|
</t>
        </is>
      </c>
      <c r="AS72" t="inlineStr">
        <is>
          <t>ensemble de dispositions qui garantissent la qualité dans la conduite d'un essai, le recueil des résultats, les droits et la sécurité des personnes participantes, ainsi que la confidentialité des informations</t>
        </is>
      </c>
      <c r="AT72" s="2" t="inlineStr">
        <is>
          <t>dea-chleachtas cliniciúil</t>
        </is>
      </c>
      <c r="AU72" s="2" t="inlineStr">
        <is>
          <t>3</t>
        </is>
      </c>
      <c r="AV72" s="2" t="inlineStr">
        <is>
          <t/>
        </is>
      </c>
      <c r="AW72" t="inlineStr">
        <is>
          <t/>
        </is>
      </c>
      <c r="AX72" s="2" t="inlineStr">
        <is>
          <t>dobra klinička praksa</t>
        </is>
      </c>
      <c r="AY72" s="2" t="inlineStr">
        <is>
          <t>3</t>
        </is>
      </c>
      <c r="AZ72" s="2" t="inlineStr">
        <is>
          <t/>
        </is>
      </c>
      <c r="BA72" t="inlineStr">
        <is>
          <t>međunarodno priznate etičke i znanstvene norme za kvalitetu planiranja, provođenja i praćenja kliničkih ispitivanja na ljudima i izvještavanja o njima, čime se osigurava zaštita prava, sigurnost i dobrobit ispitanika, kao i vjerodostojnost podataka dobivenih kliničkim ispitivanjem</t>
        </is>
      </c>
      <c r="BB72" s="2" t="inlineStr">
        <is>
          <t>helyes klinikai gyakorlat</t>
        </is>
      </c>
      <c r="BC72" s="2" t="inlineStr">
        <is>
          <t>4</t>
        </is>
      </c>
      <c r="BD72" s="2" t="inlineStr">
        <is>
          <t/>
        </is>
      </c>
      <c r="BE72" t="inlineStr">
        <is>
          <t/>
        </is>
      </c>
      <c r="BF72" s="2" t="inlineStr">
        <is>
          <t>buona prassi clinica</t>
        </is>
      </c>
      <c r="BG72" s="2" t="inlineStr">
        <is>
          <t>3</t>
        </is>
      </c>
      <c r="BH72" s="2" t="inlineStr">
        <is>
          <t/>
        </is>
      </c>
      <c r="BI72" t="inlineStr">
        <is>
          <t>la buona pratica clinica è uno standard internazionale di etica e qualità scientifica per progettare, condurre, registrare e relazionare gli studi clinici che coinvolgono esseri umani</t>
        </is>
      </c>
      <c r="BJ72" s="2" t="inlineStr">
        <is>
          <t>geroji klinikinė praktika|
gera klinikinė praktika|
GKP</t>
        </is>
      </c>
      <c r="BK72" s="2" t="inlineStr">
        <is>
          <t>3|
3|
3</t>
        </is>
      </c>
      <c r="BL72" s="2" t="inlineStr">
        <is>
          <t xml:space="preserve">preferred|
|
</t>
        </is>
      </c>
      <c r="BM72" t="inlineStr">
        <is>
          <t/>
        </is>
      </c>
      <c r="BN72" s="2" t="inlineStr">
        <is>
          <t>laba klīniskā prakse</t>
        </is>
      </c>
      <c r="BO72" s="2" t="inlineStr">
        <is>
          <t>3</t>
        </is>
      </c>
      <c r="BP72" s="2" t="inlineStr">
        <is>
          <t/>
        </is>
      </c>
      <c r="BQ72" t="inlineStr">
        <is>
          <t>tādu sīki izstrādātu ētisku un zinātnisku kvalitātes prasību kopums, kuras attiecas uz klīnisko pārbaužu plānošanu, veikšanu, izpildi, monitorēšanu, auditu, dokumentēšanu, analīzi un ziņošanu, nodrošinot pētāmo personu tiesību, drošības un labjutības aizsardzību, kā arī klīniskajā pārbaudē iegūto datu ticamību un robustumu</t>
        </is>
      </c>
      <c r="BR72" s="2" t="inlineStr">
        <is>
          <t>prassi klinika tajba|
PKT</t>
        </is>
      </c>
      <c r="BS72" s="2" t="inlineStr">
        <is>
          <t>3|
3</t>
        </is>
      </c>
      <c r="BT72" s="2" t="inlineStr">
        <is>
          <t xml:space="preserve">|
</t>
        </is>
      </c>
      <c r="BU72" t="inlineStr">
        <is>
          <t/>
        </is>
      </c>
      <c r="BV72" s="2" t="inlineStr">
        <is>
          <t>goede klinische praktijk|
GKP</t>
        </is>
      </c>
      <c r="BW72" s="2" t="inlineStr">
        <is>
          <t>3|
3</t>
        </is>
      </c>
      <c r="BX72" s="2" t="inlineStr">
        <is>
          <t xml:space="preserve">|
</t>
        </is>
      </c>
      <c r="BY72" t="inlineStr">
        <is>
          <t/>
        </is>
      </c>
      <c r="BZ72" s="2" t="inlineStr">
        <is>
          <t>dobra praktyka kliniczna|
DPK</t>
        </is>
      </c>
      <c r="CA72" s="2" t="inlineStr">
        <is>
          <t>3|
3</t>
        </is>
      </c>
      <c r="CB72" s="2" t="inlineStr">
        <is>
          <t xml:space="preserve">|
</t>
        </is>
      </c>
      <c r="CC72" t="inlineStr">
        <is>
          <t>zespół szczegółowych wymagań dotyczących etyki i jakości badań naukowych, odnoszących się do planowania, prowadzenia, wykonywania, monitorowania, audytu, rejestrowania, analizy i sprawozdawczości badań klinicznych, zapewniających ochronę praw, bezpieczeństwa i dobrostanu uczestników, oraz wiarygodność i odporność danych uzyskanych w ramach badań klinicznych</t>
        </is>
      </c>
      <c r="CD72" s="2" t="inlineStr">
        <is>
          <t>boa prática clínica</t>
        </is>
      </c>
      <c r="CE72" s="2" t="inlineStr">
        <is>
          <t>3</t>
        </is>
      </c>
      <c r="CF72" s="2" t="inlineStr">
        <is>
          <t/>
        </is>
      </c>
      <c r="CG72" t="inlineStr">
        <is>
          <t>Conjunto de requisitos de qualidade éticos e científicos pormenorizados para a conceção, realização, execução, monitorização, auditoria, registo, análise e notificação de ensaios clínicos, que asseguram a proteção dos direitos, da segurança e do bem-estar dos sujeitos dos ensaios e a fiabilidade e robustez dos dados produzidos no ensaio clínico.</t>
        </is>
      </c>
      <c r="CH72" s="2" t="inlineStr">
        <is>
          <t>bune practici clinice|
BPC</t>
        </is>
      </c>
      <c r="CI72" s="2" t="inlineStr">
        <is>
          <t>3|
3</t>
        </is>
      </c>
      <c r="CJ72" s="2" t="inlineStr">
        <is>
          <t xml:space="preserve">|
</t>
        </is>
      </c>
      <c r="CK72" t="inlineStr">
        <is>
          <t>un ansamblu de cerințe etice și științifice privind calitatea pentru proiectarea, desfășurarea, realizarea, monitorizarea, auditarea, înregistrarea, analiza și raportarea trialurilor clinice, care să asigure faptul că drepturile, siguranța și bunăstarea subiecților sunt protejate și că datele generate în cadrul trialului clinic sunt fiabile și solide;</t>
        </is>
      </c>
      <c r="CL72" s="2" t="inlineStr">
        <is>
          <t>správna klinická prax</t>
        </is>
      </c>
      <c r="CM72" s="2" t="inlineStr">
        <is>
          <t>3</t>
        </is>
      </c>
      <c r="CN72" s="2" t="inlineStr">
        <is>
          <t/>
        </is>
      </c>
      <c r="CO72" t="inlineStr">
        <is>
          <t>súbor podrobných etických a vedeckých kvalitatívnych požiadaviek na formu, vykonávanie, plnenie, monitorovanie, kontrolovanie, zaznamenávanie, analyzovanie klinického skúšania a na podávanie správ o ňom pri súčasnom zabezpečení ochrany práv, bezpečnosti a celkovej pohody účastníkov a hodnovernosti a spoľahlivosti údajov získaných pri klinickom skúšaní</t>
        </is>
      </c>
      <c r="CP72" s="2" t="inlineStr">
        <is>
          <t>dobra klinična praksa</t>
        </is>
      </c>
      <c r="CQ72" s="2" t="inlineStr">
        <is>
          <t>3</t>
        </is>
      </c>
      <c r="CR72" s="2" t="inlineStr">
        <is>
          <t/>
        </is>
      </c>
      <c r="CS72" t="inlineStr">
        <is>
          <t>&lt;div&gt;sklop podrobnih etičnih in znanstvenih zahtev glede kakovosti za načrtovanje, vodenje, izvajanje, spremljanje, preverjanje, evidentiranje, analizo kliničnih preskušanj in poročanje o njih, ki zagotavljajo zaščito pravic udeležencev, njihovo varnost in dobrobit ter zanesljivost in ponovljivost podatkov iz kliničnih preskušanj&lt;br&gt;&lt;/div&gt;</t>
        </is>
      </c>
      <c r="CT72" s="2" t="inlineStr">
        <is>
          <t>god klinisk sed</t>
        </is>
      </c>
      <c r="CU72" s="2" t="inlineStr">
        <is>
          <t>3</t>
        </is>
      </c>
      <c r="CV72" s="2" t="inlineStr">
        <is>
          <t/>
        </is>
      </c>
      <c r="CW72" t="inlineStr">
        <is>
          <t>uppsättning detaljerade etiska och vetenskapliga kvalitetskrav för utformning, utförande, genomförande, övervakning, granskning, registrering, analys och rapportering av kliniska prövningar som säkerställer att försökspersonernas rättigheter, säkerhet och välbefinnande är skyddade, och att de data som genereras vid den kliniska prövningen är tillförlitliga och robusta</t>
        </is>
      </c>
    </row>
    <row r="73">
      <c r="A73" s="1" t="str">
        <f>HYPERLINK("https://iate.europa.eu/entry/result/1442803/all", "1442803")</f>
        <v>1442803</v>
      </c>
      <c r="B73" t="inlineStr">
        <is>
          <t>SOCIAL QUESTIONS</t>
        </is>
      </c>
      <c r="C73" t="inlineStr">
        <is>
          <t>SOCIAL QUESTIONS|health|medical science;SOCIAL QUESTIONS|health;SOCIAL QUESTIONS|health|pharmaceutical industry</t>
        </is>
      </c>
      <c r="D73" t="inlineStr">
        <is>
          <t>yes</t>
        </is>
      </c>
      <c r="E73" t="inlineStr">
        <is>
          <t/>
        </is>
      </c>
      <c r="F73" s="2" t="inlineStr">
        <is>
          <t>активно имплантируемо медицинско изделие</t>
        </is>
      </c>
      <c r="G73" s="2" t="inlineStr">
        <is>
          <t>4</t>
        </is>
      </c>
      <c r="H73" s="2" t="inlineStr">
        <is>
          <t/>
        </is>
      </c>
      <c r="I73" t="inlineStr">
        <is>
          <t>активно медицинско изделие, което е предназначено да бъде частично или изцяло имплантирано чрез хирургическа или чрез медицинска интервенция в човешкото тяло или чрез медицинска интервенция в естествените отвори на човешкото тяло и да остане в тялото след интервенцията</t>
        </is>
      </c>
      <c r="J73" s="2" t="inlineStr">
        <is>
          <t>aktivní implantabilní zdravotnický prostředek</t>
        </is>
      </c>
      <c r="K73" s="2" t="inlineStr">
        <is>
          <t>3</t>
        </is>
      </c>
      <c r="L73" s="2" t="inlineStr">
        <is>
          <t/>
        </is>
      </c>
      <c r="M73" t="inlineStr">
        <is>
          <t>Každý aktivní zdravotnický prostředek [ &lt;a href="/entry/result/1442802/all" id="ENTRY_TO_ENTRY_CONVERTER" target="_blank"&gt;IATE:1442802&lt;/a&gt; ], který je určen k úplnému nebo částečnému zavedení do lidského těla buď chirurgicky, nebo medikamentózně, nebo zdravotnickým zákrokem do přirozeného otvoru a který má po zákroku zůstat na místě.</t>
        </is>
      </c>
      <c r="N73" s="2" t="inlineStr">
        <is>
          <t>aktivt, implantabelt medicinsk udstyr</t>
        </is>
      </c>
      <c r="O73" s="2" t="inlineStr">
        <is>
          <t>3</t>
        </is>
      </c>
      <c r="P73" s="2" t="inlineStr">
        <is>
          <t/>
        </is>
      </c>
      <c r="Q73" t="inlineStr">
        <is>
          <t>enhver medicinsk anordning, der er bestemt til helt eller delvis at skulle implanteres i det menneskelige legeme ved et kirurgisk indgreb eller ad medicinsk vej eller gennem en naturlig åbning ved et medicinsk indgreb, og som er beregnet til at skulle forblive på plads efter processen</t>
        </is>
      </c>
      <c r="R73" s="2" t="inlineStr">
        <is>
          <t>aktives implantierbares medizinisches Gerät</t>
        </is>
      </c>
      <c r="S73" s="2" t="inlineStr">
        <is>
          <t>3</t>
        </is>
      </c>
      <c r="T73" s="2" t="inlineStr">
        <is>
          <t/>
        </is>
      </c>
      <c r="U73" t="inlineStr">
        <is>
          <t>jedes aktive medizinische Gerät, das dafür ausgelegt ist, ganz oder teilweise durch einen chirurgischen oder medizinischen Eingriff in den menschlichen Körper oder durch einen medizinischen Eingriff in eine natürliche Körperöffnung eingeführt zu werden und dazu bestimmt ist, nach dem Eingriff dort zu verbleiben</t>
        </is>
      </c>
      <c r="V73" s="2" t="inlineStr">
        <is>
          <t>ενεργό εμφυτεύσιμο ιατρικό βοήθημα</t>
        </is>
      </c>
      <c r="W73" s="2" t="inlineStr">
        <is>
          <t>3</t>
        </is>
      </c>
      <c r="X73" s="2" t="inlineStr">
        <is>
          <t/>
        </is>
      </c>
      <c r="Y73" t="inlineStr">
        <is>
          <t>κάθε ενεργό ιατρικό βοήθημα το οποίο προορίζεται να εισαχθεί,ολικά ή μερικά,στο ανθρώπινο σώμα με χειρουργική ή άλλη ιατρική μέθοδο ή με ιατρική επέμβαση σε κάποιο στόμιο του σώματος και το οποίο προορίζεται να παραμείνει μετά την εμφύτευση.</t>
        </is>
      </c>
      <c r="Z73" s="2" t="inlineStr">
        <is>
          <t>active implantable medical device|
active implanted medical device|
AIMD</t>
        </is>
      </c>
      <c r="AA73" s="2" t="inlineStr">
        <is>
          <t>3|
2|
3</t>
        </is>
      </c>
      <c r="AB73" s="2" t="inlineStr">
        <is>
          <t xml:space="preserve">|
|
</t>
        </is>
      </c>
      <c r="AC73" t="inlineStr">
        <is>
          <t>any active medical device which is intended to be totally or partially introduced, surgically or medically, into the human body or by medical intervention into a natural orifice, and which is intended to remain after the procedure</t>
        </is>
      </c>
      <c r="AD73" s="2" t="inlineStr">
        <is>
          <t>producto sanitario implantable activo</t>
        </is>
      </c>
      <c r="AE73" s="2" t="inlineStr">
        <is>
          <t>3</t>
        </is>
      </c>
      <c r="AF73" s="2" t="inlineStr">
        <is>
          <t/>
        </is>
      </c>
      <c r="AG73" t="inlineStr">
        <is>
          <t>cualquier producto sanitario &lt;a href="/entry/result/1442463/all" id="ENTRY_TO_ENTRY_CONVERTER" target="_blank"&gt;IATE:1442463&lt;/a&gt; activo &lt;a href="/entry/result/1442802/all" id="ENTRY_TO_ENTRY_CONVERTER" target="_blank"&gt;IATE:1442802&lt;/a&gt; destinado a ser introducido total o parcialmente, mediante intervención quirúrgica o médica, en el cuerpo humano, o mediante intervención médica, en un orificio natural, y destinado a permanecer después de dicho proceso.</t>
        </is>
      </c>
      <c r="AH73" s="2" t="inlineStr">
        <is>
          <t>aktiivne siiratav meditsiiniseade</t>
        </is>
      </c>
      <c r="AI73" s="2" t="inlineStr">
        <is>
          <t>3</t>
        </is>
      </c>
      <c r="AJ73" s="2" t="inlineStr">
        <is>
          <t/>
        </is>
      </c>
      <c r="AK73" t="inlineStr">
        <is>
          <t>aktiivne meditsiiniseade, mis on ette nähtud kirurgilisel või meditsiinilisel teel täielikuks või osaliseks inimkehasse viimiseks või meditsiinilise sekkumise teel lõplikuks kehaõõnde viimiseks</t>
        </is>
      </c>
      <c r="AL73" s="2" t="inlineStr">
        <is>
          <t>aktiivinen implantoitava lääkinnällinen laite</t>
        </is>
      </c>
      <c r="AM73" s="2" t="inlineStr">
        <is>
          <t>3</t>
        </is>
      </c>
      <c r="AN73" s="2" t="inlineStr">
        <is>
          <t/>
        </is>
      </c>
      <c r="AO73" t="inlineStr">
        <is>
          <t>1) kaikki aktiiviset lääkinnälliset laitteet, jotka on tarkoitettu vietäviksi kokonaan tai osittain, kirurgisesti tai muulla lääketieteellisellä menetelmällä, ihmiskehoon tai lääketieteellisen toimenpiteen avulla kehon luonnolliseen aukkoon ja jotka on tarkoitettu jätettäviksi paikoilleen toimenpiteen jälkeen 2) -</t>
        </is>
      </c>
      <c r="AP73" s="2" t="inlineStr">
        <is>
          <t>dispositif médical implantable actif</t>
        </is>
      </c>
      <c r="AQ73" s="2" t="inlineStr">
        <is>
          <t>3</t>
        </is>
      </c>
      <c r="AR73" s="2" t="inlineStr">
        <is>
          <t/>
        </is>
      </c>
      <c r="AS73" t="inlineStr">
        <is>
          <t>tout dispositif médical actif qui est conçu pour être implanté en totalité ou en partie, par une intervention chirurgicale ou médicale, dans le corps humain ou, par une intervention médicale, dans un orifice naturel et qui est destiné à rester après l'intervention</t>
        </is>
      </c>
      <c r="AT73" s="2" t="inlineStr">
        <is>
          <t>feiste leighis sho-ionchlannaithe ghníomhach</t>
        </is>
      </c>
      <c r="AU73" s="2" t="inlineStr">
        <is>
          <t>4</t>
        </is>
      </c>
      <c r="AV73" s="2" t="inlineStr">
        <is>
          <t>preferred</t>
        </is>
      </c>
      <c r="AW73" t="inlineStr">
        <is>
          <t/>
        </is>
      </c>
      <c r="AX73" t="inlineStr">
        <is>
          <t/>
        </is>
      </c>
      <c r="AY73" t="inlineStr">
        <is>
          <t/>
        </is>
      </c>
      <c r="AZ73" t="inlineStr">
        <is>
          <t/>
        </is>
      </c>
      <c r="BA73" t="inlineStr">
        <is>
          <t/>
        </is>
      </c>
      <c r="BB73" s="2" t="inlineStr">
        <is>
          <t>aktív beültethető orvostechnikai eszköz</t>
        </is>
      </c>
      <c r="BC73" s="2" t="inlineStr">
        <is>
          <t>4</t>
        </is>
      </c>
      <c r="BD73" s="2" t="inlineStr">
        <is>
          <t/>
        </is>
      </c>
      <c r="BE73" t="inlineStr">
        <is>
          <t>minden olyan aktív orvostechnikai eszköz, amelynek rendeltetése, hogy teljes egészében vagy részben, sebészeti vagy orvosi úton az emberi testbe vagy orvosi beavatkozás révén természetes testnyílásba helyezzék, és a beavatkozást követően a helyén kell maradnia</t>
        </is>
      </c>
      <c r="BF73" s="2" t="inlineStr">
        <is>
          <t>dispositivo medico impiantabile attivo</t>
        </is>
      </c>
      <c r="BG73" s="2" t="inlineStr">
        <is>
          <t>3</t>
        </is>
      </c>
      <c r="BH73" s="2" t="inlineStr">
        <is>
          <t/>
        </is>
      </c>
      <c r="BI73" t="inlineStr">
        <is>
          <t>qualsiasi dispositivo medico attivo destinato ad essere impiantato interamente o parzialmente mediante intervento chirurgico o medico nel corpo umano o mediante intervento medico in un orifizio naturale e destinato a restarvi dopo l'intervento</t>
        </is>
      </c>
      <c r="BJ73" s="2" t="inlineStr">
        <is>
          <t>aktyvioji implantuojamoji medicinos priemonė</t>
        </is>
      </c>
      <c r="BK73" s="2" t="inlineStr">
        <is>
          <t>3</t>
        </is>
      </c>
      <c r="BL73" s="2" t="inlineStr">
        <is>
          <t/>
        </is>
      </c>
      <c r="BM73" t="inlineStr">
        <is>
          <t>aktyvusis medicinos prietaisas, kurį ketinama chirurginiu arba medicininiu būdu visiškai arba iš dalies implantuoti į žmogaus organizmą arba medicininės intervencijos būdu įtaisyti į natūralią žmogaus organizmo angą, kurioje jis paliekamas po šios procedūros</t>
        </is>
      </c>
      <c r="BN73" s="2" t="inlineStr">
        <is>
          <t>aktīva implantējama medicīniska ierīce</t>
        </is>
      </c>
      <c r="BO73" s="2" t="inlineStr">
        <is>
          <t>3</t>
        </is>
      </c>
      <c r="BP73" s="2" t="inlineStr">
        <is>
          <t/>
        </is>
      </c>
      <c r="BQ73" t="inlineStr">
        <is>
          <t>visas aktīvas medicīniskas ierīces, kas domātas, lai tās pilnīgi vai daļēji, ķirurģiski vai medicīniski ievietotu cilvēka ķermenī vai, medicīniski iejaucoties, ķermeņa dabiskā atverē, un kam ir paredzēts tur palikt pēc šīs procedūras</t>
        </is>
      </c>
      <c r="BR73" s="2" t="inlineStr">
        <is>
          <t>apparat mediku attiv impjantabbli</t>
        </is>
      </c>
      <c r="BS73" s="2" t="inlineStr">
        <is>
          <t>3</t>
        </is>
      </c>
      <c r="BT73" s="2" t="inlineStr">
        <is>
          <t/>
        </is>
      </c>
      <c r="BU73" t="inlineStr">
        <is>
          <t/>
        </is>
      </c>
      <c r="BV73" s="2" t="inlineStr">
        <is>
          <t>actief implanteerbaar medisch hulpmiddel</t>
        </is>
      </c>
      <c r="BW73" s="2" t="inlineStr">
        <is>
          <t>3</t>
        </is>
      </c>
      <c r="BX73" s="2" t="inlineStr">
        <is>
          <t/>
        </is>
      </c>
      <c r="BY73" t="inlineStr">
        <is>
          <t>elk actief medisch hulpmiddel dat is ontworpen om, volledig of gedeeltelijk, op operatieve of medische wijze in het menselijk lichaam of door een medische ingreep in een natuurlijke opening te worden geïmplanteerd, en bestemd is om na die procedure in het lichaam te blijven</t>
        </is>
      </c>
      <c r="BZ73" s="2" t="inlineStr">
        <is>
          <t>aktywny wyrób medyczny do implantacji|
AIMD</t>
        </is>
      </c>
      <c r="CA73" s="2" t="inlineStr">
        <is>
          <t>3|
3</t>
        </is>
      </c>
      <c r="CB73" s="2" t="inlineStr">
        <is>
          <t xml:space="preserve">|
</t>
        </is>
      </c>
      <c r="CC73" t="inlineStr">
        <is>
          <t>każdy aktywny wyrób medyczny, przeznaczony do wprowadzania do ciała ludzkiego oraz częściowo wprowadzony do ciała drogą zabiegu chirurgicznego lub poprzez interwencję medyczną do otworu naturalnego i przeznaczony do pozostawania w nim po zakończeniu zabiegu</t>
        </is>
      </c>
      <c r="CD73" s="2" t="inlineStr">
        <is>
          <t>dispositivo médico implantável ativo</t>
        </is>
      </c>
      <c r="CE73" s="2" t="inlineStr">
        <is>
          <t>3</t>
        </is>
      </c>
      <c r="CF73" s="2" t="inlineStr">
        <is>
          <t/>
        </is>
      </c>
      <c r="CG73" t="inlineStr">
        <is>
          <t>Qualquer dispositivo médico ativo que seja concebido para ser total ou parcialmente introduzido no corpo humano através de uma intervenção cirúrgica ou médica ou, por intervenção médica, num orifício natural e destinado a ficar implantado após a operação.</t>
        </is>
      </c>
      <c r="CH73" s="2" t="inlineStr">
        <is>
          <t>dispozitiv medical implantabil activ</t>
        </is>
      </c>
      <c r="CI73" s="2" t="inlineStr">
        <is>
          <t>3</t>
        </is>
      </c>
      <c r="CJ73" s="2" t="inlineStr">
        <is>
          <t/>
        </is>
      </c>
      <c r="CK73" t="inlineStr">
        <is>
          <t>orice dispozitiv medical activ destinat să fie introdus total sau parțial, pe cale chirurgicală sau medicală, în corpul uman sau prin intervenția medicală asupra unui orificiu natural și care este destinat să rămână acolo după finalizarea procedurii</t>
        </is>
      </c>
      <c r="CL73" s="2" t="inlineStr">
        <is>
          <t>aktívna implantovateľná zdravotnícka pomôcka</t>
        </is>
      </c>
      <c r="CM73" s="2" t="inlineStr">
        <is>
          <t>3</t>
        </is>
      </c>
      <c r="CN73" s="2" t="inlineStr">
        <is>
          <t/>
        </is>
      </c>
      <c r="CO73" t="inlineStr">
        <is>
          <t>aktívna zdravotnícka pomôcka, ktorá je koncipovaná so zámerom implantovania vcelku alebo čiastočne do ľudského tela chirurgickým alebo lekárskym zákrokom, alebo implantovania do prirodzeného otvoru lekárskym zákrokom, a ktorý má po vykonaní zákroku zostať na mieste implantovania</t>
        </is>
      </c>
      <c r="CP73" s="2" t="inlineStr">
        <is>
          <t>aktivni vsadljivi medicinski pripomoček</t>
        </is>
      </c>
      <c r="CQ73" s="2" t="inlineStr">
        <is>
          <t>3</t>
        </is>
      </c>
      <c r="CR73" s="2" t="inlineStr">
        <is>
          <t/>
        </is>
      </c>
      <c r="CS73" t="inlineStr">
        <is>
          <t>aktivni medicinski pripomoček, namenjen temu, da se v celoti ali delno, kirurško ali z drugim medicinskim posegom vsadi v človeško telo ali da se z zdravstvenim posegom vstavi v naravno odprtino človeškega telesa in po takem postopku tam ostane</t>
        </is>
      </c>
      <c r="CT73" s="2" t="inlineStr">
        <is>
          <t>aktiv medicinteknisk produkt för implantation</t>
        </is>
      </c>
      <c r="CU73" s="2" t="inlineStr">
        <is>
          <t>3</t>
        </is>
      </c>
      <c r="CV73" s="2" t="inlineStr">
        <is>
          <t/>
        </is>
      </c>
      <c r="CW73" t="inlineStr">
        <is>
          <t>varje aktiv medicinteknisk produkt som är avsedd att helt eller delvis införas, kirurgiskt eller medicinskt, i människokroppen, eller genom en medicinsk åtgärd i en kroppsöppning, och som är avsedd att förbli där efter åtgärden</t>
        </is>
      </c>
    </row>
    <row r="74">
      <c r="A74" s="1" t="str">
        <f>HYPERLINK("https://iate.europa.eu/entry/result/3510053/all", "3510053")</f>
        <v>3510053</v>
      </c>
      <c r="B74" t="inlineStr">
        <is>
          <t>SOCIAL QUESTIONS</t>
        </is>
      </c>
      <c r="C74" t="inlineStr">
        <is>
          <t>SOCIAL QUESTIONS|health|pharmaceutical industry</t>
        </is>
      </c>
      <c r="D74" t="inlineStr">
        <is>
          <t>yes</t>
        </is>
      </c>
      <c r="E74" t="inlineStr">
        <is>
          <t/>
        </is>
      </c>
      <c r="F74" s="2" t="inlineStr">
        <is>
          <t>основна документация на ваксинен антиген</t>
        </is>
      </c>
      <c r="G74" s="2" t="inlineStr">
        <is>
          <t>4</t>
        </is>
      </c>
      <c r="H74" s="2" t="inlineStr">
        <is>
          <t/>
        </is>
      </c>
      <c r="I74" t="inlineStr">
        <is>
          <t>самостоятелна част на досието
 на заявление за разрешение за търговия за ваксина, която съдържа цялата относима информация
 от биологично, фармацевтично и химично естество за всяко от активните вещества, които
 са част от този лекарствен продукт</t>
        </is>
      </c>
      <c r="J74" t="inlineStr">
        <is>
          <t/>
        </is>
      </c>
      <c r="K74" t="inlineStr">
        <is>
          <t/>
        </is>
      </c>
      <c r="L74" t="inlineStr">
        <is>
          <t/>
        </is>
      </c>
      <c r="M74" t="inlineStr">
        <is>
          <t/>
        </is>
      </c>
      <c r="N74" t="inlineStr">
        <is>
          <t/>
        </is>
      </c>
      <c r="O74" t="inlineStr">
        <is>
          <t/>
        </is>
      </c>
      <c r="P74" t="inlineStr">
        <is>
          <t/>
        </is>
      </c>
      <c r="Q74" t="inlineStr">
        <is>
          <t/>
        </is>
      </c>
      <c r="R74" t="inlineStr">
        <is>
          <t/>
        </is>
      </c>
      <c r="S74" t="inlineStr">
        <is>
          <t/>
        </is>
      </c>
      <c r="T74" t="inlineStr">
        <is>
          <t/>
        </is>
      </c>
      <c r="U74" t="inlineStr">
        <is>
          <t/>
        </is>
      </c>
      <c r="V74" s="2" t="inlineStr">
        <is>
          <t>κύριο αρχείο εμβολιακού αντιγόνου|
κύριο αρχείο αντιγόνου εμβολίου</t>
        </is>
      </c>
      <c r="W74" s="2" t="inlineStr">
        <is>
          <t>3|
3</t>
        </is>
      </c>
      <c r="X74" s="2" t="inlineStr">
        <is>
          <t xml:space="preserve">|
</t>
        </is>
      </c>
      <c r="Y74" t="inlineStr">
        <is>
          <t>ανεξάρτητο μέρος του φακέλου αίτησης άδειας κυκλοφορίας για ένα εμβόλιο, το οποίο περιέχει όλες τις σχετικές πληροφορίες βιολογικής, φαρμακευτικής και χημικής φύσης που αφορούν κάθε μια από τις δραστικές ουσίες, που αποτελούν μέρος αυτού του φαρμακευτικού προϊόντος</t>
        </is>
      </c>
      <c r="Z74" s="2" t="inlineStr">
        <is>
          <t>Vaccine Antigen Master File|
VAMF|
VAMFs</t>
        </is>
      </c>
      <c r="AA74" s="2" t="inlineStr">
        <is>
          <t>3|
3|
1</t>
        </is>
      </c>
      <c r="AB74" s="2" t="inlineStr">
        <is>
          <t xml:space="preserve">|
|
</t>
        </is>
      </c>
      <c r="AC74" t="inlineStr">
        <is>
          <t>stand-alone part of the marketing authorisation application dossier for a vaccine, which contains all relevant information of biological, pharmaceutical and chemical nature concerning each of the active substances which are part of this medicinal product</t>
        </is>
      </c>
      <c r="AD74" t="inlineStr">
        <is>
          <t/>
        </is>
      </c>
      <c r="AE74" t="inlineStr">
        <is>
          <t/>
        </is>
      </c>
      <c r="AF74" t="inlineStr">
        <is>
          <t/>
        </is>
      </c>
      <c r="AG74" t="inlineStr">
        <is>
          <t/>
        </is>
      </c>
      <c r="AH74" t="inlineStr">
        <is>
          <t/>
        </is>
      </c>
      <c r="AI74" t="inlineStr">
        <is>
          <t/>
        </is>
      </c>
      <c r="AJ74" t="inlineStr">
        <is>
          <t/>
        </is>
      </c>
      <c r="AK74" t="inlineStr">
        <is>
          <t/>
        </is>
      </c>
      <c r="AL74" s="2" t="inlineStr">
        <is>
          <t>rokoteantigeenin kantatiedosto</t>
        </is>
      </c>
      <c r="AM74" s="2" t="inlineStr">
        <is>
          <t>3</t>
        </is>
      </c>
      <c r="AN74" s="2" t="inlineStr">
        <is>
          <t/>
        </is>
      </c>
      <c r="AO74" t="inlineStr">
        <is>
          <t>rokotteen myyntilupahakemuksen erillinen osa, joka sisältää kaikki olennaiset laatua koskevat tiedot jokaisesta kyseisen lääkkeen sisältämästä vaikuttavasta aineesta</t>
        </is>
      </c>
      <c r="AP74" s="2" t="inlineStr">
        <is>
          <t>Dossier Permanent de l'Antigène Vaccinant|
DPAV</t>
        </is>
      </c>
      <c r="AQ74" s="2" t="inlineStr">
        <is>
          <t>3|
3</t>
        </is>
      </c>
      <c r="AR74" s="2" t="inlineStr">
        <is>
          <t xml:space="preserve">|
</t>
        </is>
      </c>
      <c r="AS74" t="inlineStr">
        <is>
          <t>une partie autonome du dossier de demande d'autorisation de mise sur le marché d'un vaccin, qui contient toute l'information pertinente de nature biologique, pharmaceutique et chimique concernant chacune des substances actives composant ce médicament. La partie autonome peut être commune à un ou plusieurs vaccins monovalents et/ou combinés présenté(s) par le même demandeur ou titulaire d'autorisation de mise sur le marché.</t>
        </is>
      </c>
      <c r="AT74" s="2" t="inlineStr">
        <is>
          <t>Máistirchomhad Antaiginí Vacsaíne</t>
        </is>
      </c>
      <c r="AU74" s="2" t="inlineStr">
        <is>
          <t>3</t>
        </is>
      </c>
      <c r="AV74" s="2" t="inlineStr">
        <is>
          <t/>
        </is>
      </c>
      <c r="AW74" t="inlineStr">
        <is>
          <t>cuid saorsheasaimh den sainchomhad iarratais ar údarú margaíochta do vacsaín, ina bhfuil an fhaisnéis ábhartha cháilíochta uile maidir le gach ceann de na substaintí gníomhacha atá ina chuid den táirge íocshláinte tréidliachta sin</t>
        </is>
      </c>
      <c r="AX74" t="inlineStr">
        <is>
          <t/>
        </is>
      </c>
      <c r="AY74" t="inlineStr">
        <is>
          <t/>
        </is>
      </c>
      <c r="AZ74" t="inlineStr">
        <is>
          <t/>
        </is>
      </c>
      <c r="BA74" t="inlineStr">
        <is>
          <t/>
        </is>
      </c>
      <c r="BB74" t="inlineStr">
        <is>
          <t/>
        </is>
      </c>
      <c r="BC74" t="inlineStr">
        <is>
          <t/>
        </is>
      </c>
      <c r="BD74" t="inlineStr">
        <is>
          <t/>
        </is>
      </c>
      <c r="BE74" t="inlineStr">
        <is>
          <t/>
        </is>
      </c>
      <c r="BF74" s="2" t="inlineStr">
        <is>
          <t>master file dell'antigene del vaccino|
VAMF</t>
        </is>
      </c>
      <c r="BG74" s="2" t="inlineStr">
        <is>
          <t>3|
3</t>
        </is>
      </c>
      <c r="BH74" s="2" t="inlineStr">
        <is>
          <t xml:space="preserve">|
</t>
        </is>
      </c>
      <c r="BI74" t="inlineStr">
        <is>
          <t>parte a sé stante
del dossier di domanda d'autorizzazione all'immissione in commercio per un
vaccino, che contiene tutte le pertinenti informazioni biologiche,
farmaceutiche e chimiche relative a ciascuna sostanza attiva che fa parte del
medicinale</t>
        </is>
      </c>
      <c r="BJ74" s="2" t="inlineStr">
        <is>
          <t>vakcinos antigenų pagrindinė byla|
pagrindinė vakcinos antigeno byla</t>
        </is>
      </c>
      <c r="BK74" s="2" t="inlineStr">
        <is>
          <t>3|
3</t>
        </is>
      </c>
      <c r="BL74" s="2" t="inlineStr">
        <is>
          <t xml:space="preserve">preferred|
</t>
        </is>
      </c>
      <c r="BM74" t="inlineStr">
        <is>
          <t>atskira byla, įtraukta į vakcinos registracijos bylą ir pateikianti visą reikiamą biologinę, farmakologinę ir cheminę informaciją apie kiekvieną veikliąją medžiagą, kuri yra vaistinio preparato dalis</t>
        </is>
      </c>
      <c r="BN74" t="inlineStr">
        <is>
          <t/>
        </is>
      </c>
      <c r="BO74" t="inlineStr">
        <is>
          <t/>
        </is>
      </c>
      <c r="BP74" t="inlineStr">
        <is>
          <t/>
        </is>
      </c>
      <c r="BQ74" t="inlineStr">
        <is>
          <t/>
        </is>
      </c>
      <c r="BR74" s="2" t="inlineStr">
        <is>
          <t>master file dwar l-antiġene tal-vaċċin|
VAMF</t>
        </is>
      </c>
      <c r="BS74" s="2" t="inlineStr">
        <is>
          <t>3|
3</t>
        </is>
      </c>
      <c r="BT74" s="2" t="inlineStr">
        <is>
          <t xml:space="preserve">|
</t>
        </is>
      </c>
      <c r="BU74" t="inlineStr">
        <is>
          <t/>
        </is>
      </c>
      <c r="BV74" t="inlineStr">
        <is>
          <t/>
        </is>
      </c>
      <c r="BW74" t="inlineStr">
        <is>
          <t/>
        </is>
      </c>
      <c r="BX74" t="inlineStr">
        <is>
          <t/>
        </is>
      </c>
      <c r="BY74" t="inlineStr">
        <is>
          <t/>
        </is>
      </c>
      <c r="BZ74" s="2" t="inlineStr">
        <is>
          <t>główny zbiór danych dotyczących antygenu szczepionkowego</t>
        </is>
      </c>
      <c r="CA74" s="2" t="inlineStr">
        <is>
          <t>3</t>
        </is>
      </c>
      <c r="CB74" s="2" t="inlineStr">
        <is>
          <t/>
        </is>
      </c>
      <c r="CC74" t="inlineStr">
        <is>
          <t>samodzielna część wniosku o pozwolenie na dopuszczenie do obrotu szczepionki, która zawiera wszystkie istotne informacje o biologicznym, farmaceutycznym i chemicznym charakterze każdej substancje czynnej, jaka jest częścią tego produktu leczniczego</t>
        </is>
      </c>
      <c r="CD74" s="2" t="inlineStr">
        <is>
          <t>dossiê principal do antigénio da vacina|
dossiê da matéria-prima do antigénio da vacina</t>
        </is>
      </c>
      <c r="CE74" s="2" t="inlineStr">
        <is>
          <t>3|
3</t>
        </is>
      </c>
      <c r="CF74" s="2" t="inlineStr">
        <is>
          <t xml:space="preserve">preferred|
</t>
        </is>
      </c>
      <c r="CG74" t="inlineStr">
        <is>
          <t>Documento individual que faz parte do dossier do pedido de autorização de introdução no mercado de uma vacina e que contém todas as informações relevantes de natureza biológica, farmacêutica e química relativas a cada uma das substâncias ativas que fazem parte do medicamento.</t>
        </is>
      </c>
      <c r="CH74" s="2" t="inlineStr">
        <is>
          <t>dosar permanent pentru antigenul vaccinabil</t>
        </is>
      </c>
      <c r="CI74" s="2" t="inlineStr">
        <is>
          <t>3</t>
        </is>
      </c>
      <c r="CJ74" s="2" t="inlineStr">
        <is>
          <t/>
        </is>
      </c>
      <c r="CK74" t="inlineStr">
        <is>
          <t/>
        </is>
      </c>
      <c r="CL74" s="2" t="inlineStr">
        <is>
          <t>hlavný súbor vakcinačného antigénu</t>
        </is>
      </c>
      <c r="CM74" s="2" t="inlineStr">
        <is>
          <t>3</t>
        </is>
      </c>
      <c r="CN74" s="2" t="inlineStr">
        <is>
          <t/>
        </is>
      </c>
      <c r="CO74" t="inlineStr">
        <is>
          <t>samostatná časť dokumentácie k žiadosti o registráciu vakcíny, ktorá obsahuje všetky podstatné informácie týkajúce sa každej účinnej látky, ktorá je jej súčasťou, pričom táto samostatná časť dokumentácie môže byť spoločná pre jednu alebo viac jednozložkových a/alebo zložených vakcín uvádzaných tým istým žiadateľom alebo držiteľom rozhodnutia o registrácii</t>
        </is>
      </c>
      <c r="CP74" s="2" t="inlineStr">
        <is>
          <t>glavni dosje o antigenu cepiva</t>
        </is>
      </c>
      <c r="CQ74" s="2" t="inlineStr">
        <is>
          <t>3</t>
        </is>
      </c>
      <c r="CR74" s="2" t="inlineStr">
        <is>
          <t/>
        </is>
      </c>
      <c r="CS74" t="inlineStr">
        <is>
          <t>samostojen del vloge za pridobitev dovoljenja za promet s cepivom, ki vsebuje vse pomembne podatke o biološki, farmacevtski in kemijski naravi vsake posamezne zdravilne učinkovine, ki je del navedenega zdravila</t>
        </is>
      </c>
      <c r="CT74" t="inlineStr">
        <is>
          <t/>
        </is>
      </c>
      <c r="CU74" t="inlineStr">
        <is>
          <t/>
        </is>
      </c>
      <c r="CV74" t="inlineStr">
        <is>
          <t/>
        </is>
      </c>
      <c r="CW74" t="inlineStr">
        <is>
          <t/>
        </is>
      </c>
    </row>
    <row r="75">
      <c r="A75" s="1" t="str">
        <f>HYPERLINK("https://iate.europa.eu/entry/result/2251252/all", "2251252")</f>
        <v>2251252</v>
      </c>
      <c r="B75" t="inlineStr">
        <is>
          <t>SOCIAL QUESTIONS</t>
        </is>
      </c>
      <c r="C75" t="inlineStr">
        <is>
          <t>SOCIAL QUESTIONS|health|pharmaceutical industry</t>
        </is>
      </c>
      <c r="D75" t="inlineStr">
        <is>
          <t>yes</t>
        </is>
      </c>
      <c r="E75" t="inlineStr">
        <is>
          <t/>
        </is>
      </c>
      <c r="F75" s="2" t="inlineStr">
        <is>
          <t>проучвания за безопасност след получаване на разрешение</t>
        </is>
      </c>
      <c r="G75" s="2" t="inlineStr">
        <is>
          <t>3</t>
        </is>
      </c>
      <c r="H75" s="2" t="inlineStr">
        <is>
          <t/>
        </is>
      </c>
      <c r="I75" t="inlineStr">
        <is>
          <t>Фармако-епидемиологично проучване или клинично изпитване, извършвани съгласно условията на разрешението за търговия, с цел да се определи размерът на риска по отношение на разрешения лекарствен продукт.</t>
        </is>
      </c>
      <c r="J75" s="2" t="inlineStr">
        <is>
          <t>poregistrační studie bezpečnosti</t>
        </is>
      </c>
      <c r="K75" s="2" t="inlineStr">
        <is>
          <t>3</t>
        </is>
      </c>
      <c r="L75" s="2" t="inlineStr">
        <is>
          <t/>
        </is>
      </c>
      <c r="M75" t="inlineStr">
        <is>
          <t>Farmakoepidemiologická studie nebo klinické hodnocení prováděné v souladu s rozhodnutím o registraci a za účelem identifikace nebo kvantifikace bezpečnostního rizika ve vztahu k registrovanému léčivému přípravku.</t>
        </is>
      </c>
      <c r="N75" s="2" t="inlineStr">
        <is>
          <t>sikkerhedsundersøgelse efter tilladelse til markedsføring</t>
        </is>
      </c>
      <c r="O75" s="2" t="inlineStr">
        <is>
          <t>4</t>
        </is>
      </c>
      <c r="P75" s="2" t="inlineStr">
        <is>
          <t/>
        </is>
      </c>
      <c r="Q75" t="inlineStr">
        <is>
          <t>Farmako-epidemiologisk undersøgelse eller et klinisk forsøg, der udføres i overensstemmelse med betingelserne i markedsføringstilladelsen, og som gennemføres med henblik på at identificere eller kvantificere en sikkerhedsrisiko i forbindelse med et godkendt lægemiddel.</t>
        </is>
      </c>
      <c r="R75" s="2" t="inlineStr">
        <is>
          <t>Unbedenklichkeitsstudie nach der Zulassung</t>
        </is>
      </c>
      <c r="S75" s="2" t="inlineStr">
        <is>
          <t>3</t>
        </is>
      </c>
      <c r="T75" s="2" t="inlineStr">
        <is>
          <t/>
        </is>
      </c>
      <c r="U75" t="inlineStr">
        <is>
          <t>Studie zur Unbedenklichkeit zugelassener Arzneimittel, bei der es sich nicht um klinische Prüfungen handelt (insbesondere um sicherzustellen, dass sie nicht Werbezwecken dient), sowie zur Überwachung der Folgemaßnahmen hinsichtlich der aus solchen Studien hervorgehenden Sicherheitsdaten</t>
        </is>
      </c>
      <c r="V75" s="2" t="inlineStr">
        <is>
          <t>μετεγκριτική μελέτη ασφάλειας|
μελέτη ασφαλείας μετά την έγκριση</t>
        </is>
      </c>
      <c r="W75" s="2" t="inlineStr">
        <is>
          <t>4|
3</t>
        </is>
      </c>
      <c r="X75" s="2" t="inlineStr">
        <is>
          <t>preferred|
admitted</t>
        </is>
      </c>
      <c r="Y75" t="inlineStr">
        <is>
          <t>η φαρμακοεπιδημιολογική μελέτη ή κλινική δοκιμή που διεξάγεται σύμφωνα με τους όρους της άδειας κυκλοφορίας, με σκοπό να εντοπισθεί ή να προσδιοριστεί ποσοτικά ο κίνδυνος για την ασφάλεια εγκριθέντος φαρμάκου</t>
        </is>
      </c>
      <c r="Z75" s="2" t="inlineStr">
        <is>
          <t>post-authorisation safety study|
PASS|
post-marketing safety study</t>
        </is>
      </c>
      <c r="AA75" s="2" t="inlineStr">
        <is>
          <t>3|
3|
3</t>
        </is>
      </c>
      <c r="AB75" s="2" t="inlineStr">
        <is>
          <t>preferred|
|
admitted</t>
        </is>
      </c>
      <c r="AC75" t="inlineStr">
        <is>
          <t>pharmacoepidemiological study or a clinical trial carried out in accordance with the terms of the marketing authorisation, conducted with the aim of identifying or quantifying a safety hazard relating to an authorised medicinal product</t>
        </is>
      </c>
      <c r="AD75" s="2" t="inlineStr">
        <is>
          <t>estudio de seguridad posterior a la autorización</t>
        </is>
      </c>
      <c r="AE75" s="2" t="inlineStr">
        <is>
          <t>3</t>
        </is>
      </c>
      <c r="AF75" s="2" t="inlineStr">
        <is>
          <t/>
        </is>
      </c>
      <c r="AG75" t="inlineStr">
        <is>
          <t>Estudio farmacoepidemiológico o ensayo clínico efectuado de conformidad con los términos de la autorización de comercialización y realizado con el propósito de identificar o cuantificar un riesgo para la seguridad relativo a un medicamento autorizado.</t>
        </is>
      </c>
      <c r="AH75" s="2" t="inlineStr">
        <is>
          <t>loa saamisele järgnevad ohutusuuringud|
müügiloa saamise järgne ohutusuuring</t>
        </is>
      </c>
      <c r="AI75" s="2" t="inlineStr">
        <is>
          <t>3|
3</t>
        </is>
      </c>
      <c r="AJ75" s="2" t="inlineStr">
        <is>
          <t>|
preferred</t>
        </is>
      </c>
      <c r="AK75" t="inlineStr">
        <is>
          <t>vastavalt müügiloa tingimustele tehtud farmakoloogilis-epidemioloogiline või kliiniline uuring, mille eesmärk on tuvastada lubatud ravimiga seotud ohutegurid või määrata kindlaks nende ulatus</t>
        </is>
      </c>
      <c r="AL75" s="2" t="inlineStr">
        <is>
          <t>luvan saamisen jälkeinen turvallisuustutkimus|
myyntiluvan myöntämisen jälkeinen turvallisuustutkimus</t>
        </is>
      </c>
      <c r="AM75" s="2" t="inlineStr">
        <is>
          <t>3|
3</t>
        </is>
      </c>
      <c r="AN75" s="2" t="inlineStr">
        <is>
          <t>|
preferred</t>
        </is>
      </c>
      <c r="AO75" t="inlineStr">
        <is>
          <t>myyntiluvan saaneeseen lääkkeeseen liittyvä tutkimus, jonka tarkoituksena on tunnistaa, luonnehtia tai ilmaista määrällisesti myyntiluvan saaneeseen lääkkeeseen liittyvä turvallisuusvaara, vahvistaa lääkkeen turvallisuus tai mitata riskinhallintatoimenpiteiden tehokkuutta</t>
        </is>
      </c>
      <c r="AP75" s="2" t="inlineStr">
        <is>
          <t>étude de sécurité post-autorisation</t>
        </is>
      </c>
      <c r="AQ75" s="2" t="inlineStr">
        <is>
          <t>3</t>
        </is>
      </c>
      <c r="AR75" s="2" t="inlineStr">
        <is>
          <t/>
        </is>
      </c>
      <c r="AS75" t="inlineStr">
        <is>
          <t>étude portant sur un médicament autorisé et visant à identifier, décrire ou quantifier un risque de sécurité, à confirmer le profil de sécurité du médicament ou à mesurer l’efficacité des mesures de gestion des risques</t>
        </is>
      </c>
      <c r="AT75" s="2" t="inlineStr">
        <is>
          <t>staidéar sábháilteachta iarúdaraithe</t>
        </is>
      </c>
      <c r="AU75" s="2" t="inlineStr">
        <is>
          <t>3</t>
        </is>
      </c>
      <c r="AV75" s="2" t="inlineStr">
        <is>
          <t/>
        </is>
      </c>
      <c r="AW75" t="inlineStr">
        <is>
          <t/>
        </is>
      </c>
      <c r="AX75" t="inlineStr">
        <is>
          <t/>
        </is>
      </c>
      <c r="AY75" t="inlineStr">
        <is>
          <t/>
        </is>
      </c>
      <c r="AZ75" t="inlineStr">
        <is>
          <t/>
        </is>
      </c>
      <c r="BA75" t="inlineStr">
        <is>
          <t/>
        </is>
      </c>
      <c r="BB75" s="2" t="inlineStr">
        <is>
          <t>engedélyezés utáni gyógyszerbiztonsági vizsgálat</t>
        </is>
      </c>
      <c r="BC75" s="2" t="inlineStr">
        <is>
          <t>4</t>
        </is>
      </c>
      <c r="BD75" s="2" t="inlineStr">
        <is>
          <t/>
        </is>
      </c>
      <c r="BE75" t="inlineStr">
        <is>
          <t>a forgalomba hozatali engedélyben foglalt feltételeknek megfelelően végzett farmako-epidemiológiai tanulmány vagy klinikai vizsgálat, amelynek célja, hogy meghatározza, illetve elemezze a forgalomba hozatali engedéllyel rendelkező gyógyszerkészítménnyel kapcsolatos biztonsági kockázat mértékét.</t>
        </is>
      </c>
      <c r="BF75" s="2" t="inlineStr">
        <is>
          <t>studio sulla sicurezza dei medicinali dopo l'autorizzazione</t>
        </is>
      </c>
      <c r="BG75" s="2" t="inlineStr">
        <is>
          <t>3</t>
        </is>
      </c>
      <c r="BH75" s="2" t="inlineStr">
        <is>
          <t/>
        </is>
      </c>
      <c r="BI75" t="inlineStr">
        <is>
          <t>Studio farmacoepidemiologico o sperimentazione clinica effettuati conformemente alle condizioni stabilite all'atto dell'autorizzazione all'immissione in commercio allo scopo di identificare o quantificare un rischio relativo alla sicurezza di un medicinale per il quale è già stata rilasciata un'autorizzazione</t>
        </is>
      </c>
      <c r="BJ75" s="2" t="inlineStr">
        <is>
          <t>poregistracinis saugumo tyrimas</t>
        </is>
      </c>
      <c r="BK75" s="2" t="inlineStr">
        <is>
          <t>3</t>
        </is>
      </c>
      <c r="BL75" s="2" t="inlineStr">
        <is>
          <t/>
        </is>
      </c>
      <c r="BM75" t="inlineStr">
        <is>
          <t>registruoto vaistinio preparato tyrimas, kai vaistas (-ai) skiriamas įprastu būdu pagal preparato charakteristikų santraukoje nustatytas indikacijas. Tai gydomų tam tikru vaistu pacientų stebėjimas, norint gauti išsamesnių duomenų apie vaistą. Vaistas pacientui negali būti skiriamas siekiant įtraukti pacientą į tyrimą. Pacientams neturi būti taikomos papildomos tyrimo procedūros. Surinktų duomenų analizei taikomi epidemiologiniai metodai</t>
        </is>
      </c>
      <c r="BN75" s="2" t="inlineStr">
        <is>
          <t>pēcreģistrācijas uzraudzības pētījums</t>
        </is>
      </c>
      <c r="BO75" s="2" t="inlineStr">
        <is>
          <t>3</t>
        </is>
      </c>
      <c r="BP75" s="2" t="inlineStr">
        <is>
          <t/>
        </is>
      </c>
      <c r="BQ75" t="inlineStr">
        <is>
          <t>Pēcreģistrācijas uzraudzības pētījumi: farmakoepidemioloģiski pētījumi vai klīniska izpēte, kuru veic saskaņā ar tirdzniecības atļaujas noteikumiem un kuras mērķis ir identificēt vai kvantitatīvi noteikt drošības risku attiecībā uz atļautām zālēm.</t>
        </is>
      </c>
      <c r="BR75" s="2" t="inlineStr">
        <is>
          <t>studju dwar is-sikurezza wara l-awtorizzazzjoni</t>
        </is>
      </c>
      <c r="BS75" s="2" t="inlineStr">
        <is>
          <t>3</t>
        </is>
      </c>
      <c r="BT75" s="2" t="inlineStr">
        <is>
          <t/>
        </is>
      </c>
      <c r="BU75" t="inlineStr">
        <is>
          <t/>
        </is>
      </c>
      <c r="BV75" s="2" t="inlineStr">
        <is>
          <t>veiligheidsonderzoek na toelating</t>
        </is>
      </c>
      <c r="BW75" s="2" t="inlineStr">
        <is>
          <t>4</t>
        </is>
      </c>
      <c r="BX75" s="2" t="inlineStr">
        <is>
          <t/>
        </is>
      </c>
      <c r="BY75" t="inlineStr">
        <is>
          <t>een farmaco-epidemiologisch onderzoek of een klinische proefdie overeenkomstig de voorwaarden van de vergunning voor het in de handel brengen wordt uitgevoerd, teneinde een gevaar voor de veiligheid in verband met een toegelaten geneesmiddelte specificeren of te kwantificeren</t>
        </is>
      </c>
      <c r="BZ75" s="2" t="inlineStr">
        <is>
          <t>badanie dotyczące bezpieczeństwa przeprowadzane po wydaniu pozwolenia|
badanie bezpieczeństwa po wydaniu pozwolenia|
porejestracyjne badanie bezpieczeństwa|
PASS|
badanie bezpieczeństwa po wprowadzeniu do obrotu</t>
        </is>
      </c>
      <c r="CA75" s="2" t="inlineStr">
        <is>
          <t>3|
3|
3|
3|
3</t>
        </is>
      </c>
      <c r="CB75" s="2" t="inlineStr">
        <is>
          <t xml:space="preserve">|
|
preferred|
|
</t>
        </is>
      </c>
      <c r="CC75" t="inlineStr">
        <is>
          <t>wszelkie badania dotyczące dopuszczonego do obrotu produktu leczniczego prowadzone w celu zidentyfikowania, opisania lub ilościowego określenia ryzyka, potwierdzenia profilu bezpieczeństwa produktu leczniczego lub pomiaru skuteczności środków zarządzania ryzykiem</t>
        </is>
      </c>
      <c r="CD75" s="2" t="inlineStr">
        <is>
          <t>estudo de segurança pós-autorização</t>
        </is>
      </c>
      <c r="CE75" s="2" t="inlineStr">
        <is>
          <t>3</t>
        </is>
      </c>
      <c r="CF75" s="2" t="inlineStr">
        <is>
          <t/>
        </is>
      </c>
      <c r="CG75" t="inlineStr">
        <is>
          <t>Estudo farmacoepidemiológico ou ensaio clínico efectuado em conformidade com os termos da autorização de introdução no mercado, destinado a identificar ou quantificar um risco de segurança associado a um medicamento autorizado.</t>
        </is>
      </c>
      <c r="CH75" s="2" t="inlineStr">
        <is>
          <t>studiu de siguranță post-autorizare</t>
        </is>
      </c>
      <c r="CI75" s="2" t="inlineStr">
        <is>
          <t>3</t>
        </is>
      </c>
      <c r="CJ75" s="2" t="inlineStr">
        <is>
          <t/>
        </is>
      </c>
      <c r="CK75" t="inlineStr">
        <is>
          <t/>
        </is>
      </c>
      <c r="CL75" s="2" t="inlineStr">
        <is>
          <t>štúdia o bezpečnosti po vydaní povolenia</t>
        </is>
      </c>
      <c r="CM75" s="2" t="inlineStr">
        <is>
          <t>3</t>
        </is>
      </c>
      <c r="CN75" s="2" t="inlineStr">
        <is>
          <t/>
        </is>
      </c>
      <c r="CO75" t="inlineStr">
        <is>
          <t>akákoľvek štúdia týkajúca sa povoleného lieku vypracovaná s cieľom identifikovať, opísať alebo kvantifikovať ohrozenie bezpečnosti, potvrdzujúca bezpečnostný profil lieku alebo merajúca účinnosť opatrení na riadenie rizík</t>
        </is>
      </c>
      <c r="CP75" s="2" t="inlineStr">
        <is>
          <t>študija varnosti po pridobitvi dovoljenja za promet</t>
        </is>
      </c>
      <c r="CQ75" s="2" t="inlineStr">
        <is>
          <t>3</t>
        </is>
      </c>
      <c r="CR75" s="2" t="inlineStr">
        <is>
          <t/>
        </is>
      </c>
      <c r="CS75" t="inlineStr">
        <is>
          <t>&lt;div&gt;farmakoepidemiološka študija ali klinično preskušanje, izvedeno v skladu s pogoji dovoljenja za promet z zdravilom, katere cilj je opredelitev ali količinska določitev tveganja glede varnosti v zvezi z odobrenim zdravilom&lt;br&gt;&lt;/div&gt;</t>
        </is>
      </c>
      <c r="CT75" s="2" t="inlineStr">
        <is>
          <t>säkerhetsstudie efter det att produkten godkänts</t>
        </is>
      </c>
      <c r="CU75" s="2" t="inlineStr">
        <is>
          <t>3</t>
        </is>
      </c>
      <c r="CV75" s="2" t="inlineStr">
        <is>
          <t/>
        </is>
      </c>
      <c r="CW75" t="inlineStr">
        <is>
          <t>studie av ett godkänt läkemedel i syfte att identifiera, karakterisera eller kvantifiera en säkerhetsrisk för att bekräfta säkerhetsprofilen eller för att mäta riskhanteringsåtgärdernas effektivitet</t>
        </is>
      </c>
    </row>
    <row r="76">
      <c r="A76" s="1" t="str">
        <f>HYPERLINK("https://iate.europa.eu/entry/result/3566122/all", "3566122")</f>
        <v>3566122</v>
      </c>
      <c r="B76" t="inlineStr">
        <is>
          <t>SOCIAL QUESTIONS</t>
        </is>
      </c>
      <c r="C76" t="inlineStr">
        <is>
          <t>SOCIAL QUESTIONS|health|pharmaceutical industry</t>
        </is>
      </c>
      <c r="D76" t="inlineStr">
        <is>
          <t>yes</t>
        </is>
      </c>
      <c r="E76" t="inlineStr">
        <is>
          <t/>
        </is>
      </c>
      <c r="F76" s="2" t="inlineStr">
        <is>
          <t>средство срещу подправяне</t>
        </is>
      </c>
      <c r="G76" s="2" t="inlineStr">
        <is>
          <t>3</t>
        </is>
      </c>
      <c r="H76" s="2" t="inlineStr">
        <is>
          <t/>
        </is>
      </c>
      <c r="I76" t="inlineStr">
        <is>
          <t/>
        </is>
      </c>
      <c r="J76" s="2" t="inlineStr">
        <is>
          <t>prostředek k ověření manipulace s obalem</t>
        </is>
      </c>
      <c r="K76" s="2" t="inlineStr">
        <is>
          <t>3</t>
        </is>
      </c>
      <c r="L76" s="2" t="inlineStr">
        <is>
          <t/>
        </is>
      </c>
      <c r="M76" t="inlineStr">
        <is>
          <t>ochranný prvek umožňující ověřit, zda bylo s obalem léčivého přípravku manipulováno</t>
        </is>
      </c>
      <c r="N76" s="2" t="inlineStr">
        <is>
          <t>forsegling|
emballageforsegling|
anordning til kontrol af, om emballagen er blevet brudt</t>
        </is>
      </c>
      <c r="O76" s="2" t="inlineStr">
        <is>
          <t>3|
3|
3</t>
        </is>
      </c>
      <c r="P76" s="2" t="inlineStr">
        <is>
          <t xml:space="preserve">|
|
</t>
        </is>
      </c>
      <c r="Q76" t="inlineStr">
        <is>
          <t>sikkerhedselement, som gør det muligt at kontrollere, om emballagen om et lægemiddel er blevet brudt</t>
        </is>
      </c>
      <c r="R76" s="2" t="inlineStr">
        <is>
          <t>Vorrichtung gegen Manipulation</t>
        </is>
      </c>
      <c r="S76" s="2" t="inlineStr">
        <is>
          <t>3</t>
        </is>
      </c>
      <c r="T76" s="2" t="inlineStr">
        <is>
          <t/>
        </is>
      </c>
      <c r="U76" t="inlineStr">
        <is>
          <t/>
        </is>
      </c>
      <c r="V76" s="2" t="inlineStr">
        <is>
          <t>μηχανισμός ανίχνευσης της παραποίησης</t>
        </is>
      </c>
      <c r="W76" s="2" t="inlineStr">
        <is>
          <t>3</t>
        </is>
      </c>
      <c r="X76" s="2" t="inlineStr">
        <is>
          <t/>
        </is>
      </c>
      <c r="Y76" t="inlineStr">
        <is>
          <t/>
        </is>
      </c>
      <c r="Z76" s="2" t="inlineStr">
        <is>
          <t>anti-tampering device</t>
        </is>
      </c>
      <c r="AA76" s="2" t="inlineStr">
        <is>
          <t>3</t>
        </is>
      </c>
      <c r="AB76" s="2" t="inlineStr">
        <is>
          <t/>
        </is>
      </c>
      <c r="AC76" t="inlineStr">
        <is>
          <t>safety feature allowing the verification of whether the packaging of a medicinal product has been tampered with</t>
        </is>
      </c>
      <c r="AD76" s="2" t="inlineStr">
        <is>
          <t>dispositivo contra las manipulaciones|
dispositivo contra la manipulación de los medicamentos</t>
        </is>
      </c>
      <c r="AE76" s="2" t="inlineStr">
        <is>
          <t>3|
3</t>
        </is>
      </c>
      <c r="AF76" s="2" t="inlineStr">
        <is>
          <t xml:space="preserve">|
</t>
        </is>
      </c>
      <c r="AG76" t="inlineStr">
        <is>
          <t>Característica especial del embalaje de un medicamento sujeto a receta médica que permite al farmacéutico comprobar, antes de dispensar el medicamento, que es auténtico y no ha sido abierto.</t>
        </is>
      </c>
      <c r="AH76" s="2" t="inlineStr">
        <is>
          <t>rikkumisvastane seade</t>
        </is>
      </c>
      <c r="AI76" s="2" t="inlineStr">
        <is>
          <t>3</t>
        </is>
      </c>
      <c r="AJ76" s="2" t="inlineStr">
        <is>
          <t/>
        </is>
      </c>
      <c r="AK76" t="inlineStr">
        <is>
          <t>turvaelement, mis võimaldab kontrollida, kas ravimi välispakendit on rikutud</t>
        </is>
      </c>
      <c r="AL76" s="2" t="inlineStr">
        <is>
          <t>peukaloinnin paljastava mekanismi</t>
        </is>
      </c>
      <c r="AM76" s="2" t="inlineStr">
        <is>
          <t>3</t>
        </is>
      </c>
      <c r="AN76" s="2" t="inlineStr">
        <is>
          <t/>
        </is>
      </c>
      <c r="AO76" t="inlineStr">
        <is>
          <t>turvaominaisuus, joka mahdollistaa sen tarkastamisen, onko lääkepakkausta peukaloitu</t>
        </is>
      </c>
      <c r="AP76" s="2" t="inlineStr">
        <is>
          <t>dispositif antieffraction</t>
        </is>
      </c>
      <c r="AQ76" s="2" t="inlineStr">
        <is>
          <t>3</t>
        </is>
      </c>
      <c r="AR76" s="2" t="inlineStr">
        <is>
          <t/>
        </is>
      </c>
      <c r="AS76" t="inlineStr">
        <is>
          <t>dispositif de sécurité permettant de vérifier si l’emballage d’un médicament a fait l’objet d’une effraction</t>
        </is>
      </c>
      <c r="AT76" s="2" t="inlineStr">
        <is>
          <t>gaireas frithchrioscaíola</t>
        </is>
      </c>
      <c r="AU76" s="2" t="inlineStr">
        <is>
          <t>3</t>
        </is>
      </c>
      <c r="AV76" s="2" t="inlineStr">
        <is>
          <t/>
        </is>
      </c>
      <c r="AW76" t="inlineStr">
        <is>
          <t/>
        </is>
      </c>
      <c r="AX76" s="2" t="inlineStr">
        <is>
          <t>zaštita od otvaranja</t>
        </is>
      </c>
      <c r="AY76" s="2" t="inlineStr">
        <is>
          <t>3</t>
        </is>
      </c>
      <c r="AZ76" s="2" t="inlineStr">
        <is>
          <t/>
        </is>
      </c>
      <c r="BA76" t="inlineStr">
        <is>
          <t>sigurnosna oznaka koja omogućava provjeru toga je li pakiranje lijeka otvarano ili izmijenjeno</t>
        </is>
      </c>
      <c r="BB76" s="2" t="inlineStr">
        <is>
          <t>manipulálás elleni eszköz</t>
        </is>
      </c>
      <c r="BC76" s="2" t="inlineStr">
        <is>
          <t>3</t>
        </is>
      </c>
      <c r="BD76" s="2" t="inlineStr">
        <is>
          <t/>
        </is>
      </c>
      <c r="BE76" t="inlineStr">
        <is>
          <t>a gyógyszercsomagolás manipulálásnak ellenőrzését lehetővé tevő biztonsági elem</t>
        </is>
      </c>
      <c r="BF76" s="2" t="inlineStr">
        <is>
          <t>sistema di prevenzione delle manomissioni</t>
        </is>
      </c>
      <c r="BG76" s="2" t="inlineStr">
        <is>
          <t>3</t>
        </is>
      </c>
      <c r="BH76" s="2" t="inlineStr">
        <is>
          <t/>
        </is>
      </c>
      <c r="BI76" t="inlineStr">
        <is>
          <t>caratteristica di sicurezza che consente di verificare se l'imballaggio di un medicinale è stato oggetto di manomissione</t>
        </is>
      </c>
      <c r="BJ76" s="2" t="inlineStr">
        <is>
          <t>apsauginis įtaisas</t>
        </is>
      </c>
      <c r="BK76" s="2" t="inlineStr">
        <is>
          <t>3</t>
        </is>
      </c>
      <c r="BL76" s="2" t="inlineStr">
        <is>
          <t/>
        </is>
      </c>
      <c r="BM76" t="inlineStr">
        <is>
          <t>apsaugos priemonė, suteikianti galimybę patikrinti, ar vaisto pakuotė nebuvo praimta</t>
        </is>
      </c>
      <c r="BN76" s="2" t="inlineStr">
        <is>
          <t>iesaiņojuma neskartības pazīme</t>
        </is>
      </c>
      <c r="BO76" s="2" t="inlineStr">
        <is>
          <t>2</t>
        </is>
      </c>
      <c r="BP76" s="2" t="inlineStr">
        <is>
          <t/>
        </is>
      </c>
      <c r="BQ76" t="inlineStr">
        <is>
          <t/>
        </is>
      </c>
      <c r="BR76" s="2" t="inlineStr">
        <is>
          <t>apparat kontra t-tbagħbis</t>
        </is>
      </c>
      <c r="BS76" s="2" t="inlineStr">
        <is>
          <t>3</t>
        </is>
      </c>
      <c r="BT76" s="2" t="inlineStr">
        <is>
          <t/>
        </is>
      </c>
      <c r="BU76" t="inlineStr">
        <is>
          <t>element tas-sikurezza li permezz tiegħu wieħed jista' jivverifka jekk il-prodott mediċinali ġiex imbagħbas</t>
        </is>
      </c>
      <c r="BV76" s="2" t="inlineStr">
        <is>
          <t>middel tegen knoeien</t>
        </is>
      </c>
      <c r="BW76" s="2" t="inlineStr">
        <is>
          <t>3</t>
        </is>
      </c>
      <c r="BX76" s="2" t="inlineStr">
        <is>
          <t/>
        </is>
      </c>
      <c r="BY76" t="inlineStr">
        <is>
          <t>veiligheidskenmerk aan de hand waarvan kan worden gecontroleerd of met de verpakking van een geneesmiddel is geknoeid</t>
        </is>
      </c>
      <c r="BZ76" s="2" t="inlineStr">
        <is>
          <t>element uniemożliwiający naruszenie opakowania|
zabezpieczenie przed manipulacjami</t>
        </is>
      </c>
      <c r="CA76" s="2" t="inlineStr">
        <is>
          <t>3|
3</t>
        </is>
      </c>
      <c r="CB76" s="2" t="inlineStr">
        <is>
          <t xml:space="preserve">|
</t>
        </is>
      </c>
      <c r="CC76" t="inlineStr">
        <is>
          <t>zabezpieczenie pozwalające na sprawdzenie, czy opakowanie produktu leczniczego nie zostało naruszone</t>
        </is>
      </c>
      <c r="CD76" s="2" t="inlineStr">
        <is>
          <t>dispositivo antiadulteração|
dispositivo antialteração|
dispositivo de prevenção de adulterações</t>
        </is>
      </c>
      <c r="CE76" s="2" t="inlineStr">
        <is>
          <t>3|
3|
3</t>
        </is>
      </c>
      <c r="CF76" s="2" t="inlineStr">
        <is>
          <t xml:space="preserve">|
|
</t>
        </is>
      </c>
      <c r="CG76" t="inlineStr">
        <is>
          <t>Dispositivo de segurança que permite verificar se a embalagem de um produto foi adulterada</t>
        </is>
      </c>
      <c r="CH76" s="2" t="inlineStr">
        <is>
          <t>dispozitiv de protecție împotriva modificărilor ilicite</t>
        </is>
      </c>
      <c r="CI76" s="2" t="inlineStr">
        <is>
          <t>3</t>
        </is>
      </c>
      <c r="CJ76" s="2" t="inlineStr">
        <is>
          <t/>
        </is>
      </c>
      <c r="CK76" t="inlineStr">
        <is>
          <t/>
        </is>
      </c>
      <c r="CL76" s="2" t="inlineStr">
        <is>
          <t>nástroj proti neoprávnenému manipulovaniu s obalom</t>
        </is>
      </c>
      <c r="CM76" s="2" t="inlineStr">
        <is>
          <t>3</t>
        </is>
      </c>
      <c r="CN76" s="2" t="inlineStr">
        <is>
          <t/>
        </is>
      </c>
      <c r="CO76" t="inlineStr">
        <is>
          <t>bezpečnostný prvok, ktorý umožní overiť, či bol obal lieku sfalšovaný</t>
        </is>
      </c>
      <c r="CP76" s="2" t="inlineStr">
        <is>
          <t>pripomoček za zaščito pred poseganjem v zdravilo</t>
        </is>
      </c>
      <c r="CQ76" s="2" t="inlineStr">
        <is>
          <t>3</t>
        </is>
      </c>
      <c r="CR76" s="2" t="inlineStr">
        <is>
          <t/>
        </is>
      </c>
      <c r="CS76" t="inlineStr">
        <is>
          <t>zaščitni element, s katerim se lahko preveri, ali se je posegalo v ovojnino zdravila</t>
        </is>
      </c>
      <c r="CT76" s="2" t="inlineStr">
        <is>
          <t>säkerhetsförsegling</t>
        </is>
      </c>
      <c r="CU76" s="2" t="inlineStr">
        <is>
          <t>3</t>
        </is>
      </c>
      <c r="CV76" s="2" t="inlineStr">
        <is>
          <t/>
        </is>
      </c>
      <c r="CW76" t="inlineStr">
        <is>
          <t>säkerhetsdetalj som gör det möjligt att kontrollera om en läkemedelsförpackning har brutits</t>
        </is>
      </c>
    </row>
    <row r="77">
      <c r="A77" s="1" t="str">
        <f>HYPERLINK("https://iate.europa.eu/entry/result/1529049/all", "1529049")</f>
        <v>1529049</v>
      </c>
      <c r="B77" t="inlineStr">
        <is>
          <t>SOCIAL QUESTIONS</t>
        </is>
      </c>
      <c r="C77" t="inlineStr">
        <is>
          <t>SOCIAL QUESTIONS|health|pharmaceutical industry</t>
        </is>
      </c>
      <c r="D77" t="inlineStr">
        <is>
          <t>yes</t>
        </is>
      </c>
      <c r="E77" t="inlineStr">
        <is>
          <t/>
        </is>
      </c>
      <c r="F77" s="2" t="inlineStr">
        <is>
          <t>показание</t>
        </is>
      </c>
      <c r="G77" s="2" t="inlineStr">
        <is>
          <t>3</t>
        </is>
      </c>
      <c r="H77" s="2" t="inlineStr">
        <is>
          <t/>
        </is>
      </c>
      <c r="I77" t="inlineStr">
        <is>
          <t>Одобреният от компетентен орган фармакологичен ефект [ &lt;a href="/entry/result/383931/all" id="ENTRY_TO_ENTRY_CONVERTER" target="_blank"&gt;IATE:383931&lt;/a&gt; ] на даден лекарствен продукт [ &lt;a href="/entry/result/1443220/all" id="ENTRY_TO_ENTRY_CONVERTER" target="_blank"&gt;IATE:1443220&lt;/a&gt; ] и условията за предписването му.</t>
        </is>
      </c>
      <c r="J77" s="2" t="inlineStr">
        <is>
          <t>indikace|
léčebná indikace</t>
        </is>
      </c>
      <c r="K77" s="2" t="inlineStr">
        <is>
          <t>3|
3</t>
        </is>
      </c>
      <c r="L77" s="2" t="inlineStr">
        <is>
          <t xml:space="preserve">|
</t>
        </is>
      </c>
      <c r="M77" t="inlineStr">
        <is>
          <t>stav nebo příznaky, pro jejichž léčbu je léčivý přípravek určen</t>
        </is>
      </c>
      <c r="N77" s="2" t="inlineStr">
        <is>
          <t>terapeutisk indikation</t>
        </is>
      </c>
      <c r="O77" s="2" t="inlineStr">
        <is>
          <t>3</t>
        </is>
      </c>
      <c r="P77" s="2" t="inlineStr">
        <is>
          <t/>
        </is>
      </c>
      <c r="Q77" t="inlineStr">
        <is>
          <t/>
        </is>
      </c>
      <c r="R77" s="2" t="inlineStr">
        <is>
          <t>Indikation|
therapeutische Indikation|
Heilanzeige|
Anzeige</t>
        </is>
      </c>
      <c r="S77" s="2" t="inlineStr">
        <is>
          <t>3|
3|
3|
3</t>
        </is>
      </c>
      <c r="T77" s="2" t="inlineStr">
        <is>
          <t xml:space="preserve">|
|
|
</t>
        </is>
      </c>
      <c r="U77" t="inlineStr">
        <is>
          <t>im engeren Sinn die Anzeige zu einer bestimmten Behandlung bei einer bestimmten Krankheit nach Abschätzen des möglichen Therapieerfolges bzw.-risikos und Berücksichtigung etwaiger Kontraindikationen;auch Anzeige zu einer bestimmten Diagnostik bei bestimmten Symptomen</t>
        </is>
      </c>
      <c r="V77" s="2" t="inlineStr">
        <is>
          <t>ένδειξη|
θεραπευτική ένδειξη</t>
        </is>
      </c>
      <c r="W77" s="2" t="inlineStr">
        <is>
          <t>4|
4</t>
        </is>
      </c>
      <c r="X77" s="2" t="inlineStr">
        <is>
          <t xml:space="preserve">|
</t>
        </is>
      </c>
      <c r="Y77" t="inlineStr">
        <is>
          <t/>
        </is>
      </c>
      <c r="Z77" s="2" t="inlineStr">
        <is>
          <t>indication|
indications|
therapeutic indication|
indications</t>
        </is>
      </c>
      <c r="AA77" s="2" t="inlineStr">
        <is>
          <t>3|
1|
3|
1</t>
        </is>
      </c>
      <c r="AB77" s="2" t="inlineStr">
        <is>
          <t xml:space="preserve">|
|
|
</t>
        </is>
      </c>
      <c r="AC77" t="inlineStr">
        <is>
          <t>any of the conditions for which a particular drug treatment may be prescribed</t>
        </is>
      </c>
      <c r="AD77" s="2" t="inlineStr">
        <is>
          <t>indicación|
indicación terapéutica</t>
        </is>
      </c>
      <c r="AE77" s="2" t="inlineStr">
        <is>
          <t>3|
3</t>
        </is>
      </c>
      <c r="AF77" s="2" t="inlineStr">
        <is>
          <t xml:space="preserve">|
</t>
        </is>
      </c>
      <c r="AG77" t="inlineStr">
        <is>
          <t>Caso o circunstancia clínicos en los que se requiere la aplicación de uno o más remedios, sean de tipo farmacológico, quirúrgico o de otra índole, para tratar la enfermedad o el trastorno del paciente.</t>
        </is>
      </c>
      <c r="AH77" s="2" t="inlineStr">
        <is>
          <t>näidustus</t>
        </is>
      </c>
      <c r="AI77" s="2" t="inlineStr">
        <is>
          <t>3</t>
        </is>
      </c>
      <c r="AJ77" s="2" t="inlineStr">
        <is>
          <t/>
        </is>
      </c>
      <c r="AK77" t="inlineStr">
        <is>
          <t/>
        </is>
      </c>
      <c r="AL77" s="2" t="inlineStr">
        <is>
          <t>indikaatio|
terapeuttiset käyttöaiheet|
käyttöaihe</t>
        </is>
      </c>
      <c r="AM77" s="2" t="inlineStr">
        <is>
          <t>3|
2|
3</t>
        </is>
      </c>
      <c r="AN77" s="2" t="inlineStr">
        <is>
          <t xml:space="preserve">|
|
</t>
        </is>
      </c>
      <c r="AO77" t="inlineStr">
        <is>
          <t/>
        </is>
      </c>
      <c r="AP77" s="2" t="inlineStr">
        <is>
          <t>indication|
indication thérapeutique</t>
        </is>
      </c>
      <c r="AQ77" s="2" t="inlineStr">
        <is>
          <t>3|
3</t>
        </is>
      </c>
      <c r="AR77" s="2" t="inlineStr">
        <is>
          <t xml:space="preserve">|
</t>
        </is>
      </c>
      <c r="AS77" t="inlineStr">
        <is>
          <t>en clinique, règle pratique à tirer de circonstances particulières concernant la maladie et le malade, et qui détermine la convenance d'un moyen thérapeutique ou d'une opération, le moment et le mode de leur emploi</t>
        </is>
      </c>
      <c r="AT77" s="2" t="inlineStr">
        <is>
          <t>tásc teiripeach</t>
        </is>
      </c>
      <c r="AU77" s="2" t="inlineStr">
        <is>
          <t>3</t>
        </is>
      </c>
      <c r="AV77" s="2" t="inlineStr">
        <is>
          <t/>
        </is>
      </c>
      <c r="AW77" t="inlineStr">
        <is>
          <t/>
        </is>
      </c>
      <c r="AX77" s="2" t="inlineStr">
        <is>
          <t>terapijska indikacija</t>
        </is>
      </c>
      <c r="AY77" s="2" t="inlineStr">
        <is>
          <t>3</t>
        </is>
      </c>
      <c r="AZ77" s="2" t="inlineStr">
        <is>
          <t/>
        </is>
      </c>
      <c r="BA77" t="inlineStr">
        <is>
          <t/>
        </is>
      </c>
      <c r="BB77" s="2" t="inlineStr">
        <is>
          <t>javallat|
indikáció|
terápiás javallat|
terápiás indikáció</t>
        </is>
      </c>
      <c r="BC77" s="2" t="inlineStr">
        <is>
          <t>3|
4|
3|
3</t>
        </is>
      </c>
      <c r="BD77" s="2" t="inlineStr">
        <is>
          <t xml:space="preserve">|
|
|
</t>
        </is>
      </c>
      <c r="BE77" t="inlineStr">
        <is>
          <t>a kezelésre v. a gyógyszerre vonatk. ajánlás, tanács.</t>
        </is>
      </c>
      <c r="BF77" s="2" t="inlineStr">
        <is>
          <t>indicazione terapeutica</t>
        </is>
      </c>
      <c r="BG77" s="2" t="inlineStr">
        <is>
          <t>3</t>
        </is>
      </c>
      <c r="BH77" s="2" t="inlineStr">
        <is>
          <t/>
        </is>
      </c>
      <c r="BI77" t="inlineStr">
        <is>
          <t/>
        </is>
      </c>
      <c r="BJ77" s="2" t="inlineStr">
        <is>
          <t>indikacija|
terapinė indikacija</t>
        </is>
      </c>
      <c r="BK77" s="2" t="inlineStr">
        <is>
          <t>3|
3</t>
        </is>
      </c>
      <c r="BL77" s="2" t="inlineStr">
        <is>
          <t xml:space="preserve">|
</t>
        </is>
      </c>
      <c r="BM77" t="inlineStr">
        <is>
          <t/>
        </is>
      </c>
      <c r="BN77" s="2" t="inlineStr">
        <is>
          <t>indikācija|
terapeitiska indikācija</t>
        </is>
      </c>
      <c r="BO77" s="2" t="inlineStr">
        <is>
          <t>3|
2</t>
        </is>
      </c>
      <c r="BP77" s="2" t="inlineStr">
        <is>
          <t xml:space="preserve">|
</t>
        </is>
      </c>
      <c r="BQ77" t="inlineStr">
        <is>
          <t>norādījums par labu kādam terapeitiskam paņēmienam</t>
        </is>
      </c>
      <c r="BR77" s="2" t="inlineStr">
        <is>
          <t>indikazzjoni|
indikazzjoni terapewtika</t>
        </is>
      </c>
      <c r="BS77" s="2" t="inlineStr">
        <is>
          <t>3|
3</t>
        </is>
      </c>
      <c r="BT77" s="2" t="inlineStr">
        <is>
          <t xml:space="preserve">|
</t>
        </is>
      </c>
      <c r="BU77" t="inlineStr">
        <is>
          <t/>
        </is>
      </c>
      <c r="BV77" s="2" t="inlineStr">
        <is>
          <t>indicatie|
therapeutische indicatie</t>
        </is>
      </c>
      <c r="BW77" s="2" t="inlineStr">
        <is>
          <t>3|
3</t>
        </is>
      </c>
      <c r="BX77" s="2" t="inlineStr">
        <is>
          <t xml:space="preserve">|
</t>
        </is>
      </c>
      <c r="BY77" t="inlineStr">
        <is>
          <t>"ziekteverschijnsel dat aanleiding is een bepaald medicijn of een bepaalde therapie voor te schrijven of toe te passen"</t>
        </is>
      </c>
      <c r="BZ77" s="2" t="inlineStr">
        <is>
          <t>wskazanie|
wskazanie lecznicze|
wskazanie terapeutyczne</t>
        </is>
      </c>
      <c r="CA77" s="2" t="inlineStr">
        <is>
          <t>3|
3|
3</t>
        </is>
      </c>
      <c r="CB77" s="2" t="inlineStr">
        <is>
          <t xml:space="preserve">|
|
</t>
        </is>
      </c>
      <c r="CC77" t="inlineStr">
        <is>
          <t/>
        </is>
      </c>
      <c r="CD77" s="2" t="inlineStr">
        <is>
          <t>indicação terapêutica</t>
        </is>
      </c>
      <c r="CE77" s="2" t="inlineStr">
        <is>
          <t>3</t>
        </is>
      </c>
      <c r="CF77" s="2" t="inlineStr">
        <is>
          <t/>
        </is>
      </c>
      <c r="CG77" t="inlineStr">
        <is>
          <t/>
        </is>
      </c>
      <c r="CH77" s="2" t="inlineStr">
        <is>
          <t>indicație terapeutică|
indicație</t>
        </is>
      </c>
      <c r="CI77" s="2" t="inlineStr">
        <is>
          <t>3|
3</t>
        </is>
      </c>
      <c r="CJ77" s="2" t="inlineStr">
        <is>
          <t xml:space="preserve">|
</t>
        </is>
      </c>
      <c r="CK77" t="inlineStr">
        <is>
          <t/>
        </is>
      </c>
      <c r="CL77" s="2" t="inlineStr">
        <is>
          <t>terapeutická indikácia</t>
        </is>
      </c>
      <c r="CM77" s="2" t="inlineStr">
        <is>
          <t>3</t>
        </is>
      </c>
      <c r="CN77" s="2" t="inlineStr">
        <is>
          <t/>
        </is>
      </c>
      <c r="CO77" t="inlineStr">
        <is>
          <t/>
        </is>
      </c>
      <c r="CP77" s="2" t="inlineStr">
        <is>
          <t>indikacija|
terapevtska indikacija</t>
        </is>
      </c>
      <c r="CQ77" s="2" t="inlineStr">
        <is>
          <t>3|
3</t>
        </is>
      </c>
      <c r="CR77" s="2" t="inlineStr">
        <is>
          <t xml:space="preserve">|
</t>
        </is>
      </c>
      <c r="CS77" t="inlineStr">
        <is>
          <t>Bolezenski znaki in okoliščine, ki nakazujejo odločitev za določene diagnostične in terapevtske postopke.</t>
        </is>
      </c>
      <c r="CT77" s="2" t="inlineStr">
        <is>
          <t>indikation</t>
        </is>
      </c>
      <c r="CU77" s="2" t="inlineStr">
        <is>
          <t>3</t>
        </is>
      </c>
      <c r="CV77" s="2" t="inlineStr">
        <is>
          <t/>
        </is>
      </c>
      <c r="CW77" t="inlineStr">
        <is>
          <t>ett sjukdomstillstånd som ett specifikt läkemedel normalt ska användas för att behandla</t>
        </is>
      </c>
    </row>
    <row r="78">
      <c r="A78" s="1" t="str">
        <f>HYPERLINK("https://iate.europa.eu/entry/result/1733656/all", "1733656")</f>
        <v>1733656</v>
      </c>
      <c r="B78" t="inlineStr">
        <is>
          <t>SOCIAL QUESTIONS</t>
        </is>
      </c>
      <c r="C78" t="inlineStr">
        <is>
          <t>SOCIAL QUESTIONS|health|pharmaceutical industry</t>
        </is>
      </c>
      <c r="D78" t="inlineStr">
        <is>
          <t>yes</t>
        </is>
      </c>
      <c r="E78" t="inlineStr">
        <is>
          <t/>
        </is>
      </c>
      <c r="F78" s="2" t="inlineStr">
        <is>
          <t>срок на годност</t>
        </is>
      </c>
      <c r="G78" s="2" t="inlineStr">
        <is>
          <t>3</t>
        </is>
      </c>
      <c r="H78" s="2" t="inlineStr">
        <is>
          <t/>
        </is>
      </c>
      <c r="I78" t="inlineStr">
        <is>
          <t>определен период от време, през който след съхранение в съответна оригинална опаковка и при посочени в спецификацията условия на околната среда, даден продукт показва съдържание на активното лекарствено вещество не по-малко от 90% от това посочено от производителя върху етикета, а лекарствената форма не променя външния си вид, фармацевтично-технологичните, микробиологични, токсикологични и биофармацевтични свойства</t>
        </is>
      </c>
      <c r="J78" s="2" t="inlineStr">
        <is>
          <t>doba použitelnosti</t>
        </is>
      </c>
      <c r="K78" s="2" t="inlineStr">
        <is>
          <t>3</t>
        </is>
      </c>
      <c r="L78" s="2" t="inlineStr">
        <is>
          <t/>
        </is>
      </c>
      <c r="M78" t="inlineStr">
        <is>
          <t>doba, po kterou při dodržení předepsaného způsobu uchovávání léčivý 
přípravek zachovává své deklarované vlastnosti nebo vlastnosti potřebné 
pro zamýšlené použití</t>
        </is>
      </c>
      <c r="N78" s="2" t="inlineStr">
        <is>
          <t>holdbarhed|
holdbarhedstid|
opbevaringstid</t>
        </is>
      </c>
      <c r="O78" s="2" t="inlineStr">
        <is>
          <t>3|
3|
3</t>
        </is>
      </c>
      <c r="P78" s="2" t="inlineStr">
        <is>
          <t xml:space="preserve">|
|
</t>
        </is>
      </c>
      <c r="Q78" t="inlineStr">
        <is>
          <t/>
        </is>
      </c>
      <c r="R78" s="2" t="inlineStr">
        <is>
          <t>Dauer der Haltbarkeit|
Lagerbeständigkeit</t>
        </is>
      </c>
      <c r="S78" s="2" t="inlineStr">
        <is>
          <t>3|
2</t>
        </is>
      </c>
      <c r="T78" s="2" t="inlineStr">
        <is>
          <t xml:space="preserve">preferred|
</t>
        </is>
      </c>
      <c r="U78" t="inlineStr">
        <is>
          <t/>
        </is>
      </c>
      <c r="V78" s="2" t="inlineStr">
        <is>
          <t>διάρκεια ζωής</t>
        </is>
      </c>
      <c r="W78" s="2" t="inlineStr">
        <is>
          <t>4</t>
        </is>
      </c>
      <c r="X78" s="2" t="inlineStr">
        <is>
          <t/>
        </is>
      </c>
      <c r="Y78" t="inlineStr">
        <is>
          <t>χρονικό διάστημα κατά το οποίο ένα &lt;a href="https://iate.europa.eu/entry/result/1443220/en-el" target="_blank"&gt;φάρμακο&lt;/a&gt;, εφόσον αποθηκευτεί όπως αναφέρεται στην ετικέτα του, αναμένεται να πληροί τις προδιαγραφές που καθορίζονται στις μελέτες σταθερότητας σε διάφορες παρτίδες του προϊόντος</t>
        </is>
      </c>
      <c r="Z78" s="2" t="inlineStr">
        <is>
          <t>shelf life|
shelf-life|
shelf lives</t>
        </is>
      </c>
      <c r="AA78" s="2" t="inlineStr">
        <is>
          <t>3|
1|
1</t>
        </is>
      </c>
      <c r="AB78" s="2" t="inlineStr">
        <is>
          <t xml:space="preserve">|
|
</t>
        </is>
      </c>
      <c r="AC78" t="inlineStr">
        <is>
          <t>&lt;div&gt;period of time during which a &lt;a href="https://iate.europa.eu/entry/result/1443220/en" target="_blank"&gt;&lt;i&gt;pharmaceutical product&lt;/i&gt;&lt;/a&gt;, if stored as indicated on the label, is expected to comply with the specification as determined by stability studies on a number of batches of the product&lt;/div&gt;</t>
        </is>
      </c>
      <c r="AD78" s="2" t="inlineStr">
        <is>
          <t>período de validez</t>
        </is>
      </c>
      <c r="AE78" s="2" t="inlineStr">
        <is>
          <t>3</t>
        </is>
      </c>
      <c r="AF78" s="2" t="inlineStr">
        <is>
          <t/>
        </is>
      </c>
      <c r="AG78" t="inlineStr">
        <is>
          <t>Período de tiempo durante el cual un medicamento mantiene la composición y actividad declaradas dentro de los límites de tolerancia reglamentariamente establecidos.</t>
        </is>
      </c>
      <c r="AH78" s="2" t="inlineStr">
        <is>
          <t>kõlblikkusaeg</t>
        </is>
      </c>
      <c r="AI78" s="2" t="inlineStr">
        <is>
          <t>3</t>
        </is>
      </c>
      <c r="AJ78" s="2" t="inlineStr">
        <is>
          <t/>
        </is>
      </c>
      <c r="AK78" t="inlineStr">
        <is>
          <t>ajaperiood, mille jooksul võib eeldada, et ravimi kvaliteet on tagatud, kui seda säilitatakse ettenähtud tingimustel</t>
        </is>
      </c>
      <c r="AL78" s="2" t="inlineStr">
        <is>
          <t>kestoaika|
kelpoisuusaika</t>
        </is>
      </c>
      <c r="AM78" s="2" t="inlineStr">
        <is>
          <t>3|
3</t>
        </is>
      </c>
      <c r="AN78" s="2" t="inlineStr">
        <is>
          <t xml:space="preserve">|
</t>
        </is>
      </c>
      <c r="AO78" t="inlineStr">
        <is>
          <t/>
        </is>
      </c>
      <c r="AP78" s="2" t="inlineStr">
        <is>
          <t>durée de conservation</t>
        </is>
      </c>
      <c r="AQ78" s="2" t="inlineStr">
        <is>
          <t>3</t>
        </is>
      </c>
      <c r="AR78" s="2" t="inlineStr">
        <is>
          <t/>
        </is>
      </c>
      <c r="AS78" t="inlineStr">
        <is>
          <t>période pendant laquelle un produit pharmaceutique, s'il est stocké dans les conditions prescrites, conserve les propriétés établies par des études de stabilité ayant porté sur plusieurs lots</t>
        </is>
      </c>
      <c r="AT78" s="2" t="inlineStr">
        <is>
          <t>seilfré</t>
        </is>
      </c>
      <c r="AU78" s="2" t="inlineStr">
        <is>
          <t>3</t>
        </is>
      </c>
      <c r="AV78" s="2" t="inlineStr">
        <is>
          <t/>
        </is>
      </c>
      <c r="AW78" t="inlineStr">
        <is>
          <t/>
        </is>
      </c>
      <c r="AX78" s="2" t="inlineStr">
        <is>
          <t>rok valjanosti</t>
        </is>
      </c>
      <c r="AY78" s="2" t="inlineStr">
        <is>
          <t>3</t>
        </is>
      </c>
      <c r="AZ78" s="2" t="inlineStr">
        <is>
          <t/>
        </is>
      </c>
      <c r="BA78" t="inlineStr">
        <is>
          <t/>
        </is>
      </c>
      <c r="BB78" s="2" t="inlineStr">
        <is>
          <t>felhasználhatósági időtartam|
eltarthatósági idő</t>
        </is>
      </c>
      <c r="BC78" s="2" t="inlineStr">
        <is>
          <t>4|
3</t>
        </is>
      </c>
      <c r="BD78" s="2" t="inlineStr">
        <is>
          <t xml:space="preserve">preferred|
</t>
        </is>
      </c>
      <c r="BE78" t="inlineStr">
        <is>
          <t/>
        </is>
      </c>
      <c r="BF78" s="2" t="inlineStr">
        <is>
          <t>periodo di stabilità|
periodo di validità|
durata di stabilità</t>
        </is>
      </c>
      <c r="BG78" s="2" t="inlineStr">
        <is>
          <t>3|
3|
3</t>
        </is>
      </c>
      <c r="BH78" s="2" t="inlineStr">
        <is>
          <t>|
|
admitted</t>
        </is>
      </c>
      <c r="BI78" t="inlineStr">
        <is>
          <t>periodo nel quale
un &lt;a href="https://iate.europa.eu/entry/result/1443220/en-it" target="_blank"&gt;medicinale&lt;/a&gt;, se conservato come indicato nella confezione, è conforme ai
requisiti stabiliti in base a studi di stabilità effettuati su lotti della
specialità finita</t>
        </is>
      </c>
      <c r="BJ78" s="2" t="inlineStr">
        <is>
          <t>tinkamumo vartoti laikas</t>
        </is>
      </c>
      <c r="BK78" s="2" t="inlineStr">
        <is>
          <t>3</t>
        </is>
      </c>
      <c r="BL78" s="2" t="inlineStr">
        <is>
          <t/>
        </is>
      </c>
      <c r="BM78" t="inlineStr">
        <is>
          <t/>
        </is>
      </c>
      <c r="BN78" s="2" t="inlineStr">
        <is>
          <t>glabāšanas laiks</t>
        </is>
      </c>
      <c r="BO78" s="2" t="inlineStr">
        <is>
          <t>3</t>
        </is>
      </c>
      <c r="BP78" s="2" t="inlineStr">
        <is>
          <t/>
        </is>
      </c>
      <c r="BQ78" t="inlineStr">
        <is>
          <t>laikposms, cik ilgi &lt;a href="https://iate.europa.eu/entry/result/1443220/lv" target="_blank"&gt;zālēm&lt;/a&gt; – ja tās tiek uzglabātas saskaņā ar norādēm uz etiķetes, – jāatbilst specifikācijai, kas noteikta ar vairākām produkta partijām veiktu stabilitātes pētījumu rezultātā</t>
        </is>
      </c>
      <c r="BR78" s="2" t="inlineStr">
        <is>
          <t>ħajja (tal-prodott) fuq l-ixkaffa|
tul ta' ħajja fil-ħażna</t>
        </is>
      </c>
      <c r="BS78" s="2" t="inlineStr">
        <is>
          <t>3|
2</t>
        </is>
      </c>
      <c r="BT78" s="2" t="inlineStr">
        <is>
          <t xml:space="preserve">|
</t>
        </is>
      </c>
      <c r="BU78" t="inlineStr">
        <is>
          <t>il-perjodu taż-żmien li matulu prodott farmaċewtiku, jekk jinħżaen kif indikat fuq it-tikketta, ikun mistenni li jikkonforma mal-ispeċifikazzjoni kif determinata mill-istudji tal-istabbiltà fuq għadd ta' lottijiet tal-prodott</t>
        </is>
      </c>
      <c r="BV78" s="2" t="inlineStr">
        <is>
          <t>gebruikstermijn|
houdbaarheid|
houdbaarheidstermijn|
houdbaarheidsperiode</t>
        </is>
      </c>
      <c r="BW78" s="2" t="inlineStr">
        <is>
          <t>3|
3|
3|
3</t>
        </is>
      </c>
      <c r="BX78" s="2" t="inlineStr">
        <is>
          <t xml:space="preserve">|
|
|
</t>
        </is>
      </c>
      <c r="BY78" t="inlineStr">
        <is>
          <t>periode
 gedurende dewelke een geneesmiddel onder bepaalde omstandigheden geschikt
 blijft voor gebruik zonder dat dit risico's inhoudt voor de
 gezondheid, het milieu, etc.</t>
        </is>
      </c>
      <c r="BZ78" s="2" t="inlineStr">
        <is>
          <t>okres trwałości</t>
        </is>
      </c>
      <c r="CA78" s="2" t="inlineStr">
        <is>
          <t>3</t>
        </is>
      </c>
      <c r="CB78" s="2" t="inlineStr">
        <is>
          <t/>
        </is>
      </c>
      <c r="CC78" t="inlineStr">
        <is>
          <t>okres, w którym postać i stężenie substancji czynnej nie uległy zmianie, nie powstały toksyczne produkty rozkładu, nie zmieniła się też biodostępność, a produkt leczniczy jako całość zachował swoje właściwości fizykochemiczne</t>
        </is>
      </c>
      <c r="CD78" s="2" t="inlineStr">
        <is>
          <t>prazo de validade|
prazo de vida útil|
período de vida útil|
vida útil</t>
        </is>
      </c>
      <c r="CE78" s="2" t="inlineStr">
        <is>
          <t>3|
3|
3|
3</t>
        </is>
      </c>
      <c r="CF78" s="2" t="inlineStr">
        <is>
          <t xml:space="preserve">|
|
|
</t>
        </is>
      </c>
      <c r="CG78" t="inlineStr">
        <is>
          <t>Período durante o qual se espera que um produto farmacêutico, se armazenado como indicado no rótulo, cumpra a especificação determinada por estudos de estabilidade em vários lotes do produto.</t>
        </is>
      </c>
      <c r="CH78" s="2" t="inlineStr">
        <is>
          <t>perioadă de valabilitate</t>
        </is>
      </c>
      <c r="CI78" s="2" t="inlineStr">
        <is>
          <t>3</t>
        </is>
      </c>
      <c r="CJ78" s="2" t="inlineStr">
        <is>
          <t/>
        </is>
      </c>
      <c r="CK78" t="inlineStr">
        <is>
          <t>perioada de timp în care se consideră că medicamentul, dacă este păstrat în condiții adecvate, este conform cu specificația, așa cum s-a determinat prin studii de stabilitate pe un număr de serii de produs</t>
        </is>
      </c>
      <c r="CL78" s="2" t="inlineStr">
        <is>
          <t>čas použiteľnosti</t>
        </is>
      </c>
      <c r="CM78" s="2" t="inlineStr">
        <is>
          <t>3</t>
        </is>
      </c>
      <c r="CN78" s="2" t="inlineStr">
        <is>
          <t/>
        </is>
      </c>
      <c r="CO78" t="inlineStr">
        <is>
          <t>obdobie, počas ktorého sa očakáva, že &lt;a href="https://iate.europa.eu/entry/result/1443220/sk" target="_blank"&gt;liek&lt;/a&gt;, ak je uskladnený tak, ako sa uvádza na etikete, bude v súlade so špecifikáciou stanovenou na základe štúdií stability na niekoľkých &lt;a href="https://iate.europa.eu/entry/slideshow/1634806290649/1737778/sk" target="_blank"&gt;šaržiach &lt;/a&gt;lieku</t>
        </is>
      </c>
      <c r="CP78" s="2" t="inlineStr">
        <is>
          <t>rok uporabnosti</t>
        </is>
      </c>
      <c r="CQ78" s="2" t="inlineStr">
        <is>
          <t>3</t>
        </is>
      </c>
      <c r="CR78" s="2" t="inlineStr">
        <is>
          <t/>
        </is>
      </c>
      <c r="CS78" t="inlineStr">
        <is>
          <t>s preskušanjem stabilnosti ugotovljeno obdobje, v katerem se pričakuje, da bo zdravilo ohranilo lastnosti, predpisane v specifikaciji do njegovega izteka, če je shranjeno pri pogojih, navedenih na ovojnini</t>
        </is>
      </c>
      <c r="CT78" s="2" t="inlineStr">
        <is>
          <t>hållbarhet|
hållbarhetstid</t>
        </is>
      </c>
      <c r="CU78" s="2" t="inlineStr">
        <is>
          <t>3|
3</t>
        </is>
      </c>
      <c r="CV78" s="2" t="inlineStr">
        <is>
          <t xml:space="preserve">|
</t>
        </is>
      </c>
      <c r="CW78" t="inlineStr">
        <is>
          <t/>
        </is>
      </c>
    </row>
    <row r="79">
      <c r="A79" s="1" t="str">
        <f>HYPERLINK("https://iate.europa.eu/entry/result/137520/all", "137520")</f>
        <v>137520</v>
      </c>
      <c r="B79" t="inlineStr">
        <is>
          <t>SOCIAL QUESTIONS</t>
        </is>
      </c>
      <c r="C79" t="inlineStr">
        <is>
          <t>SOCIAL QUESTIONS|health|pharmaceutical industry</t>
        </is>
      </c>
      <c r="D79" t="inlineStr">
        <is>
          <t>yes</t>
        </is>
      </c>
      <c r="E79" t="inlineStr">
        <is>
          <t/>
        </is>
      </c>
      <c r="F79" s="2" t="inlineStr">
        <is>
          <t>сериозна нежелана лекарствена реакция</t>
        </is>
      </c>
      <c r="G79" s="2" t="inlineStr">
        <is>
          <t>4</t>
        </is>
      </c>
      <c r="H79" s="2" t="inlineStr">
        <is>
          <t/>
        </is>
      </c>
      <c r="I79" t="inlineStr">
        <is>
          <t>Всеки неблагоприятен ефект в здравното състояние, който е станал причина за смъртен изход, непосредствена опасност за живота, хоспитализация или удължаване на срока на хоспитализация, значителни или трайни увреждания, инвалидизация и вродени аномалии.</t>
        </is>
      </c>
      <c r="J79" s="2" t="inlineStr">
        <is>
          <t>závažný nežádoucí účinek</t>
        </is>
      </c>
      <c r="K79" s="2" t="inlineStr">
        <is>
          <t>3</t>
        </is>
      </c>
      <c r="L79" s="2" t="inlineStr">
        <is>
          <t/>
        </is>
      </c>
      <c r="M79" t="inlineStr">
        <is>
          <t>nežádoucí účinek léčivého přípravku, který má za následek smrt, ohrozí život, vyžaduje hospitalizaci nebo prodloužení probíhající hospitalizace, má za následek trvalé či významné poškození zdraví nebo omezení schopností nebo se projeví jako vrozená anomálie či vrozená vada u potomků</t>
        </is>
      </c>
      <c r="N79" s="2" t="inlineStr">
        <is>
          <t>alvorlig bivirkning</t>
        </is>
      </c>
      <c r="O79" s="2" t="inlineStr">
        <is>
          <t>3</t>
        </is>
      </c>
      <c r="P79" s="2" t="inlineStr">
        <is>
          <t/>
        </is>
      </c>
      <c r="Q79" t="inlineStr">
        <is>
          <t/>
        </is>
      </c>
      <c r="R79" s="2" t="inlineStr">
        <is>
          <t>schwerwiegende Nebenwirkung</t>
        </is>
      </c>
      <c r="S79" s="2" t="inlineStr">
        <is>
          <t>3</t>
        </is>
      </c>
      <c r="T79" s="2" t="inlineStr">
        <is>
          <t/>
        </is>
      </c>
      <c r="U79" t="inlineStr">
        <is>
          <t/>
        </is>
      </c>
      <c r="V79" s="2" t="inlineStr">
        <is>
          <t>σοβαρή ανεπιθύμητη ενέργεια</t>
        </is>
      </c>
      <c r="W79" s="2" t="inlineStr">
        <is>
          <t>3</t>
        </is>
      </c>
      <c r="X79" s="2" t="inlineStr">
        <is>
          <t/>
        </is>
      </c>
      <c r="Y79" t="inlineStr">
        <is>
          <t>&lt;i&gt;ανεπιθύμητη ενέργεια&lt;/i&gt; [ &lt;a href="/entry/result/1146946/all" id="ENTRY_TO_ENTRY_CONVERTER" target="_blank"&gt;IATE:1146946&lt;/a&gt; ] που:&lt;br&gt;- επιφέρει θάνατο,- είναι άμεσα απειλητική για τη ζωή- απαιτεί νοσηλεία ή παρατείνει τη νοσηλεία- προκαλεί σοβαρή βλάβη ή εμμένουσα αναπηρία- ευθύνεται για συγγενή ανωμαλία- σε περίπτωση ανθρώπων, απαιτεί νοσηλεία ή παράταση νοσηλείας- σε περίπτωση ζώων, ευθύνεται για την εμφάνιση μόνιμων ή εμμενόντων σημείων</t>
        </is>
      </c>
      <c r="Z79" s="2" t="inlineStr">
        <is>
          <t>serious adverse reaction</t>
        </is>
      </c>
      <c r="AA79" s="2" t="inlineStr">
        <is>
          <t>3</t>
        </is>
      </c>
      <c r="AB79" s="2" t="inlineStr">
        <is>
          <t/>
        </is>
      </c>
      <c r="AC79" t="inlineStr">
        <is>
          <t>&lt;a href="https://iate.europa.eu/entry/result/1146946/en" target="_blank"&gt;adverse reaction&lt;/a&gt; that is life-threatening</t>
        </is>
      </c>
      <c r="AD79" s="2" t="inlineStr">
        <is>
          <t>reacción adversa grave</t>
        </is>
      </c>
      <c r="AE79" s="2" t="inlineStr">
        <is>
          <t>3</t>
        </is>
      </c>
      <c r="AF79" s="2" t="inlineStr">
        <is>
          <t/>
        </is>
      </c>
      <c r="AG79" t="inlineStr">
        <is>
          <t>Cualquier reacción adversa que ocasione la muerte, ponga en peligro la vida del paciente, exija una hospitalización o la prolongación de la misma, ocasione una invalidez o una incapacidad significativa o persistente o produzca una anomalía o malformación congénita.</t>
        </is>
      </c>
      <c r="AH79" s="2" t="inlineStr">
        <is>
          <t>raske kõrvaltoime|
tõsine kõrvaltoime</t>
        </is>
      </c>
      <c r="AI79" s="2" t="inlineStr">
        <is>
          <t>3|
3</t>
        </is>
      </c>
      <c r="AJ79" s="2" t="inlineStr">
        <is>
          <t xml:space="preserve">|
</t>
        </is>
      </c>
      <c r="AK79" t="inlineStr">
        <is>
          <t>surmaga lõppev, eluohtlik, patsiendi haiglaravi või selle pikendamist vajav, püsivat või tõsist invaliidsust või töövõimetust põhjustav või kaasasündinud väärarenguid/sünnidefekte põhjustav kõrvaltoime</t>
        </is>
      </c>
      <c r="AL79" s="2" t="inlineStr">
        <is>
          <t>vakava haittavaikutus|
lääkkeen vakava haittavaikutus</t>
        </is>
      </c>
      <c r="AM79" s="2" t="inlineStr">
        <is>
          <t>3|
3</t>
        </is>
      </c>
      <c r="AN79" s="2" t="inlineStr">
        <is>
          <t xml:space="preserve">|
</t>
        </is>
      </c>
      <c r="AO79" t="inlineStr">
        <is>
          <t>lääkevalmisteen aiheuttama kuolemaan johtava, henkeä uhkaava, sairaalahoidon aloittamista tai jatkamista vaativa, pysyvään tai merkittävään toimintaesteisyyteen tai -kyvyttömyyteen johtava vaikutus tai synnynnäinen anomalia tai epämuodostuma</t>
        </is>
      </c>
      <c r="AP79" s="2" t="inlineStr">
        <is>
          <t>effet indésirable grave</t>
        </is>
      </c>
      <c r="AQ79" s="2" t="inlineStr">
        <is>
          <t>3</t>
        </is>
      </c>
      <c r="AR79" s="2" t="inlineStr">
        <is>
          <t/>
        </is>
      </c>
      <c r="AS79" t="inlineStr">
        <is>
          <t/>
        </is>
      </c>
      <c r="AT79" s="2" t="inlineStr">
        <is>
          <t>frithghníomh trom díobhálach</t>
        </is>
      </c>
      <c r="AU79" s="2" t="inlineStr">
        <is>
          <t>3</t>
        </is>
      </c>
      <c r="AV79" s="2" t="inlineStr">
        <is>
          <t/>
        </is>
      </c>
      <c r="AW79" t="inlineStr">
        <is>
          <t/>
        </is>
      </c>
      <c r="AX79" t="inlineStr">
        <is>
          <t/>
        </is>
      </c>
      <c r="AY79" t="inlineStr">
        <is>
          <t/>
        </is>
      </c>
      <c r="AZ79" t="inlineStr">
        <is>
          <t/>
        </is>
      </c>
      <c r="BA79" t="inlineStr">
        <is>
          <t/>
        </is>
      </c>
      <c r="BB79" s="2" t="inlineStr">
        <is>
          <t>súlyos mellékhatás</t>
        </is>
      </c>
      <c r="BC79" s="2" t="inlineStr">
        <is>
          <t>4</t>
        </is>
      </c>
      <c r="BD79" s="2" t="inlineStr">
        <is>
          <t/>
        </is>
      </c>
      <c r="BE79" t="inlineStr">
        <is>
          <t>halállal végződő, életveszélyes, súlyos fogyatékossággal vagy egészségkárosodással járó, vagy veleszületett rendellenességet/születési hibát, maradandó vagy elhúzódó tüneteket okozó, vagy ember esetében kórházi ápolást vagy annak meghosszabbítását szükségessé tevő mellékhatás</t>
        </is>
      </c>
      <c r="BF79" s="2" t="inlineStr">
        <is>
          <t>grave effetto collaterale negativo|
effetto indesiderato grave</t>
        </is>
      </c>
      <c r="BG79" s="2" t="inlineStr">
        <is>
          <t>3|
3</t>
        </is>
      </c>
      <c r="BH79" s="2" t="inlineStr">
        <is>
          <t xml:space="preserve">|
</t>
        </is>
      </c>
      <c r="BI79" t="inlineStr">
        <is>
          <t>effetto collaterale negativo che provoca il decesso di un individuo, o ne mette in pericolo la vita, ne richiede o prolunga il ricovero ospedaliero, provoca disabilità o incapacità persistente o significativa o comporta un'anomalia congenita o un difetto alla nascita</t>
        </is>
      </c>
      <c r="BJ79" s="2" t="inlineStr">
        <is>
          <t>rimta nepageidaujama reakcija|
sunkius padarinius sukėlusi nepageidaujama reakcija</t>
        </is>
      </c>
      <c r="BK79" s="2" t="inlineStr">
        <is>
          <t>3|
3</t>
        </is>
      </c>
      <c r="BL79" s="2" t="inlineStr">
        <is>
          <t xml:space="preserve">preferred|
</t>
        </is>
      </c>
      <c r="BM79" t="inlineStr">
        <is>
          <t>&lt;a href="https://iate.europa.eu/entry/result/1146946/lt" target="_blank"&gt;nepageidaujama reakcija&lt;/a&gt;, dėl kurios asmenį ištiko mirtis, kilo pavojus jo gyvybei, teko jį hospitalizuoti ar pailginti jo stacionarinio gydymo trukmę, jam išsivystė ilgalaikis ar reikšmingas neįgalumas, nedarbingumas arba apsigimimas</t>
        </is>
      </c>
      <c r="BN79" s="2" t="inlineStr">
        <is>
          <t>nopietna blakusparādība</t>
        </is>
      </c>
      <c r="BO79" s="2" t="inlineStr">
        <is>
          <t>3</t>
        </is>
      </c>
      <c r="BP79" s="2" t="inlineStr">
        <is>
          <t/>
        </is>
      </c>
      <c r="BQ79" t="inlineStr">
        <is>
          <t>blakusparādība, kas izraisa nāvi vai kas apdraud dzīvību, vai kas prasa pacienta hospitalizāciju vai stacionārās ārstēšanas pagarināšanu, vai kas izraisa pastāvīgu vai nozīmīgu invaliditāti vai darba nespēju, vai ir iedzimta anomālija/iedzimts defekts</t>
        </is>
      </c>
      <c r="BR79" s="2" t="inlineStr">
        <is>
          <t>reazzjoni avversa serja</t>
        </is>
      </c>
      <c r="BS79" s="2" t="inlineStr">
        <is>
          <t>3</t>
        </is>
      </c>
      <c r="BT79" s="2" t="inlineStr">
        <is>
          <t/>
        </is>
      </c>
      <c r="BU79" t="inlineStr">
        <is>
          <t/>
        </is>
      </c>
      <c r="BV79" s="2" t="inlineStr">
        <is>
          <t>ernstige bijwerking|
ernstig ongewenst effect|
ernstige ongewenste bijwerking</t>
        </is>
      </c>
      <c r="BW79" s="2" t="inlineStr">
        <is>
          <t>3|
3|
3</t>
        </is>
      </c>
      <c r="BX79" s="2" t="inlineStr">
        <is>
          <t xml:space="preserve">|
|
</t>
        </is>
      </c>
      <c r="BY79" t="inlineStr">
        <is>
          <t>In verband met bloed en bloedbestanddelen: "een onbedoelde reactie bij de donor of de patiënt in verband met het inzamelen of de transfusie van bloed of bloedbestanddelen, die dodelijk is, levensgevaar oplevert, invaliditeit of arbeidsongeschiktheid veroorzaakt, dan wel leidt tot opname in een ziekenhuis of die de duur van de ziekte verlengt</t>
        </is>
      </c>
      <c r="BZ79" s="2" t="inlineStr">
        <is>
          <t>istotna reakcja niepożądana|
poważne działanie niepożądane|
ciężkie działanie niepożądane|
ciężka reakcja niepożądana</t>
        </is>
      </c>
      <c r="CA79" s="2" t="inlineStr">
        <is>
          <t>3|
3|
3|
3</t>
        </is>
      </c>
      <c r="CB79" s="2" t="inlineStr">
        <is>
          <t xml:space="preserve">|
|
preferred|
</t>
        </is>
      </c>
      <c r="CC79" t="inlineStr">
        <is>
          <t>Niezamierzona reakcja, w tym choroba zakaźna, występująca u dawcy lub biorcy, związana z dowolnym etapem procesu, od aktu dawstwa do przeszczepienia, która prowadzi do zgonu, zagrożenia życia, uszkodzenia ciała lub niepełnosprawności, albo która powoduje chorobę lub konieczność hospitalizacji albo ich wydłużenie.</t>
        </is>
      </c>
      <c r="CD79" s="2" t="inlineStr">
        <is>
          <t>reação adversa grave</t>
        </is>
      </c>
      <c r="CE79" s="2" t="inlineStr">
        <is>
          <t>3</t>
        </is>
      </c>
      <c r="CF79" s="2" t="inlineStr">
        <is>
          <t/>
        </is>
      </c>
      <c r="CG79" t="inlineStr">
        <is>
          <t>Qualquer reação adversa que conduza à morte, ponha a vida em perigo, requeira a hospitalização ou o prolongamento da hospitalização, conduza a incapacidade persistente ou significativa ou envolva uma anomalia congénita.</t>
        </is>
      </c>
      <c r="CH79" s="2" t="inlineStr">
        <is>
          <t>reacție adversă gravă</t>
        </is>
      </c>
      <c r="CI79" s="2" t="inlineStr">
        <is>
          <t>3</t>
        </is>
      </c>
      <c r="CJ79" s="2" t="inlineStr">
        <is>
          <t/>
        </is>
      </c>
      <c r="CK79" t="inlineStr">
        <is>
          <t/>
        </is>
      </c>
      <c r="CL79" s="2" t="inlineStr">
        <is>
          <t>závažný nežiaduci účinok</t>
        </is>
      </c>
      <c r="CM79" s="2" t="inlineStr">
        <is>
          <t>3</t>
        </is>
      </c>
      <c r="CN79" s="2" t="inlineStr">
        <is>
          <t/>
        </is>
      </c>
      <c r="CO79" t="inlineStr">
        <is>
          <t>nežiaduci účinok, ktorý má za následok smrť, ohrozenie života, vyžaduje neodkladnú hospitalizáciu alebo predĺženie existujúcej hospitalizácie, má za následok trvalú alebo prevažnú invaliditu alebo práceneschopnosť, alebo vrodenú chybu</t>
        </is>
      </c>
      <c r="CP79" s="2" t="inlineStr">
        <is>
          <t>resni neželeni učinek</t>
        </is>
      </c>
      <c r="CQ79" s="2" t="inlineStr">
        <is>
          <t>3</t>
        </is>
      </c>
      <c r="CR79" s="2" t="inlineStr">
        <is>
          <t/>
        </is>
      </c>
      <c r="CS79" t="inlineStr">
        <is>
          <t>neželeni učinek zdravila, ki ima za posledico smrt, neposredno življenjsko ogroženost, dolgotrajno ali izrazito nezmožnost, nesposobnost, prirojeno anomalijo ali okvaro ob rojstvu, zahteva bolnišnično obravnavo ali njeno podaljšanje</t>
        </is>
      </c>
      <c r="CT79" s="2" t="inlineStr">
        <is>
          <t>allvarlig biverkning</t>
        </is>
      </c>
      <c r="CU79" s="2" t="inlineStr">
        <is>
          <t>3</t>
        </is>
      </c>
      <c r="CV79" s="2" t="inlineStr">
        <is>
          <t/>
        </is>
      </c>
      <c r="CW79" t="inlineStr">
        <is>
          <t>&lt;a href="https://iate.europa.eu/entry/result/1146946" target="_blank"&gt;biverkning &lt;/a&gt;som leder till döden, är livshotande, nödvändiggör sjukhusvård eller förlängd sjukhusvård, leder till bestående eller allvarlig aktivitetsbegränsning eller funktionsnedsättning, eller utgörs av en medfödd anomali eller defekt</t>
        </is>
      </c>
    </row>
    <row r="80">
      <c r="A80" s="1" t="str">
        <f>HYPERLINK("https://iate.europa.eu/entry/result/895615/all", "895615")</f>
        <v>895615</v>
      </c>
      <c r="B80" t="inlineStr">
        <is>
          <t>AGRICULTURE, FORESTRY AND FISHERIES</t>
        </is>
      </c>
      <c r="C80" t="inlineStr">
        <is>
          <t>AGRICULTURE, FORESTRY AND FISHERIES|means of agricultural production|means of agricultural production|plant health product</t>
        </is>
      </c>
      <c r="D80" t="inlineStr">
        <is>
          <t>yes</t>
        </is>
      </c>
      <c r="E80" t="inlineStr">
        <is>
          <t/>
        </is>
      </c>
      <c r="F80" t="inlineStr">
        <is>
          <t/>
        </is>
      </c>
      <c r="G80" t="inlineStr">
        <is>
          <t/>
        </is>
      </c>
      <c r="H80" t="inlineStr">
        <is>
          <t/>
        </is>
      </c>
      <c r="I80" t="inlineStr">
        <is>
          <t/>
        </is>
      </c>
      <c r="J80" t="inlineStr">
        <is>
          <t/>
        </is>
      </c>
      <c r="K80" t="inlineStr">
        <is>
          <t/>
        </is>
      </c>
      <c r="L80" t="inlineStr">
        <is>
          <t/>
        </is>
      </c>
      <c r="M80" t="inlineStr">
        <is>
          <t/>
        </is>
      </c>
      <c r="N80" t="inlineStr">
        <is>
          <t/>
        </is>
      </c>
      <c r="O80" t="inlineStr">
        <is>
          <t/>
        </is>
      </c>
      <c r="P80" t="inlineStr">
        <is>
          <t/>
        </is>
      </c>
      <c r="Q80" t="inlineStr">
        <is>
          <t/>
        </is>
      </c>
      <c r="R80" s="2" t="inlineStr">
        <is>
          <t>Zugangsbescheinigung</t>
        </is>
      </c>
      <c r="S80" s="2" t="inlineStr">
        <is>
          <t>3</t>
        </is>
      </c>
      <c r="T80" s="2" t="inlineStr">
        <is>
          <t/>
        </is>
      </c>
      <c r="U80" t="inlineStr">
        <is>
          <t>Dokument, mit dem der Eigentümer von geschützten Daten deren Nutzung durch die zuständige Behörde für die Zwecke der Zulassung oder der Genehmigung eines chemischen Erzeugnisses zustimmt</t>
        </is>
      </c>
      <c r="V80" s="2" t="inlineStr">
        <is>
          <t>έγγραφο πρόσβασης</t>
        </is>
      </c>
      <c r="W80" s="2" t="inlineStr">
        <is>
          <t>2</t>
        </is>
      </c>
      <c r="X80" s="2" t="inlineStr">
        <is>
          <t/>
        </is>
      </c>
      <c r="Y80" t="inlineStr">
        <is>
          <t>έγγραφο το οποίο υπογράφει ο κάτοχος ή οι κάτοχοι σχετικών δεδομένων που προστατεύονται βάσει των διατάξεων της οδηγίας ... και το οποίο δηλώνει ότι τα εν λόγω δεδομένα μπορούν να χρησιμοποιηθούν από την αρμόδια αρχή ...</t>
        </is>
      </c>
      <c r="Z80" s="2" t="inlineStr">
        <is>
          <t>letter of access|
LOA</t>
        </is>
      </c>
      <c r="AA80" s="2" t="inlineStr">
        <is>
          <t>3|
3</t>
        </is>
      </c>
      <c r="AB80" s="2" t="inlineStr">
        <is>
          <t xml:space="preserve">|
</t>
        </is>
      </c>
      <c r="AC80" t="inlineStr">
        <is>
          <t>original document by which the owner of data protected under Regulation (EC) No 1107/2009 agrees to the use of such data under the specific terms and conditions by the competent authority for the purpose of granting an authorisation of a plant protection product or an approval of an active substance, synergist or safener for the benefit of another applicant</t>
        </is>
      </c>
      <c r="AD80" s="2" t="inlineStr">
        <is>
          <t>carta de acceso</t>
        </is>
      </c>
      <c r="AE80" s="2" t="inlineStr">
        <is>
          <t>3</t>
        </is>
      </c>
      <c r="AF80" s="2" t="inlineStr">
        <is>
          <t/>
        </is>
      </c>
      <c r="AG80" t="inlineStr">
        <is>
          <t>"Un documento firmado por el propietario o los propietarios de los datos pertinentes, (...) en el que se declara que dichos datos podrán ser utilizados por la autoridad competente, a los efectos de conceder una autorización o un registro de [un producto químico]."</t>
        </is>
      </c>
      <c r="AH80" t="inlineStr">
        <is>
          <t/>
        </is>
      </c>
      <c r="AI80" t="inlineStr">
        <is>
          <t/>
        </is>
      </c>
      <c r="AJ80" t="inlineStr">
        <is>
          <t/>
        </is>
      </c>
      <c r="AK80" t="inlineStr">
        <is>
          <t/>
        </is>
      </c>
      <c r="AL80" s="2" t="inlineStr">
        <is>
          <t>tietojen käyttölupa</t>
        </is>
      </c>
      <c r="AM80" s="2" t="inlineStr">
        <is>
          <t>3</t>
        </is>
      </c>
      <c r="AN80" s="2" t="inlineStr">
        <is>
          <t/>
        </is>
      </c>
      <c r="AO80" t="inlineStr">
        <is>
          <t/>
        </is>
      </c>
      <c r="AP80" s="2" t="inlineStr">
        <is>
          <t>lettre d'accès</t>
        </is>
      </c>
      <c r="AQ80" s="2" t="inlineStr">
        <is>
          <t>3</t>
        </is>
      </c>
      <c r="AR80" s="2" t="inlineStr">
        <is>
          <t/>
        </is>
      </c>
      <c r="AS80" t="inlineStr">
        <is>
          <t/>
        </is>
      </c>
      <c r="AT80" s="2" t="inlineStr">
        <is>
          <t>litir rochtana</t>
        </is>
      </c>
      <c r="AU80" s="2" t="inlineStr">
        <is>
          <t>3</t>
        </is>
      </c>
      <c r="AV80" s="2" t="inlineStr">
        <is>
          <t/>
        </is>
      </c>
      <c r="AW80" t="inlineStr">
        <is>
          <t/>
        </is>
      </c>
      <c r="AX80" t="inlineStr">
        <is>
          <t/>
        </is>
      </c>
      <c r="AY80" t="inlineStr">
        <is>
          <t/>
        </is>
      </c>
      <c r="AZ80" t="inlineStr">
        <is>
          <t/>
        </is>
      </c>
      <c r="BA80" t="inlineStr">
        <is>
          <t/>
        </is>
      </c>
      <c r="BB80" s="2" t="inlineStr">
        <is>
          <t>hozzáférési felhatalmazás|
hozzáférési nyilatkozat|
LOA</t>
        </is>
      </c>
      <c r="BC80" s="2" t="inlineStr">
        <is>
          <t>4|
4|
4</t>
        </is>
      </c>
      <c r="BD80" s="2" t="inlineStr">
        <is>
          <t xml:space="preserve">preferred|
|
</t>
        </is>
      </c>
      <c r="BE80" t="inlineStr">
        <is>
          <t>olyan eredeti irat, amelyet az adatok tulajdonosa vagy annak képviselője írt alá, és amely megállapítja, hogy az adatokat az illetékes hatóságok, az Ügynökség vagy a Bizottság harmadik félnek történő megadása céljából felhasználhatják</t>
        </is>
      </c>
      <c r="BF80" s="2" t="inlineStr">
        <is>
          <t>lettera di accesso</t>
        </is>
      </c>
      <c r="BG80" s="2" t="inlineStr">
        <is>
          <t>2</t>
        </is>
      </c>
      <c r="BH80" s="2" t="inlineStr">
        <is>
          <t/>
        </is>
      </c>
      <c r="BI80" t="inlineStr">
        <is>
          <t>Documento, firmato dal proprietario o dai proprietari dei dati (protetti) relativi a determinati prncipi attivi, che stabilisce che tali dati possono essere utilizzati dall'autorità competente allo scopo di concedere un'autorizzazione o una registrazione di un biocida.</t>
        </is>
      </c>
      <c r="BJ80" s="2" t="inlineStr">
        <is>
          <t>sutikimo raštas|
sutikimas</t>
        </is>
      </c>
      <c r="BK80" s="2" t="inlineStr">
        <is>
          <t>3|
3</t>
        </is>
      </c>
      <c r="BL80" s="2" t="inlineStr">
        <is>
          <t xml:space="preserve">|
</t>
        </is>
      </c>
      <c r="BM80" t="inlineStr">
        <is>
          <t>autentiškas dokumentas, kuriuo pagal Reglamentą 1107/2009 saugomų duomenų savininkas sutinka, kad tokius duomenis kompetentinga institucija konkrečiomis nuostatomis ir sąlygomis naudotų tam, kad autorizuotų augalų apsaugos produktą ar patvirtintų veikliąją medžiagą, sinergiklį ar apsauginę medžiagą kito pareiškėjo naudai</t>
        </is>
      </c>
      <c r="BN80" t="inlineStr">
        <is>
          <t/>
        </is>
      </c>
      <c r="BO80" t="inlineStr">
        <is>
          <t/>
        </is>
      </c>
      <c r="BP80" t="inlineStr">
        <is>
          <t/>
        </is>
      </c>
      <c r="BQ80" t="inlineStr">
        <is>
          <t/>
        </is>
      </c>
      <c r="BR80" s="2" t="inlineStr">
        <is>
          <t>ittra ta' aċċess</t>
        </is>
      </c>
      <c r="BS80" s="2" t="inlineStr">
        <is>
          <t>3</t>
        </is>
      </c>
      <c r="BT80" s="2" t="inlineStr">
        <is>
          <t/>
        </is>
      </c>
      <c r="BU80" t="inlineStr">
        <is>
          <t>dokument miktub mid-detentur ta' data protetta li jagħti permess lill-awtoritajiet rilevanti jfittxu informazzjoni għall-fini tal-għoti ta' awtorizzazzjoni jew reġistrazzjoni ta' prodott kimiku</t>
        </is>
      </c>
      <c r="BV80" s="2" t="inlineStr">
        <is>
          <t>verklaring van toegang</t>
        </is>
      </c>
      <c r="BW80" s="2" t="inlineStr">
        <is>
          <t>3</t>
        </is>
      </c>
      <c r="BX80" s="2" t="inlineStr">
        <is>
          <t/>
        </is>
      </c>
      <c r="BY80" t="inlineStr">
        <is>
          <t/>
        </is>
      </c>
      <c r="BZ80" s="2" t="inlineStr">
        <is>
          <t>upoważnienie do korzystania z danych|
upoważnienie do korzystania z danych wnioskodawcy</t>
        </is>
      </c>
      <c r="CA80" s="2" t="inlineStr">
        <is>
          <t>3|
3</t>
        </is>
      </c>
      <c r="CB80" s="2" t="inlineStr">
        <is>
          <t xml:space="preserve">|
</t>
        </is>
      </c>
      <c r="CC80" t="inlineStr">
        <is>
          <t>dokument podpisany przez właściciela lub właścicieli odpowiednich danych, chronionych na mocy przepisów niniejszej dyrektywy, który określa, że dane te mogą być wykorzystywane przez właściwe organy wydającą zezwolenie lub rejestrujące produkt biobójczy</t>
        </is>
      </c>
      <c r="CD80" t="inlineStr">
        <is>
          <t/>
        </is>
      </c>
      <c r="CE80" t="inlineStr">
        <is>
          <t/>
        </is>
      </c>
      <c r="CF80" t="inlineStr">
        <is>
          <t/>
        </is>
      </c>
      <c r="CG80" t="inlineStr">
        <is>
          <t/>
        </is>
      </c>
      <c r="CH80" t="inlineStr">
        <is>
          <t/>
        </is>
      </c>
      <c r="CI80" t="inlineStr">
        <is>
          <t/>
        </is>
      </c>
      <c r="CJ80" t="inlineStr">
        <is>
          <t/>
        </is>
      </c>
      <c r="CK80" t="inlineStr">
        <is>
          <t/>
        </is>
      </c>
      <c r="CL80" t="inlineStr">
        <is>
          <t/>
        </is>
      </c>
      <c r="CM80" t="inlineStr">
        <is>
          <t/>
        </is>
      </c>
      <c r="CN80" t="inlineStr">
        <is>
          <t/>
        </is>
      </c>
      <c r="CO80" t="inlineStr">
        <is>
          <t/>
        </is>
      </c>
      <c r="CP80" s="2" t="inlineStr">
        <is>
          <t>izjava o dostopu do podatkov</t>
        </is>
      </c>
      <c r="CQ80" s="2" t="inlineStr">
        <is>
          <t>3</t>
        </is>
      </c>
      <c r="CR80" s="2" t="inlineStr">
        <is>
          <t/>
        </is>
      </c>
      <c r="CS80" t="inlineStr">
        <is>
          <t>izvirni dokument, s katerim imetnik podatkov, zaščitenih v skladu z Uredbo (ES) 1107/2009, pristojnim organom dovoli uporabo takšnih podatkov pod določenimi pogoji za namen registracije fitofarmacevtskega sredstva ali odobritve aktivne snovi, sinergista ali varovala v korist drugega vlagatelja</t>
        </is>
      </c>
      <c r="CT80" t="inlineStr">
        <is>
          <t/>
        </is>
      </c>
      <c r="CU80" t="inlineStr">
        <is>
          <t/>
        </is>
      </c>
      <c r="CV80" t="inlineStr">
        <is>
          <t/>
        </is>
      </c>
      <c r="CW80" t="inlineStr">
        <is>
          <t/>
        </is>
      </c>
    </row>
    <row r="81">
      <c r="A81" s="1" t="str">
        <f>HYPERLINK("https://iate.europa.eu/entry/result/111757/all", "111757")</f>
        <v>111757</v>
      </c>
      <c r="B81" t="inlineStr">
        <is>
          <t>SOCIAL QUESTIONS</t>
        </is>
      </c>
      <c r="C81" t="inlineStr">
        <is>
          <t>SOCIAL QUESTIONS|health|pharmaceutical industry</t>
        </is>
      </c>
      <c r="D81" t="inlineStr">
        <is>
          <t>yes</t>
        </is>
      </c>
      <c r="E81" t="inlineStr">
        <is>
          <t/>
        </is>
      </c>
      <c r="F81" t="inlineStr">
        <is>
          <t/>
        </is>
      </c>
      <c r="G81" t="inlineStr">
        <is>
          <t/>
        </is>
      </c>
      <c r="H81" t="inlineStr">
        <is>
          <t/>
        </is>
      </c>
      <c r="I81" t="inlineStr">
        <is>
          <t/>
        </is>
      </c>
      <c r="J81" t="inlineStr">
        <is>
          <t/>
        </is>
      </c>
      <c r="K81" t="inlineStr">
        <is>
          <t/>
        </is>
      </c>
      <c r="L81" t="inlineStr">
        <is>
          <t/>
        </is>
      </c>
      <c r="M81" t="inlineStr">
        <is>
          <t/>
        </is>
      </c>
      <c r="N81" t="inlineStr">
        <is>
          <t/>
        </is>
      </c>
      <c r="O81" t="inlineStr">
        <is>
          <t/>
        </is>
      </c>
      <c r="P81" t="inlineStr">
        <is>
          <t/>
        </is>
      </c>
      <c r="Q81" t="inlineStr">
        <is>
          <t/>
        </is>
      </c>
      <c r="R81" s="2" t="inlineStr">
        <is>
          <t>Eignungsbescheinigung</t>
        </is>
      </c>
      <c r="S81" s="2" t="inlineStr">
        <is>
          <t>3</t>
        </is>
      </c>
      <c r="T81" s="2" t="inlineStr">
        <is>
          <t/>
        </is>
      </c>
      <c r="U81" t="inlineStr">
        <is>
          <t/>
        </is>
      </c>
      <c r="V81" s="2" t="inlineStr">
        <is>
          <t>πιστοποιητικό καταλληλότητας</t>
        </is>
      </c>
      <c r="W81" s="2" t="inlineStr">
        <is>
          <t>3</t>
        </is>
      </c>
      <c r="X81" s="2" t="inlineStr">
        <is>
          <t/>
        </is>
      </c>
      <c r="Y81" t="inlineStr">
        <is>
          <t/>
        </is>
      </c>
      <c r="Z81" s="2" t="inlineStr">
        <is>
          <t>certificate of suitability</t>
        </is>
      </c>
      <c r="AA81" s="2" t="inlineStr">
        <is>
          <t>3</t>
        </is>
      </c>
      <c r="AB81" s="2" t="inlineStr">
        <is>
          <t/>
        </is>
      </c>
      <c r="AC81" t="inlineStr">
        <is>
          <t/>
        </is>
      </c>
      <c r="AD81" t="inlineStr">
        <is>
          <t/>
        </is>
      </c>
      <c r="AE81" t="inlineStr">
        <is>
          <t/>
        </is>
      </c>
      <c r="AF81" t="inlineStr">
        <is>
          <t/>
        </is>
      </c>
      <c r="AG81" t="inlineStr">
        <is>
          <t/>
        </is>
      </c>
      <c r="AH81" s="2" t="inlineStr">
        <is>
          <t>sobivussertifikaat</t>
        </is>
      </c>
      <c r="AI81" s="2" t="inlineStr">
        <is>
          <t>3</t>
        </is>
      </c>
      <c r="AJ81" s="2" t="inlineStr">
        <is>
          <t/>
        </is>
      </c>
      <c r="AK81" t="inlineStr">
        <is>
          <t/>
        </is>
      </c>
      <c r="AL81" s="2" t="inlineStr">
        <is>
          <t>CEP-sertifikaatti|
sertifikaatti|
soveltuvuutta osoittava todistus</t>
        </is>
      </c>
      <c r="AM81" s="2" t="inlineStr">
        <is>
          <t>3|
3|
3</t>
        </is>
      </c>
      <c r="AN81" s="2" t="inlineStr">
        <is>
          <t xml:space="preserve">|
|
</t>
        </is>
      </c>
      <c r="AO81" t="inlineStr">
        <is>
          <t/>
        </is>
      </c>
      <c r="AP81" s="2" t="inlineStr">
        <is>
          <t>certificat de conformité</t>
        </is>
      </c>
      <c r="AQ81" s="2" t="inlineStr">
        <is>
          <t>3</t>
        </is>
      </c>
      <c r="AR81" s="2" t="inlineStr">
        <is>
          <t/>
        </is>
      </c>
      <c r="AS81" t="inlineStr">
        <is>
          <t/>
        </is>
      </c>
      <c r="AT81" s="2" t="inlineStr">
        <is>
          <t>deimhniú oiriúnachta</t>
        </is>
      </c>
      <c r="AU81" s="2" t="inlineStr">
        <is>
          <t>3</t>
        </is>
      </c>
      <c r="AV81" s="2" t="inlineStr">
        <is>
          <t/>
        </is>
      </c>
      <c r="AW81" t="inlineStr">
        <is>
          <t/>
        </is>
      </c>
      <c r="AX81" t="inlineStr">
        <is>
          <t/>
        </is>
      </c>
      <c r="AY81" t="inlineStr">
        <is>
          <t/>
        </is>
      </c>
      <c r="AZ81" t="inlineStr">
        <is>
          <t/>
        </is>
      </c>
      <c r="BA81" t="inlineStr">
        <is>
          <t/>
        </is>
      </c>
      <c r="BB81" t="inlineStr">
        <is>
          <t/>
        </is>
      </c>
      <c r="BC81" t="inlineStr">
        <is>
          <t/>
        </is>
      </c>
      <c r="BD81" t="inlineStr">
        <is>
          <t/>
        </is>
      </c>
      <c r="BE81" t="inlineStr">
        <is>
          <t/>
        </is>
      </c>
      <c r="BF81" s="2" t="inlineStr">
        <is>
          <t>certificato di idoneità</t>
        </is>
      </c>
      <c r="BG81" s="2" t="inlineStr">
        <is>
          <t>3</t>
        </is>
      </c>
      <c r="BH81" s="2" t="inlineStr">
        <is>
          <t/>
        </is>
      </c>
      <c r="BI81" t="inlineStr">
        <is>
          <t>certificato
rilasciato dalla &lt;a href="https://iate.europa.eu/entry/slideshow/1610548165575/2102630/en-it" target="_blank"&gt;Direzione europea della qualità dei medicinali e cura della salute&lt;/a&gt; che attesta che
una sostanza attiva, una materia prima, un materiale sussidiario o un
eccipiente è oggetto di una monografia della farmacopea europea</t>
        </is>
      </c>
      <c r="BJ81" s="2" t="inlineStr">
        <is>
          <t>tinkamumo sertifikatas</t>
        </is>
      </c>
      <c r="BK81" s="2" t="inlineStr">
        <is>
          <t>3</t>
        </is>
      </c>
      <c r="BL81" s="2" t="inlineStr">
        <is>
          <t/>
        </is>
      </c>
      <c r="BM81" t="inlineStr">
        <is>
          <t/>
        </is>
      </c>
      <c r="BN81" t="inlineStr">
        <is>
          <t/>
        </is>
      </c>
      <c r="BO81" t="inlineStr">
        <is>
          <t/>
        </is>
      </c>
      <c r="BP81" t="inlineStr">
        <is>
          <t/>
        </is>
      </c>
      <c r="BQ81" t="inlineStr">
        <is>
          <t/>
        </is>
      </c>
      <c r="BR81" s="2" t="inlineStr">
        <is>
          <t>ċertifikat tal-idoneità</t>
        </is>
      </c>
      <c r="BS81" s="2" t="inlineStr">
        <is>
          <t>3</t>
        </is>
      </c>
      <c r="BT81" s="2" t="inlineStr">
        <is>
          <t/>
        </is>
      </c>
      <c r="BU81" t="inlineStr">
        <is>
          <t/>
        </is>
      </c>
      <c r="BV81" t="inlineStr">
        <is>
          <t/>
        </is>
      </c>
      <c r="BW81" t="inlineStr">
        <is>
          <t/>
        </is>
      </c>
      <c r="BX81" t="inlineStr">
        <is>
          <t/>
        </is>
      </c>
      <c r="BY81" t="inlineStr">
        <is>
          <t/>
        </is>
      </c>
      <c r="BZ81" s="2" t="inlineStr">
        <is>
          <t>certyfikat zgodności</t>
        </is>
      </c>
      <c r="CA81" s="2" t="inlineStr">
        <is>
          <t>3</t>
        </is>
      </c>
      <c r="CB81" s="2" t="inlineStr">
        <is>
          <t/>
        </is>
      </c>
      <c r="CC81" t="inlineStr">
        <is>
          <t/>
        </is>
      </c>
      <c r="CD81" s="2" t="inlineStr">
        <is>
          <t>certificado de conformidade</t>
        </is>
      </c>
      <c r="CE81" s="2" t="inlineStr">
        <is>
          <t>3</t>
        </is>
      </c>
      <c r="CF81" s="2" t="inlineStr">
        <is>
          <t/>
        </is>
      </c>
      <c r="CG81" t="inlineStr">
        <is>
          <t/>
        </is>
      </c>
      <c r="CH81" s="2" t="inlineStr">
        <is>
          <t>certificat de conformitate</t>
        </is>
      </c>
      <c r="CI81" s="2" t="inlineStr">
        <is>
          <t>3</t>
        </is>
      </c>
      <c r="CJ81" s="2" t="inlineStr">
        <is>
          <t/>
        </is>
      </c>
      <c r="CK81" t="inlineStr">
        <is>
          <t/>
        </is>
      </c>
      <c r="CL81" t="inlineStr">
        <is>
          <t/>
        </is>
      </c>
      <c r="CM81" t="inlineStr">
        <is>
          <t/>
        </is>
      </c>
      <c r="CN81" t="inlineStr">
        <is>
          <t/>
        </is>
      </c>
      <c r="CO81" t="inlineStr">
        <is>
          <t/>
        </is>
      </c>
      <c r="CP81" s="2" t="inlineStr">
        <is>
          <t>potrdilo o ustreznosti</t>
        </is>
      </c>
      <c r="CQ81" s="2" t="inlineStr">
        <is>
          <t>3</t>
        </is>
      </c>
      <c r="CR81" s="2" t="inlineStr">
        <is>
          <t/>
        </is>
      </c>
      <c r="CS81" t="inlineStr">
        <is>
          <t/>
        </is>
      </c>
      <c r="CT81" t="inlineStr">
        <is>
          <t/>
        </is>
      </c>
      <c r="CU81" t="inlineStr">
        <is>
          <t/>
        </is>
      </c>
      <c r="CV81" t="inlineStr">
        <is>
          <t/>
        </is>
      </c>
      <c r="CW81" t="inlineStr">
        <is>
          <t/>
        </is>
      </c>
    </row>
    <row r="82">
      <c r="A82" s="1" t="str">
        <f>HYPERLINK("https://iate.europa.eu/entry/result/253848/all", "253848")</f>
        <v>253848</v>
      </c>
      <c r="B82" t="inlineStr">
        <is>
          <t>POLITICS;EUROPEAN UNION;SOCIAL QUESTIONS;SCIENCE</t>
        </is>
      </c>
      <c r="C82" t="inlineStr">
        <is>
          <t>POLITICS|executive power and public service|administrative law;EUROPEAN UNION|European construction|European Union;SOCIAL QUESTIONS|health;SCIENCE|natural and applied sciences</t>
        </is>
      </c>
      <c r="D82" t="inlineStr">
        <is>
          <t>no</t>
        </is>
      </c>
      <c r="E82" t="inlineStr">
        <is>
          <t/>
        </is>
      </c>
      <c r="F82" t="inlineStr">
        <is>
          <t/>
        </is>
      </c>
      <c r="G82" t="inlineStr">
        <is>
          <t/>
        </is>
      </c>
      <c r="H82" t="inlineStr">
        <is>
          <t/>
        </is>
      </c>
      <c r="I82" t="inlineStr">
        <is>
          <t/>
        </is>
      </c>
      <c r="J82" t="inlineStr">
        <is>
          <t/>
        </is>
      </c>
      <c r="K82" t="inlineStr">
        <is>
          <t/>
        </is>
      </c>
      <c r="L82" t="inlineStr">
        <is>
          <t/>
        </is>
      </c>
      <c r="M82" t="inlineStr">
        <is>
          <t/>
        </is>
      </c>
      <c r="N82" t="inlineStr">
        <is>
          <t/>
        </is>
      </c>
      <c r="O82" t="inlineStr">
        <is>
          <t/>
        </is>
      </c>
      <c r="P82" t="inlineStr">
        <is>
          <t/>
        </is>
      </c>
      <c r="Q82" t="inlineStr">
        <is>
          <t/>
        </is>
      </c>
      <c r="R82" t="inlineStr">
        <is>
          <t/>
        </is>
      </c>
      <c r="S82" t="inlineStr">
        <is>
          <t/>
        </is>
      </c>
      <c r="T82" t="inlineStr">
        <is>
          <t/>
        </is>
      </c>
      <c r="U82" t="inlineStr">
        <is>
          <t/>
        </is>
      </c>
      <c r="V82" t="inlineStr">
        <is>
          <t/>
        </is>
      </c>
      <c r="W82" t="inlineStr">
        <is>
          <t/>
        </is>
      </c>
      <c r="X82" t="inlineStr">
        <is>
          <t/>
        </is>
      </c>
      <c r="Y82" t="inlineStr">
        <is>
          <t/>
        </is>
      </c>
      <c r="Z82" s="2" t="inlineStr">
        <is>
          <t>Medical Devices Directive|
MDD</t>
        </is>
      </c>
      <c r="AA82" s="2" t="inlineStr">
        <is>
          <t>1|
1</t>
        </is>
      </c>
      <c r="AB82" s="2" t="inlineStr">
        <is>
          <t xml:space="preserve">|
</t>
        </is>
      </c>
      <c r="AC82" t="inlineStr">
        <is>
          <t/>
        </is>
      </c>
      <c r="AD82" t="inlineStr">
        <is>
          <t/>
        </is>
      </c>
      <c r="AE82" t="inlineStr">
        <is>
          <t/>
        </is>
      </c>
      <c r="AF82" t="inlineStr">
        <is>
          <t/>
        </is>
      </c>
      <c r="AG82" t="inlineStr">
        <is>
          <t/>
        </is>
      </c>
      <c r="AH82" t="inlineStr">
        <is>
          <t/>
        </is>
      </c>
      <c r="AI82" t="inlineStr">
        <is>
          <t/>
        </is>
      </c>
      <c r="AJ82" t="inlineStr">
        <is>
          <t/>
        </is>
      </c>
      <c r="AK82" t="inlineStr">
        <is>
          <t/>
        </is>
      </c>
      <c r="AL82" t="inlineStr">
        <is>
          <t/>
        </is>
      </c>
      <c r="AM82" t="inlineStr">
        <is>
          <t/>
        </is>
      </c>
      <c r="AN82" t="inlineStr">
        <is>
          <t/>
        </is>
      </c>
      <c r="AO82" t="inlineStr">
        <is>
          <t/>
        </is>
      </c>
      <c r="AP82" t="inlineStr">
        <is>
          <t/>
        </is>
      </c>
      <c r="AQ82" t="inlineStr">
        <is>
          <t/>
        </is>
      </c>
      <c r="AR82" t="inlineStr">
        <is>
          <t/>
        </is>
      </c>
      <c r="AS82" t="inlineStr">
        <is>
          <t/>
        </is>
      </c>
      <c r="AT82" t="inlineStr">
        <is>
          <t/>
        </is>
      </c>
      <c r="AU82" t="inlineStr">
        <is>
          <t/>
        </is>
      </c>
      <c r="AV82" t="inlineStr">
        <is>
          <t/>
        </is>
      </c>
      <c r="AW82" t="inlineStr">
        <is>
          <t/>
        </is>
      </c>
      <c r="AX82" t="inlineStr">
        <is>
          <t/>
        </is>
      </c>
      <c r="AY82" t="inlineStr">
        <is>
          <t/>
        </is>
      </c>
      <c r="AZ82" t="inlineStr">
        <is>
          <t/>
        </is>
      </c>
      <c r="BA82" t="inlineStr">
        <is>
          <t/>
        </is>
      </c>
      <c r="BB82" t="inlineStr">
        <is>
          <t/>
        </is>
      </c>
      <c r="BC82" t="inlineStr">
        <is>
          <t/>
        </is>
      </c>
      <c r="BD82" t="inlineStr">
        <is>
          <t/>
        </is>
      </c>
      <c r="BE82" t="inlineStr">
        <is>
          <t/>
        </is>
      </c>
      <c r="BF82" t="inlineStr">
        <is>
          <t/>
        </is>
      </c>
      <c r="BG82" t="inlineStr">
        <is>
          <t/>
        </is>
      </c>
      <c r="BH82" t="inlineStr">
        <is>
          <t/>
        </is>
      </c>
      <c r="BI82" t="inlineStr">
        <is>
          <t/>
        </is>
      </c>
      <c r="BJ82" t="inlineStr">
        <is>
          <t/>
        </is>
      </c>
      <c r="BK82" t="inlineStr">
        <is>
          <t/>
        </is>
      </c>
      <c r="BL82" t="inlineStr">
        <is>
          <t/>
        </is>
      </c>
      <c r="BM82" t="inlineStr">
        <is>
          <t/>
        </is>
      </c>
      <c r="BN82" t="inlineStr">
        <is>
          <t/>
        </is>
      </c>
      <c r="BO82" t="inlineStr">
        <is>
          <t/>
        </is>
      </c>
      <c r="BP82" t="inlineStr">
        <is>
          <t/>
        </is>
      </c>
      <c r="BQ82" t="inlineStr">
        <is>
          <t/>
        </is>
      </c>
      <c r="BR82" t="inlineStr">
        <is>
          <t/>
        </is>
      </c>
      <c r="BS82" t="inlineStr">
        <is>
          <t/>
        </is>
      </c>
      <c r="BT82" t="inlineStr">
        <is>
          <t/>
        </is>
      </c>
      <c r="BU82" t="inlineStr">
        <is>
          <t/>
        </is>
      </c>
      <c r="BV82" s="2" t="inlineStr">
        <is>
          <t>richtlijn medische hulpmiddelen|
RMH</t>
        </is>
      </c>
      <c r="BW82" s="2" t="inlineStr">
        <is>
          <t>2|
2</t>
        </is>
      </c>
      <c r="BX82" s="2" t="inlineStr">
        <is>
          <t xml:space="preserve">|
</t>
        </is>
      </c>
      <c r="BY82" t="inlineStr">
        <is>
          <t/>
        </is>
      </c>
      <c r="BZ82" t="inlineStr">
        <is>
          <t/>
        </is>
      </c>
      <c r="CA82" t="inlineStr">
        <is>
          <t/>
        </is>
      </c>
      <c r="CB82" t="inlineStr">
        <is>
          <t/>
        </is>
      </c>
      <c r="CC82" t="inlineStr">
        <is>
          <t/>
        </is>
      </c>
      <c r="CD82" s="2" t="inlineStr">
        <is>
          <t>Diretiva Dispositivos Médicos</t>
        </is>
      </c>
      <c r="CE82" s="2" t="inlineStr">
        <is>
          <t>3</t>
        </is>
      </c>
      <c r="CF82" s="2" t="inlineStr">
        <is>
          <t/>
        </is>
      </c>
      <c r="CG82" t="inlineStr">
        <is>
          <t/>
        </is>
      </c>
      <c r="CH82" t="inlineStr">
        <is>
          <t/>
        </is>
      </c>
      <c r="CI82" t="inlineStr">
        <is>
          <t/>
        </is>
      </c>
      <c r="CJ82" t="inlineStr">
        <is>
          <t/>
        </is>
      </c>
      <c r="CK82" t="inlineStr">
        <is>
          <t/>
        </is>
      </c>
      <c r="CL82" t="inlineStr">
        <is>
          <t/>
        </is>
      </c>
      <c r="CM82" t="inlineStr">
        <is>
          <t/>
        </is>
      </c>
      <c r="CN82" t="inlineStr">
        <is>
          <t/>
        </is>
      </c>
      <c r="CO82" t="inlineStr">
        <is>
          <t/>
        </is>
      </c>
      <c r="CP82" t="inlineStr">
        <is>
          <t/>
        </is>
      </c>
      <c r="CQ82" t="inlineStr">
        <is>
          <t/>
        </is>
      </c>
      <c r="CR82" t="inlineStr">
        <is>
          <t/>
        </is>
      </c>
      <c r="CS82" t="inlineStr">
        <is>
          <t/>
        </is>
      </c>
      <c r="CT82" t="inlineStr">
        <is>
          <t/>
        </is>
      </c>
      <c r="CU82" t="inlineStr">
        <is>
          <t/>
        </is>
      </c>
      <c r="CV82" t="inlineStr">
        <is>
          <t/>
        </is>
      </c>
      <c r="CW82" t="inlineStr">
        <is>
          <t/>
        </is>
      </c>
    </row>
    <row r="83">
      <c r="A83" s="1" t="str">
        <f>HYPERLINK("https://iate.europa.eu/entry/result/855098/all", "855098")</f>
        <v>855098</v>
      </c>
      <c r="B83" t="inlineStr">
        <is>
          <t>TRADE</t>
        </is>
      </c>
      <c r="C83" t="inlineStr">
        <is>
          <t>TRADE|trade</t>
        </is>
      </c>
      <c r="D83" t="inlineStr">
        <is>
          <t>yes</t>
        </is>
      </c>
      <c r="E83" t="inlineStr">
        <is>
          <t/>
        </is>
      </c>
      <c r="F83" s="2" t="inlineStr">
        <is>
          <t>изземване</t>
        </is>
      </c>
      <c r="G83" s="2" t="inlineStr">
        <is>
          <t>4</t>
        </is>
      </c>
      <c r="H83" s="2" t="inlineStr">
        <is>
          <t/>
        </is>
      </c>
      <c r="I83" t="inlineStr">
        <is>
          <t>мярка, целяща да постигне връщане на продукт, който вече е бил предоставен на крайния ползвател</t>
        </is>
      </c>
      <c r="J83" s="2" t="inlineStr">
        <is>
          <t>stažení výrobku z oběhu|
stažení z oběhu</t>
        </is>
      </c>
      <c r="K83" s="2" t="inlineStr">
        <is>
          <t>3|
3</t>
        </is>
      </c>
      <c r="L83" s="2" t="inlineStr">
        <is>
          <t xml:space="preserve">|
</t>
        </is>
      </c>
      <c r="M83" t="inlineStr">
        <is>
          <t>opatření, jehož cílem je dosáhnout navrácení výrobku, který byl již zpřístupněn konečnému uživateli</t>
        </is>
      </c>
      <c r="N83" s="2" t="inlineStr">
        <is>
          <t>tilbagekaldelse af produkt|
tilbagekaldelse</t>
        </is>
      </c>
      <c r="O83" s="2" t="inlineStr">
        <is>
          <t>4|
3</t>
        </is>
      </c>
      <c r="P83" s="2" t="inlineStr">
        <is>
          <t xml:space="preserve">|
</t>
        </is>
      </c>
      <c r="Q83" t="inlineStr">
        <is>
          <t>enhver foranstaltning, der har til formål at opnå, at udstyr, der allerede er gjort tilgængeligt for slutbrugeren, returneres</t>
        </is>
      </c>
      <c r="R83" s="2" t="inlineStr">
        <is>
          <t>Rückruf|
Produktrückruf</t>
        </is>
      </c>
      <c r="S83" s="2" t="inlineStr">
        <is>
          <t>3|
3</t>
        </is>
      </c>
      <c r="T83" s="2" t="inlineStr">
        <is>
          <t xml:space="preserve">|
</t>
        </is>
      </c>
      <c r="U83" t="inlineStr">
        <is>
          <t>Maßnahme, die auf Erwirkung der Rückgabe eines dem Endverbraucher bereits bereitgestellten Produkts abzielt</t>
        </is>
      </c>
      <c r="V83" s="2" t="inlineStr">
        <is>
          <t>ανάκληση</t>
        </is>
      </c>
      <c r="W83" s="2" t="inlineStr">
        <is>
          <t>3</t>
        </is>
      </c>
      <c r="X83" s="2" t="inlineStr">
        <is>
          <t/>
        </is>
      </c>
      <c r="Y83" t="inlineStr">
        <is>
          <t>μέτρο που αποσκοπεί στην επιστροφή ιατροτεχνολογικού προϊόντος που έχει ήδη καταστεί διαθέσιμο στον τελικό χρήστη</t>
        </is>
      </c>
      <c r="Z83" s="2" t="inlineStr">
        <is>
          <t>product recall|
recall</t>
        </is>
      </c>
      <c r="AA83" s="2" t="inlineStr">
        <is>
          <t>3|
3</t>
        </is>
      </c>
      <c r="AB83" s="2" t="inlineStr">
        <is>
          <t xml:space="preserve">|
</t>
        </is>
      </c>
      <c r="AC83" t="inlineStr">
        <is>
          <t>measure aimed at achieving the return of a dangerous product that has already been supplied or made available to consumers</t>
        </is>
      </c>
      <c r="AD83" s="2" t="inlineStr">
        <is>
          <t>recuperación|
recuperación de un producto</t>
        </is>
      </c>
      <c r="AE83" s="2" t="inlineStr">
        <is>
          <t>3|
4</t>
        </is>
      </c>
      <c r="AF83" s="2" t="inlineStr">
        <is>
          <t xml:space="preserve">|
</t>
        </is>
      </c>
      <c r="AG83" t="inlineStr">
        <is>
          <t>Cualquier medida destinada a obtener la devolución de un producto ya puesto a disposición del usuario final.</t>
        </is>
      </c>
      <c r="AH83" s="2" t="inlineStr">
        <is>
          <t>toote tagasinõudmine|
tagasinõudmine|
toote tagasivõtmine</t>
        </is>
      </c>
      <c r="AI83" s="2" t="inlineStr">
        <is>
          <t>3|
3|
3</t>
        </is>
      </c>
      <c r="AJ83" s="2" t="inlineStr">
        <is>
          <t xml:space="preserve">preferred|
|
</t>
        </is>
      </c>
      <c r="AK83" t="inlineStr">
        <is>
          <t>mis tahes meede, mille eesmärk on võtta turult tagasi toode, mis on seal juba lõpptarbija jaoks kättesaadavaks tehtud</t>
        </is>
      </c>
      <c r="AL83" s="2" t="inlineStr">
        <is>
          <t>tuotteiden palautusmenettely|
takaisinveto|
palautusmenettely|
takaisinkutsu</t>
        </is>
      </c>
      <c r="AM83" s="2" t="inlineStr">
        <is>
          <t>3|
3|
3|
3</t>
        </is>
      </c>
      <c r="AN83" s="2" t="inlineStr">
        <is>
          <t xml:space="preserve">|
|
|
</t>
        </is>
      </c>
      <c r="AO83" t="inlineStr">
        <is>
          <t>toimenpiteet, joiden tarkoituksena on saada loppukäyttäjien hallussa olevat tuotteet takaisin</t>
        </is>
      </c>
      <c r="AP83" s="2" t="inlineStr">
        <is>
          <t>rappel de produit|
rappel</t>
        </is>
      </c>
      <c r="AQ83" s="2" t="inlineStr">
        <is>
          <t>3|
3</t>
        </is>
      </c>
      <c r="AR83" s="2" t="inlineStr">
        <is>
          <t xml:space="preserve">|
</t>
        </is>
      </c>
      <c r="AS83" t="inlineStr">
        <is>
          <t>"rappel: toute mesure visant à obtenir le retour d'un produit dangereux que le producteur ou le distributeur a déjà fourni au consommateur ou mis à sa disposition"</t>
        </is>
      </c>
      <c r="AT83" s="2" t="inlineStr">
        <is>
          <t>aisghairm táirge</t>
        </is>
      </c>
      <c r="AU83" s="2" t="inlineStr">
        <is>
          <t>3</t>
        </is>
      </c>
      <c r="AV83" s="2" t="inlineStr">
        <is>
          <t/>
        </is>
      </c>
      <c r="AW83" t="inlineStr">
        <is>
          <t/>
        </is>
      </c>
      <c r="AX83" s="2" t="inlineStr">
        <is>
          <t>opoziv proizvoda|
opoziv</t>
        </is>
      </c>
      <c r="AY83" s="2" t="inlineStr">
        <is>
          <t>3|
3</t>
        </is>
      </c>
      <c r="AZ83" s="2" t="inlineStr">
        <is>
          <t xml:space="preserve">|
</t>
        </is>
      </c>
      <c r="BA83" t="inlineStr">
        <is>
          <t>svaka mjera usmjerena na vraćanje opasnoga proizvoda koji je već dostupan krajnjem korisniku</t>
        </is>
      </c>
      <c r="BB83" s="2" t="inlineStr">
        <is>
          <t>termékvisszahívás</t>
        </is>
      </c>
      <c r="BC83" s="2" t="inlineStr">
        <is>
          <t>4</t>
        </is>
      </c>
      <c r="BD83" s="2" t="inlineStr">
        <is>
          <t/>
        </is>
      </c>
      <c r="BE83" t="inlineStr">
        <is>
          <t>minden olyan intézkedés, amelynek célja a végfelhasználó számára már elérhető eszköz visszajuttatása</t>
        </is>
      </c>
      <c r="BF83" s="2" t="inlineStr">
        <is>
          <t>richiamo|
richiamo del prodotto</t>
        </is>
      </c>
      <c r="BG83" s="2" t="inlineStr">
        <is>
          <t>3|
3</t>
        </is>
      </c>
      <c r="BH83" s="2" t="inlineStr">
        <is>
          <t xml:space="preserve">|
</t>
        </is>
      </c>
      <c r="BI83" t="inlineStr">
        <is>
          <t>provvedimento volto ad ottenere la restituzione di un prodotto pericoloso che il fabbricante o il distributore ha già fornito o reso disponibile ai consumatori</t>
        </is>
      </c>
      <c r="BJ83" s="2" t="inlineStr">
        <is>
          <t>atšaukimas</t>
        </is>
      </c>
      <c r="BK83" s="2" t="inlineStr">
        <is>
          <t>3</t>
        </is>
      </c>
      <c r="BL83" s="2" t="inlineStr">
        <is>
          <t/>
        </is>
      </c>
      <c r="BM83" t="inlineStr">
        <is>
          <t>priemonė, kuria siekiama užtikrinti, kad galutiniam naudotojui jau patiektas gaminys būtų grąžintas</t>
        </is>
      </c>
      <c r="BN83" s="2" t="inlineStr">
        <is>
          <t>atsaukšana</t>
        </is>
      </c>
      <c r="BO83" s="2" t="inlineStr">
        <is>
          <t>3</t>
        </is>
      </c>
      <c r="BP83" s="2" t="inlineStr">
        <is>
          <t/>
        </is>
      </c>
      <c r="BQ83" t="inlineStr">
        <is>
          <t>jebkāds pasākums ar mērķi saņemt atpakaļ bīstamu produktu, ko ražotājs vai izplatītājs jau ir piegādājis vai darījis pieejamu patērētājiem</t>
        </is>
      </c>
      <c r="BR83" s="2" t="inlineStr">
        <is>
          <t>sejħa lura ta' prodott mis-suq|
sejħa lura</t>
        </is>
      </c>
      <c r="BS83" s="2" t="inlineStr">
        <is>
          <t>3|
3</t>
        </is>
      </c>
      <c r="BT83" s="2" t="inlineStr">
        <is>
          <t xml:space="preserve">|
</t>
        </is>
      </c>
      <c r="BU83" t="inlineStr">
        <is>
          <t>kull miżura mmirata biex jinkiseb il-għoti lura ta’ prodott perikoluż li jkun diġà ġie fornit jew magħmul disponibbli lill-konsumaturi mill-produttur jew mid-distributur</t>
        </is>
      </c>
      <c r="BV83" s="2" t="inlineStr">
        <is>
          <t>terugroepen|
terugroepactie|
terugroeping</t>
        </is>
      </c>
      <c r="BW83" s="2" t="inlineStr">
        <is>
          <t>3|
3|
3</t>
        </is>
      </c>
      <c r="BX83" s="2" t="inlineStr">
        <is>
          <t xml:space="preserve">|
|
</t>
        </is>
      </c>
      <c r="BY83" t="inlineStr">
        <is>
          <t>maatregel waarmee wordt beoogd een artikel naar de fabrikant of leverancier te doen terugkeren dat al aan de eindgebruiker ter beschikking is gesteld</t>
        </is>
      </c>
      <c r="BZ83" s="2" t="inlineStr">
        <is>
          <t>odzyskanie produktu|
wycofanie produktu od konsumentów|
wycofanie z używania|
wycofanie od użytkowników</t>
        </is>
      </c>
      <c r="CA83" s="2" t="inlineStr">
        <is>
          <t>3|
3|
3|
3</t>
        </is>
      </c>
      <c r="CB83" s="2" t="inlineStr">
        <is>
          <t xml:space="preserve">|
|
|
</t>
        </is>
      </c>
      <c r="CC83" t="inlineStr">
        <is>
          <t>dowolny środek mający na celu doprowadzenie do zwrotu produktu, który już został udostępniony użytkownikowi końcowemu</t>
        </is>
      </c>
      <c r="CD83" s="2" t="inlineStr">
        <is>
          <t>recolha|
ação de recolha</t>
        </is>
      </c>
      <c r="CE83" s="2" t="inlineStr">
        <is>
          <t>3|
3</t>
        </is>
      </c>
      <c r="CF83" s="2" t="inlineStr">
        <is>
          <t xml:space="preserve">|
</t>
        </is>
      </c>
      <c r="CG83" t="inlineStr">
        <is>
          <t>Qualquer ação destinada a retomar ou a reparar o produto perigoso que já tenha sido fornecido ou disponibilizado ao consumidor pelo respetivo produtor ou distribuidor.</t>
        </is>
      </c>
      <c r="CH83" s="2" t="inlineStr">
        <is>
          <t>rechemare|
rechemare a unui produs</t>
        </is>
      </c>
      <c r="CI83" s="2" t="inlineStr">
        <is>
          <t>3|
3</t>
        </is>
      </c>
      <c r="CJ83" s="2" t="inlineStr">
        <is>
          <t xml:space="preserve">|
</t>
        </is>
      </c>
      <c r="CK83" t="inlineStr">
        <is>
          <t>măsură care are drept scop realizarea returnării unui produs potențial nesigur, care a fost deja furnizat sau pus la dispoziția consumatorilor, de către producător sau distribuitor</t>
        </is>
      </c>
      <c r="CL83" s="2" t="inlineStr">
        <is>
          <t>stiahnutie od používateľa|
spätné prevzatie|
stiahnutie z používania</t>
        </is>
      </c>
      <c r="CM83" s="2" t="inlineStr">
        <is>
          <t>3|
3|
3</t>
        </is>
      </c>
      <c r="CN83" s="2" t="inlineStr">
        <is>
          <t xml:space="preserve">preferred|
|
</t>
        </is>
      </c>
      <c r="CO83" t="inlineStr">
        <is>
          <t>opatrenie, ktorého cieľom je dosiahnutie vrátenia výrobku, ktorý sa už sprístupnil konečnému užívateľovi</t>
        </is>
      </c>
      <c r="CP83" s="2" t="inlineStr">
        <is>
          <t>odpoklic izdelka|
odpoklic</t>
        </is>
      </c>
      <c r="CQ83" s="2" t="inlineStr">
        <is>
          <t>3|
3</t>
        </is>
      </c>
      <c r="CR83" s="2" t="inlineStr">
        <is>
          <t xml:space="preserve">|
</t>
        </is>
      </c>
      <c r="CS83" t="inlineStr">
        <is>
          <t>Vsak ukrep, katerega cilj je doseči trajno ali začasno vrnitev nevarnega proizvoda, ki ga je proizvajalec ali distributer že dobavil ali dal na razpolago potrošnikom.</t>
        </is>
      </c>
      <c r="CT83" s="2" t="inlineStr">
        <is>
          <t>återkallelse av produkt|
återkallelse|
indragning</t>
        </is>
      </c>
      <c r="CU83" s="2" t="inlineStr">
        <is>
          <t>3|
3|
3</t>
        </is>
      </c>
      <c r="CV83" s="2" t="inlineStr">
        <is>
          <t xml:space="preserve">|
|
</t>
        </is>
      </c>
      <c r="CW83" t="inlineStr">
        <is>
          <t>Varje åtgärd som syftar till att en farlig produkt, som tillverkaren eller distributören redan har tillhandahållit eller ställt till konsumenternas förfogande, återlämnas.</t>
        </is>
      </c>
    </row>
    <row r="84">
      <c r="A84" s="1" t="str">
        <f>HYPERLINK("https://iate.europa.eu/entry/result/1353023/all", "1353023")</f>
        <v>1353023</v>
      </c>
      <c r="B84" t="inlineStr">
        <is>
          <t>POLITICS</t>
        </is>
      </c>
      <c r="C84" t="inlineStr">
        <is>
          <t>POLITICS|politics and public safety|public safety</t>
        </is>
      </c>
      <c r="D84" t="inlineStr">
        <is>
          <t>yes</t>
        </is>
      </c>
      <c r="E84" t="inlineStr">
        <is>
          <t/>
        </is>
      </c>
      <c r="F84" s="2" t="inlineStr">
        <is>
          <t>лични предпазни средства|
ЛПС</t>
        </is>
      </c>
      <c r="G84" s="2" t="inlineStr">
        <is>
          <t>3|
3</t>
        </is>
      </c>
      <c r="H84" s="2" t="inlineStr">
        <is>
          <t xml:space="preserve">|
</t>
        </is>
      </c>
      <c r="I84" t="inlineStr">
        <is>
          <t>оборудване, взаимозаменяеми компоненти за оборудване или свързващи системи за оборудване, специално предназначени за опазване на здравето и безопасността на работещите в зависимост от резултатите от оценката на професионалните и здравни рискове на конкретните работни места</t>
        </is>
      </c>
      <c r="J84" s="2" t="inlineStr">
        <is>
          <t>osobní ochranný prostředek|
OOP|
ochranný prostředek</t>
        </is>
      </c>
      <c r="K84" s="2" t="inlineStr">
        <is>
          <t>3|
3|
3</t>
        </is>
      </c>
      <c r="L84" s="2" t="inlineStr">
        <is>
          <t xml:space="preserve">|
|
</t>
        </is>
      </c>
      <c r="M84" t="inlineStr">
        <is>
          <t>prostředek, jehož účelem je chránit osobu před riziky pro její zdraví nebo bezpečnost</t>
        </is>
      </c>
      <c r="N84" s="2" t="inlineStr">
        <is>
          <t>personligt værnemiddel|
PV|
personligt beskyttelsesmiddel|
personligt sikkerhedsudstyr</t>
        </is>
      </c>
      <c r="O84" s="2" t="inlineStr">
        <is>
          <t>3|
3|
3|
3</t>
        </is>
      </c>
      <c r="P84" s="2" t="inlineStr">
        <is>
          <t xml:space="preserve">|
|
|
</t>
        </is>
      </c>
      <c r="Q84" t="inlineStr">
        <is>
          <t>alt udstyr, herunder beklædning, der er bestemt til at skulle beskytte de ansatte mod en eller flere risici, som kan true vedkommendes sikkerhed eller sundhed under arbejdet, samt ethvert tilbehør, der tjener dette formål</t>
        </is>
      </c>
      <c r="R84" s="2" t="inlineStr">
        <is>
          <t>persönliche Schutzausrüstung|
PSA|
Körperschutzmittel</t>
        </is>
      </c>
      <c r="S84" s="2" t="inlineStr">
        <is>
          <t>3|
3|
3</t>
        </is>
      </c>
      <c r="T84" s="2" t="inlineStr">
        <is>
          <t xml:space="preserve">|
|
</t>
        </is>
      </c>
      <c r="U84" t="inlineStr">
        <is>
          <t>Ausrüstung, die entworfen und hergestellt wird, um von einer Person als Schutz gegen ein oder mehrere Risiken für ihre Gesundheit oder ihre Sicherheit getragen oder gehalten zu werden</t>
        </is>
      </c>
      <c r="V84" s="2" t="inlineStr">
        <is>
          <t>μέσο ατομικής προστασίας|
ΜΑΠ|
εξοπλισμός ατομικής προστασίας</t>
        </is>
      </c>
      <c r="W84" s="2" t="inlineStr">
        <is>
          <t>3|
3|
3</t>
        </is>
      </c>
      <c r="X84" s="2" t="inlineStr">
        <is>
          <t>|
|
admitted</t>
        </is>
      </c>
      <c r="Y84" t="inlineStr">
        <is>
          <t>α) το μέσο που έχει σχεδιαστεί και κατασκευαστεί με σκοπό να φοριέται ή να κρατιέται από πρόσωπο για προστασία από έναν ή περισσότερους κινδύνους για την υγεία ή την ασφάλεια του εν λόγω προσώπου·&lt;div&gt;β) εναλλάξιμα συστατικά μέρη για το μέσο που αναφέρεται στο στοιχείο α) τα οποία είναι ουσιώδη για την προστατευτική του λειτουργία·&lt;br&gt;&lt;/div&gt;&lt;div&gt;γ) συστήματα σύνδεσης για το μέσο που αναφέρεται στο στοιχείο α) τα οποία δεν τα κρατάει ούτε τα φοράει πρόσωπο, που έχουν σχεδιαστεί ώστε να συνδέσουν το εν λόγω μέσο με εξωτερική διάταξη ή σε ασφαλές σημείο αγκύρωσης, τα οποία δεν έχουν σχεδιαστεί ώστε να είναι μόνιμα στερεωμένα και τα οποία δεν απαιτούν στερέωση πριν από τη χρήση·&lt;br&gt;&lt;/div&gt;</t>
        </is>
      </c>
      <c r="Z84" s="2" t="inlineStr">
        <is>
          <t>personal protective equipment|
PPE|
personal protection equipment|
personal safety equipment|
personal protective device|
individual protective equipment|
body protection equipment|
individual means of protection|
protective equipment|
protective personal equipment</t>
        </is>
      </c>
      <c r="AA84" s="2" t="inlineStr">
        <is>
          <t>3|
3|
3|
3|
2|
2|
1|
1|
3|
1</t>
        </is>
      </c>
      <c r="AB84" s="2" t="inlineStr">
        <is>
          <t xml:space="preserve">preferred|
|
|
|
|
|
|
|
|
</t>
        </is>
      </c>
      <c r="AC84" t="inlineStr">
        <is>
          <t>(a) equipment designed and manufactured to be worn or held by a person for protection against one or more risks to that person's health or safety;&lt;div&gt;&lt;div&gt;(b) interchangeable components for equipment referred to in point (a) which are essential for its protective function;&lt;/div&gt;&lt;div&gt;(c) connexion systems for equipment referred to in point (a) that are not held or worn by a person, that are designed to connect that equipment to an external device or to a reliable anchorage point, that are not designed to be permanently fixed and that do not require fastening works before use&lt;/div&gt;&lt;/div&gt;</t>
        </is>
      </c>
      <c r="AD84" s="2" t="inlineStr">
        <is>
          <t>equipo de protección individual|
EPI|
equipo de protección personal|
EPP</t>
        </is>
      </c>
      <c r="AE84" s="2" t="inlineStr">
        <is>
          <t>4|
4|
3|
3</t>
        </is>
      </c>
      <c r="AF84" s="2" t="inlineStr">
        <is>
          <t xml:space="preserve">preferred|
|
|
</t>
        </is>
      </c>
      <c r="AG84" t="inlineStr">
        <is>
          <t>Cualquier dispositivo o medio que vaya a llevar o del que vaya a disponer una persona con el objetivo de que la proteja contra uno o varios riesgos que puedan amenazar su salud y su seguridad.</t>
        </is>
      </c>
      <c r="AH84" s="2" t="inlineStr">
        <is>
          <t>isikukaitsevahendid</t>
        </is>
      </c>
      <c r="AI84" s="2" t="inlineStr">
        <is>
          <t>4</t>
        </is>
      </c>
      <c r="AJ84" s="2" t="inlineStr">
        <is>
          <t/>
        </is>
      </c>
      <c r="AK84" t="inlineStr">
        <is>
          <t>vahend, mis on projekteeritud ja toodetud inimesele kandmiseks või hoidmiseks, et see kaitseks teda ühe või mitme tema tervist või ohutust ähvardava ohu eest</t>
        </is>
      </c>
      <c r="AL84" s="2" t="inlineStr">
        <is>
          <t>henkilönsuojain</t>
        </is>
      </c>
      <c r="AM84" s="2" t="inlineStr">
        <is>
          <t>3</t>
        </is>
      </c>
      <c r="AN84" s="2" t="inlineStr">
        <is>
          <t/>
        </is>
      </c>
      <c r="AO84" t="inlineStr">
        <is>
          <t>a) väline, joka on suunniteltu ja valmistettu henkilön käytettäväksi tai pidettäväksi suojaamaan yhdeltä tai useammalta hänen terveyteensä tai turvallisuuteensa kohdistuvalta riskiltä;&lt;div&gt;b) edellä a alakohdassa tarkoitettujen välineiden vaihdettavat osat, jotka ovat olennaisia välineiden suojaavan vaikutuksen kannalta;&lt;/div&gt;&lt;div&gt;c) edellä a alakohdassa tarkoitettujen välineiden kiinnitysmekanismit, jotka eivät ole henkilön yllään pitämiä tai käyttämiä, jotka on suunniteltu yhdistämään kyseinen väline sen ulkopuoliseen laitteeseen tai varmaan kiinnityspisteeseen, joita ei ole suunniteltu pysyvästi kiinnitetyiksi ja jotka eivät edellytä kiinnitystöitä ennen käyttöä&lt;/div&gt;</t>
        </is>
      </c>
      <c r="AP84" s="2" t="inlineStr">
        <is>
          <t>équipement de protection individuelle|
EPI</t>
        </is>
      </c>
      <c r="AQ84" s="2" t="inlineStr">
        <is>
          <t>3|
3</t>
        </is>
      </c>
      <c r="AR84" s="2" t="inlineStr">
        <is>
          <t xml:space="preserve">preferred|
</t>
        </is>
      </c>
      <c r="AS84" t="inlineStr">
        <is>
          <t>équipement conçu et fabriqué pour être porté ou tenu par une personne en vue de la protéger contre un ou plusieurs risques pour sa santé ou sa sécurité</t>
        </is>
      </c>
      <c r="AT84" s="2" t="inlineStr">
        <is>
          <t>trealamh cosanta pearsanta|
TCP</t>
        </is>
      </c>
      <c r="AU84" s="2" t="inlineStr">
        <is>
          <t>3|
3</t>
        </is>
      </c>
      <c r="AV84" s="2" t="inlineStr">
        <is>
          <t xml:space="preserve">|
</t>
        </is>
      </c>
      <c r="AW84" t="inlineStr">
        <is>
          <t>trealamh atá deartha agus monaraithe lena chaitheamh nó lena iompar ag duine ar mhaithe le cosaint a fháil ar riosca amháin nó níos mó maidir le sláinte nó le sábháilteacht an duine sin</t>
        </is>
      </c>
      <c r="AX84" s="2" t="inlineStr">
        <is>
          <t>osobna zaštitna oprema|
OZO</t>
        </is>
      </c>
      <c r="AY84" s="2" t="inlineStr">
        <is>
          <t>3|
3</t>
        </is>
      </c>
      <c r="AZ84" s="2" t="inlineStr">
        <is>
          <t xml:space="preserve">|
</t>
        </is>
      </c>
      <c r="BA84" t="inlineStr">
        <is>
          <t>oprema koja se nosi kako bi se izloženost opasnostima svojstvenima radnom okruženju svela na najmanju mjeru</t>
        </is>
      </c>
      <c r="BB84" s="2" t="inlineStr">
        <is>
          <t>egyéni védőeszköz|
egyéni védőfelszerelés|
személyi védőfelszerelés|
személyi védőeszköz</t>
        </is>
      </c>
      <c r="BC84" s="2" t="inlineStr">
        <is>
          <t>4|
3|
3|
3</t>
        </is>
      </c>
      <c r="BD84" s="2" t="inlineStr">
        <is>
          <t xml:space="preserve">preferred|
|
|
</t>
        </is>
      </c>
      <c r="BE84" t="inlineStr">
        <is>
          <t>minden olyan eszköz, amelyet a munkavállaló azért visel vagy tart magánál, hogy az a munkavégzésből, a munkafolyamatból, illetve a technológiából eredő kockázatokat az egészséget nem veszélyeztető mértékűre csökkentse</t>
        </is>
      </c>
      <c r="BF84" s="2" t="inlineStr">
        <is>
          <t>dispositivo di protezione individuale|
DPI|
dispositivo di protezione</t>
        </is>
      </c>
      <c r="BG84" s="2" t="inlineStr">
        <is>
          <t>3|
3|
3</t>
        </is>
      </c>
      <c r="BH84" s="2" t="inlineStr">
        <is>
          <t xml:space="preserve">|
|
</t>
        </is>
      </c>
      <c r="BI84" t="inlineStr">
        <is>
          <t>&lt;div&gt;dispositivo progettato e fabbricato per essere
indossato o tenuto da una persona per proteggersi da uno o più rischi per la
sua salute o sicurezza; &lt;br&gt;&lt;/div&gt;&lt;div&gt;componenti intercambiabili di tale dispositivo,
essenziali per la loro funzione protettiva;&lt;/div&gt;&lt;div&gt;sistemi di collegamento per tale
dispositivo, che non sono tenuti o indossati da una persona, ma progettati per
collegare il dispositivo a un dispositivo esterno o a un punto di ancoraggio
sicuro, non per essere collegati in modo fisso e che non richiedono fissaggio
prima dell'uso&lt;/div&gt;</t>
        </is>
      </c>
      <c r="BJ84" s="2" t="inlineStr">
        <is>
          <t>asmeninė apsaugos priemonė|
AAP</t>
        </is>
      </c>
      <c r="BK84" s="2" t="inlineStr">
        <is>
          <t>3|
3</t>
        </is>
      </c>
      <c r="BL84" s="2" t="inlineStr">
        <is>
          <t xml:space="preserve">|
</t>
        </is>
      </c>
      <c r="BM84" t="inlineStr">
        <is>
          <t>bet kuri priemonė, skirta darbuotojui turėti ar dėvėti, siekiant apsaugoti jį nuo rizikos veiksnių, galinčių kelti grėsmę darbuotojo saugai ir sveikatai, bei kitas šiam tikslui skirtas priedas ar reikmuo</t>
        </is>
      </c>
      <c r="BN84" s="2" t="inlineStr">
        <is>
          <t>individuālais aizsardzības līdzeklis|
IAL|
individuālie aizsarglīdzekļi</t>
        </is>
      </c>
      <c r="BO84" s="2" t="inlineStr">
        <is>
          <t>3|
3|
3</t>
        </is>
      </c>
      <c r="BP84" s="2" t="inlineStr">
        <is>
          <t xml:space="preserve">|
|
</t>
        </is>
      </c>
      <c r="BQ84" t="inlineStr">
        <is>
          <t>a)
aprīkojums, kas projektēts un ražots, lai persona to nēsātu vai turētu aizsardzībai pret vienu vai vairākiem riskiem minētās personas veselībai vai drošībai, &lt;div&gt;&lt;br&gt;b)
šā punkta a) apakšpunktā minētajam aprīkojumam paredzētas apmaināmas detaļas, kuras ir būtiskas aprīkojuma aizsargfunkcijas nodrošināšanai,&lt;/div&gt;&lt;div&gt;&lt;br&gt;c)
šā punkta a) apakšpunktā minētajam aprīkojumam paredzētas savienošanas sistēmas, kuras persona nenēsā vai netur un kuras projektētas tam, lai minēto aprīkojumu savienotu ar kādu ārēju ierīci vai drošu atbalsta punktu, kuri nav projektēti tam, lai būtu pastāvīgi pievienoti, un kurus pirms lietošanas nav nepieciešams nostiprināt&lt;/div&gt;</t>
        </is>
      </c>
      <c r="BR84" s="2" t="inlineStr">
        <is>
          <t>tagħmir protettiv personali|
PPE|
tagħmir ta' protezzjoni personali|
tagħmir ta' sikurezza personali|
tagħmir protettiv</t>
        </is>
      </c>
      <c r="BS84" s="2" t="inlineStr">
        <is>
          <t>3|
3|
3|
3|
3</t>
        </is>
      </c>
      <c r="BT84" s="2" t="inlineStr">
        <is>
          <t xml:space="preserve">|
|
|
|
</t>
        </is>
      </c>
      <c r="BU84" t="inlineStr">
        <is>
          <t>tagħmir li jintlibes biex inaqqas kemm jista' jkun l-esponiment għal periklu jew perikli partikolari f'ambjent tax-xogħol</t>
        </is>
      </c>
      <c r="BV84" s="2" t="inlineStr">
        <is>
          <t>persoonlijk beschermingsmiddel|
PBM|
persoonlijke veiligheidsapparatuur</t>
        </is>
      </c>
      <c r="BW84" s="2" t="inlineStr">
        <is>
          <t>3|
3|
2</t>
        </is>
      </c>
      <c r="BX84" s="2" t="inlineStr">
        <is>
          <t xml:space="preserve">|
|
</t>
        </is>
      </c>
      <c r="BY84" t="inlineStr">
        <is>
          <t>elke uitrusting, met inbegrip van aanvullingen en accessoires, die een persoon draagt of vasthoudt om zich te beschermen tegen risico's die zijn veiligheid en/of gezondheid kunnen bedreigen</t>
        </is>
      </c>
      <c r="BZ84" s="2" t="inlineStr">
        <is>
          <t>środki ochrony indywidualnej|
wyposażenie ochrony osobistej|
ŚOI|
środki ochrony osobistej|
sprzęt ochronny</t>
        </is>
      </c>
      <c r="CA84" s="2" t="inlineStr">
        <is>
          <t>3|
3|
3|
3|
3</t>
        </is>
      </c>
      <c r="CB84" s="2" t="inlineStr">
        <is>
          <t xml:space="preserve">preferred|
|
|
|
</t>
        </is>
      </c>
      <c r="CC84" t="inlineStr">
        <is>
          <t>urządzenia lub wyposażenie przewidziane do noszenia bądź trzymania przez użytkownika w celu jego ochrony przed jednym lub większą liczbą zagrożeń, które mogą mieć wpływ na jego bezpieczeństwo lub zdrowie</t>
        </is>
      </c>
      <c r="CD84" s="2" t="inlineStr">
        <is>
          <t>equipamento de proteção individual|
EPI</t>
        </is>
      </c>
      <c r="CE84" s="2" t="inlineStr">
        <is>
          <t>3|
3</t>
        </is>
      </c>
      <c r="CF84" s="2" t="inlineStr">
        <is>
          <t xml:space="preserve">|
</t>
        </is>
      </c>
      <c r="CG84" t="inlineStr">
        <is>
          <t>Equipamento envergado ou utilizado por uma pessoa para a proteger contra riscos para a sua saúde ou segurança.</t>
        </is>
      </c>
      <c r="CH84" s="2" t="inlineStr">
        <is>
          <t>echipament individual de protecție|
echipament personal de protecție|
PPE</t>
        </is>
      </c>
      <c r="CI84" s="2" t="inlineStr">
        <is>
          <t>3|
3|
3</t>
        </is>
      </c>
      <c r="CJ84" s="2" t="inlineStr">
        <is>
          <t xml:space="preserve">|
|
</t>
        </is>
      </c>
      <c r="CK84" t="inlineStr">
        <is>
          <t>orice dispozitiv sau articol destinat purtării sau utilizării de către un individ ca mijloc de protecție împotriva unuia sau mai multor riscuri pentru sănătate și siguranță</t>
        </is>
      </c>
      <c r="CL84" s="2" t="inlineStr">
        <is>
          <t>osobný ochranný prostriedok|
OOP</t>
        </is>
      </c>
      <c r="CM84" s="2" t="inlineStr">
        <is>
          <t>3|
3</t>
        </is>
      </c>
      <c r="CN84" s="2" t="inlineStr">
        <is>
          <t xml:space="preserve">|
</t>
        </is>
      </c>
      <c r="CO84" t="inlineStr">
        <is>
          <t>zariadenie alebo prostriedok určený pre používateľa na nosenie alebo pridržiavanie s cieľom jeho ochrany pred jedným alebo viacerými rizikami ohrozujúcimi jeho bezpečnosť a zdravie</t>
        </is>
      </c>
      <c r="CP84" s="2" t="inlineStr">
        <is>
          <t>osebna varovalna oprema|
OVO</t>
        </is>
      </c>
      <c r="CQ84" s="2" t="inlineStr">
        <is>
          <t>3|
3</t>
        </is>
      </c>
      <c r="CR84" s="2" t="inlineStr">
        <is>
          <t xml:space="preserve">|
</t>
        </is>
      </c>
      <c r="CS84" t="inlineStr">
        <is>
          <t>- vsaka naprava ali pripomoček, ki jo posameznik nosi ali drži zaradi varovanja pred eno ali več nevarnostmi za zdravje in varnost;&lt;br&gt;- vsaka enota, ki jo sestavlja več naprav ali pripomočkov, ki jih proizvajalec poveže v celoto, za varovanje posameznika pred enim ali več istočasno nastopajočimi tveganji&lt;br&gt;- varovalna naprava ali pripomoček, ki je ločljivo ali neločljivo združena z osebno opremo, ki ni varovalna in jo posameznik nosi ali drži pri delu za izvajanje posamezne dejavnosti&lt;br&gt;- zamenljivi sestavni deli osebne varovalne opreme, ki so bistveni za njeno zadovoljivo delovanje in se izključno uporabljajo samo za takšno opremo</t>
        </is>
      </c>
      <c r="CT84" s="2" t="inlineStr">
        <is>
          <t>personlig skyddsutrustning</t>
        </is>
      </c>
      <c r="CU84" s="2" t="inlineStr">
        <is>
          <t>3</t>
        </is>
      </c>
      <c r="CV84" s="2" t="inlineStr">
        <is>
          <t/>
        </is>
      </c>
      <c r="CW84" t="inlineStr">
        <is>
          <t>&lt;div&gt;a) utrustning som utformats och tillverkats för att bäras eller hållas av en person till skydd mot en eller flera risker för hälsa eller säkerhet,&lt;/div&gt;&lt;div&gt;b) utbytbara komponenter i sådan utrustning som avses i led a, vilka är väsentliga för en skyddande funktion,&lt;/div&gt;&lt;div&gt;c) fastsättningsanordningar för sådan utrustning som avses i led a vilka inte hålls eller bärs av en person, vilka utformats för att fästa skyddsutrustningen till en extern anordning eller till en säker förankringspunkt, vilka inte är utformade för att vara permanent fästa och vilka inte kräver något fastsättningsarbete innan de används.&lt;br&gt;&lt;/div&gt;</t>
        </is>
      </c>
    </row>
    <row r="85">
      <c r="A85" s="1" t="str">
        <f>HYPERLINK("https://iate.europa.eu/entry/result/1203176/all", "1203176")</f>
        <v>1203176</v>
      </c>
      <c r="B85" t="inlineStr">
        <is>
          <t>EUROPEAN UNION;SOCIAL QUESTIONS;AGRI-FOODSTUFFS</t>
        </is>
      </c>
      <c r="C85" t="inlineStr">
        <is>
          <t>EUROPEAN UNION|European Union law;SOCIAL QUESTIONS|health|nutrition;AGRI-FOODSTUFFS|foodstuff|foodstuff</t>
        </is>
      </c>
      <c r="D85" t="inlineStr">
        <is>
          <t>yes</t>
        </is>
      </c>
      <c r="E85" t="inlineStr">
        <is>
          <t/>
        </is>
      </c>
      <c r="F85" s="2" t="inlineStr">
        <is>
          <t>хранителна добавка</t>
        </is>
      </c>
      <c r="G85" s="2" t="inlineStr">
        <is>
          <t>4</t>
        </is>
      </c>
      <c r="H85" s="2" t="inlineStr">
        <is>
          <t/>
        </is>
      </c>
      <c r="I85" t="inlineStr">
        <is>
          <t>храна, която е предназначена да допълни нормалната диета и която представлява концентриран източник на витамини и минерали или други вещества с хранителен или физиологичен ефект, използвана самостоятелно или в комбинация, която се пуска на пазара в дозирани форми, като капсули, таблетки, хапчета и други подобни, на прах, ампули с течност и други подобни течни или прахообразни форми, предназначени да бъдат приемани в предварително дозирани малки количества</t>
        </is>
      </c>
      <c r="J85" s="2" t="inlineStr">
        <is>
          <t>doplněk stravy</t>
        </is>
      </c>
      <c r="K85" s="2" t="inlineStr">
        <is>
          <t>3</t>
        </is>
      </c>
      <c r="L85" s="2" t="inlineStr">
        <is>
          <t/>
        </is>
      </c>
      <c r="M85" t="inlineStr">
        <is>
          <t/>
        </is>
      </c>
      <c r="N85" t="inlineStr">
        <is>
          <t/>
        </is>
      </c>
      <c r="O85" t="inlineStr">
        <is>
          <t/>
        </is>
      </c>
      <c r="P85" t="inlineStr">
        <is>
          <t/>
        </is>
      </c>
      <c r="Q85" t="inlineStr">
        <is>
          <t/>
        </is>
      </c>
      <c r="R85" s="2" t="inlineStr">
        <is>
          <t>Nahrungsergänzungsmittel|
Ergänzungslebensmittel</t>
        </is>
      </c>
      <c r="S85" s="2" t="inlineStr">
        <is>
          <t>3|
3</t>
        </is>
      </c>
      <c r="T85" s="2" t="inlineStr">
        <is>
          <t xml:space="preserve">|
</t>
        </is>
      </c>
      <c r="U85" t="inlineStr">
        <is>
          <t>Lebensmittel, das dazu bestimmt ist, die normale Ernährung zu ergänzen</t>
        </is>
      </c>
      <c r="V85" s="2" t="inlineStr">
        <is>
          <t>συμπλήρωμα διατροφής</t>
        </is>
      </c>
      <c r="W85" s="2" t="inlineStr">
        <is>
          <t>4</t>
        </is>
      </c>
      <c r="X85" s="2" t="inlineStr">
        <is>
          <t/>
        </is>
      </c>
      <c r="Y85" t="inlineStr">
        <is>
          <t/>
        </is>
      </c>
      <c r="Z85" s="2" t="inlineStr">
        <is>
          <t>food supplement</t>
        </is>
      </c>
      <c r="AA85" s="2" t="inlineStr">
        <is>
          <t>3</t>
        </is>
      </c>
      <c r="AB85" s="2" t="inlineStr">
        <is>
          <t/>
        </is>
      </c>
      <c r="AC85" t="inlineStr">
        <is>
          <t>foodstuff the purpose of which is to supplement the normal diet and which is a concentrated source of nutrients or other substances with a nutritional or physiological effect, alone or in combination, marketed in dose form [ &lt;a href="/entry/result/1106950/all" id="ENTRY_TO_ENTRY_CONVERTER" target="_blank"&gt;IATE:1106950&lt;/a&gt; ], namely forms such as capsules [ &lt;a href="/entry/result/3511722/all" id="ENTRY_TO_ENTRY_CONVERTER" target="_blank"&gt;IATE:3511722&lt;/a&gt; ], pastilles [ &lt;a href="/entry/result/796591/all" id="ENTRY_TO_ENTRY_CONVERTER" target="_blank"&gt;IATE:796591&lt;/a&gt; ], tablets, pills and other similar forms, sachets of powder, ampoules of liquids, drop dispensing bottles, and other similar forms of liquids and powders designed to be taken in measured small unit quantities</t>
        </is>
      </c>
      <c r="AD85" s="2" t="inlineStr">
        <is>
          <t>complemento alimenticio</t>
        </is>
      </c>
      <c r="AE85" s="2" t="inlineStr">
        <is>
          <t>3</t>
        </is>
      </c>
      <c r="AF85" s="2" t="inlineStr">
        <is>
          <t/>
        </is>
      </c>
      <c r="AG85" t="inlineStr">
        <is>
          <t>Producto alimenticio cuyo fin sea complementar la dieta normal, consistente en fuentes concentradas de nutrientes o de otras sustancias que tengan un efecto nutricional o fisiológico, en forma simple o combinada, comercializado en forma dosificada.</t>
        </is>
      </c>
      <c r="AH85" t="inlineStr">
        <is>
          <t/>
        </is>
      </c>
      <c r="AI85" t="inlineStr">
        <is>
          <t/>
        </is>
      </c>
      <c r="AJ85" t="inlineStr">
        <is>
          <t/>
        </is>
      </c>
      <c r="AK85" t="inlineStr">
        <is>
          <t/>
        </is>
      </c>
      <c r="AL85" s="2" t="inlineStr">
        <is>
          <t>ravintolisä</t>
        </is>
      </c>
      <c r="AM85" s="2" t="inlineStr">
        <is>
          <t>3</t>
        </is>
      </c>
      <c r="AN85" s="2" t="inlineStr">
        <is>
          <t/>
        </is>
      </c>
      <c r="AO85" t="inlineStr">
        <is>
          <t>"Ravintolisät ovat elintarvikkeita, jotka joko ulkomuotonsa tai käyttötapansa puolesta poikkeavat tavanomaisista elintarvikkeista. Valmistemuodoltaan nämä muistuttavat usein lääkkeitä eli ovat esimerkiksi pillereitä, kapseleita tai yrttiuutteita. Koostumuksensa puolesta tuotteet kuitenkin ovat elintarvikkeita."</t>
        </is>
      </c>
      <c r="AP85" s="2" t="inlineStr">
        <is>
          <t>complément alimentaire|
supplément alimentaire</t>
        </is>
      </c>
      <c r="AQ85" s="2" t="inlineStr">
        <is>
          <t>4|
3</t>
        </is>
      </c>
      <c r="AR85" s="2" t="inlineStr">
        <is>
          <t xml:space="preserve">|
</t>
        </is>
      </c>
      <c r="AS85" t="inlineStr">
        <is>
          <t>denrée alimentaire dont le but est de compléter le régime alimentaire normal et qui constitue une source concentrée de nutriments ou d'autres substances ayant un effet nutritionnel ou physiologique, seuls ou combinés</t>
        </is>
      </c>
      <c r="AT85" t="inlineStr">
        <is>
          <t/>
        </is>
      </c>
      <c r="AU85" t="inlineStr">
        <is>
          <t/>
        </is>
      </c>
      <c r="AV85" t="inlineStr">
        <is>
          <t/>
        </is>
      </c>
      <c r="AW85" t="inlineStr">
        <is>
          <t/>
        </is>
      </c>
      <c r="AX85" t="inlineStr">
        <is>
          <t/>
        </is>
      </c>
      <c r="AY85" t="inlineStr">
        <is>
          <t/>
        </is>
      </c>
      <c r="AZ85" t="inlineStr">
        <is>
          <t/>
        </is>
      </c>
      <c r="BA85" t="inlineStr">
        <is>
          <t/>
        </is>
      </c>
      <c r="BB85" s="2" t="inlineStr">
        <is>
          <t>étrend-kiegészítő</t>
        </is>
      </c>
      <c r="BC85" s="2" t="inlineStr">
        <is>
          <t>4</t>
        </is>
      </c>
      <c r="BD85" s="2" t="inlineStr">
        <is>
          <t/>
        </is>
      </c>
      <c r="BE85" t="inlineStr">
        <is>
          <t>Olyan élelmiszerek, amelyek a hagyományos étrend kiegészítésére szolgálnak, és amelyek koncentrált tápanyagforrások, vagy egyéb olyan anyagok forrásai, amelyek önmagukban vagy kombinálva táplálkozási vagy fiziológiás hatással bírnak, továbbá amelyeket dózisformában, azaz kapszulák, pasztillák, tabletták, pirulák formájában vagy egyéb hasonló formában, port tartalmazó zacskókban, folyadék-ampullákban, cseppentő üvegekben és más hasonló, por- vagy folyadékformában forgalmaznak, hogy kimért kis egységekben lehessen bevenni őket.</t>
        </is>
      </c>
      <c r="BF85" s="2" t="inlineStr">
        <is>
          <t>integratore alimentare</t>
        </is>
      </c>
      <c r="BG85" s="2" t="inlineStr">
        <is>
          <t>3</t>
        </is>
      </c>
      <c r="BH85" s="2" t="inlineStr">
        <is>
          <t/>
        </is>
      </c>
      <c r="BI85" t="inlineStr">
        <is>
          <t>prodotto alimentare destinato ad integrare la dieta normale e che costituisce una fonte concentrata di sostanze nutritive o di altre sostanze avente un effetto nutritivo o fisiologico, sia monocomposto che pluricomposto, in forme di dosaggio, vale a dire in forme di commercializzazione quali capsule, pastiglie, compresse, pillole e simili, polveri in bustina, liquidi contenuti in fiale, flaconi a contagocce e altre forme simili, di liquidi e polveri destinate ad essere assunte in piccoli quantitativi unitari</t>
        </is>
      </c>
      <c r="BJ85" s="2" t="inlineStr">
        <is>
          <t>maisto papildas</t>
        </is>
      </c>
      <c r="BK85" s="2" t="inlineStr">
        <is>
          <t>3</t>
        </is>
      </c>
      <c r="BL85" s="2" t="inlineStr">
        <is>
          <t/>
        </is>
      </c>
      <c r="BM85" t="inlineStr">
        <is>
          <t>„Maisto papildai — tai maisto produktai, kurie yra skirti papildyti įprastą racioną ir kurie, vieni arba derinyje su kitomis medžiagomis, yra koncentruotas maistinių ar kitų medžiagų šaltinis, turintys mitybinį arba fiziologinį poveikį, ir kuriais prekiaujama dozuota forma, t. y. tokiomis formomis kaip kapsulės, pastilės, piliulės, tabletės ir kitos panašios formos, miltelių maišeliai, ampulės su skysčiu, buteliukai su lašų dozatoriumi bei kitos panašios skysčių ir miltelių, skirtų vartoti mažais dozuotais kiekiais, formos.“</t>
        </is>
      </c>
      <c r="BN85" s="2" t="inlineStr">
        <is>
          <t>uztura bagātinātājs</t>
        </is>
      </c>
      <c r="BO85" s="2" t="inlineStr">
        <is>
          <t>3</t>
        </is>
      </c>
      <c r="BP85" s="2" t="inlineStr">
        <is>
          <t/>
        </is>
      </c>
      <c r="BQ85" t="inlineStr">
        <is>
          <t/>
        </is>
      </c>
      <c r="BR85" s="2" t="inlineStr">
        <is>
          <t>suppliment tal-ikel|
suppliment alimentari|
suppliment ta' l-ikel</t>
        </is>
      </c>
      <c r="BS85" s="2" t="inlineStr">
        <is>
          <t>3|
3|
4</t>
        </is>
      </c>
      <c r="BT85" s="2" t="inlineStr">
        <is>
          <t xml:space="preserve">|
|
</t>
        </is>
      </c>
      <c r="BU85" t="inlineStr">
        <is>
          <t>oġġetti ta' l-ikel li l-għan tagħhom huwa li jissupplimentaw id-dieta normali u l-fonti kkonċentrati ta' nutrijenti jew sustanzi oħrajn b'effett nutrizzjonali jew fiżjoloġiku, waħedhom jew f'għaqdiet, mibjugħa b'dożi, jiġifieri forom, bħala kapsuli, pastilji, pilloli u forom oħra bħalhom, borżetti tat-terra, ampulli ta' likwidi, flixkien tal-qtar, u forom oħra ta' likwidi u trabijiet, maħsubin biex jittieħdu fi kwantitajiet żgħar</t>
        </is>
      </c>
      <c r="BV85" s="2" t="inlineStr">
        <is>
          <t>voedingssupplement</t>
        </is>
      </c>
      <c r="BW85" s="2" t="inlineStr">
        <is>
          <t>3</t>
        </is>
      </c>
      <c r="BX85" s="2" t="inlineStr">
        <is>
          <t/>
        </is>
      </c>
      <c r="BY85" t="inlineStr">
        <is>
          <t>"als aanvulling op de normale voeding bedoeld voedingsmiddel dat een geconcentreerde bron van een of meer nutriënten of andere stoffen met een nutritioneel of fysiologisch effect vormt en in voorgedoseerde vorm op de markt wordt gebracht"</t>
        </is>
      </c>
      <c r="BZ85" s="2" t="inlineStr">
        <is>
          <t>suplement żywnościowy|
suplement diety</t>
        </is>
      </c>
      <c r="CA85" s="2" t="inlineStr">
        <is>
          <t>4|
3</t>
        </is>
      </c>
      <c r="CB85" s="2" t="inlineStr">
        <is>
          <t>|
preferred</t>
        </is>
      </c>
      <c r="CC85" t="inlineStr">
        <is>
          <t>środki spożywcze, których celem jest uzupełnienie normalnej diety i które są skoncentrowanym źródłem substancji odżywczych lub innych substancji wykazujących efekt odżywczy lub fizjologiczny, pojedynczych lub złożonych, sprzedawanych w postaci dawek, a mianowicie w postaci kapsułek, pastylek, tabletek, pigułek i w innych podobnych formach, jak również w postaci saszetek z proszkiem, ampułek z płynem, butelek z kroplomierzem i w tym podobnych postaciach płynów lub proszków przeznaczonych do przyjmowania w niewielkich odmierzanych ilościach jednostkowych</t>
        </is>
      </c>
      <c r="CD85" s="2" t="inlineStr">
        <is>
          <t>suplemento alimentar</t>
        </is>
      </c>
      <c r="CE85" s="2" t="inlineStr">
        <is>
          <t>4</t>
        </is>
      </c>
      <c r="CF85" s="2" t="inlineStr">
        <is>
          <t/>
        </is>
      </c>
      <c r="CG85" t="inlineStr">
        <is>
          <t>Preparado destinado a fornecer nutrientes (em especial vitaminas e sais minerais) sob forma concentrada, estremes ou combinados, como complemento da alimentação corrente. É comercializado em forma doseada (cápsulas, pastilhas, comprimidos, pílulas, saquetas de pó, ampolas de líquido, frascos com conta-gotas e outras formas similares de líquidos ou pós), devendo ser tomado em unidades medidas de quantidade reduzida. Na legislação comunitária é considerado um alimento.</t>
        </is>
      </c>
      <c r="CH85" s="2" t="inlineStr">
        <is>
          <t>supliment alimentar</t>
        </is>
      </c>
      <c r="CI85" s="2" t="inlineStr">
        <is>
          <t>3</t>
        </is>
      </c>
      <c r="CJ85" s="2" t="inlineStr">
        <is>
          <t/>
        </is>
      </c>
      <c r="CK85" t="inlineStr">
        <is>
          <t/>
        </is>
      </c>
      <c r="CL85" s="2" t="inlineStr">
        <is>
          <t>výživový doplnok</t>
        </is>
      </c>
      <c r="CM85" s="2" t="inlineStr">
        <is>
          <t>3</t>
        </is>
      </c>
      <c r="CN85" s="2" t="inlineStr">
        <is>
          <t/>
        </is>
      </c>
      <c r="CO85" t="inlineStr">
        <is>
          <t>potravina na doplnenie prirodzenej stravy, ktorá je koncentrovanými zdrojmi živín, ako sú vitamíny a minerálne látky, alebo iných látok s výživovým alebo fyziologickým účinkom, jednotlivo alebo v kombinácii; umiestňuje sa na trh v dávkovanej forme, ako sú kapsuly, pastilky, tablety, piluly a ostatné podobné formy, vrecúška s práškom, ampulky s tekutinami, fľašky s dávkovačom kvapiek a ostatné podobné formy tekutín a práškov navrhnuté tak, aby ich bolo možné brať v odmeraných malých jednotkových množstvách ; potravina na doplnenie prirodzenej stravy, ktorá je koncetrovaným zdrojom živín, ako sú vitamíny a minerálne látky alebo iné látky s výživovým alebo fyziologickým účinkom, jednotlivo alebo v kombinácii</t>
        </is>
      </c>
      <c r="CP85" s="2" t="inlineStr">
        <is>
          <t>prehransko dopolnilo</t>
        </is>
      </c>
      <c r="CQ85" s="2" t="inlineStr">
        <is>
          <t>3</t>
        </is>
      </c>
      <c r="CR85" s="2" t="inlineStr">
        <is>
          <t/>
        </is>
      </c>
      <c r="CS85" t="inlineStr">
        <is>
          <t>živila za dopolnjevanje običajne prehrane, ki so zgoščeni viri hranil ali drugih snovi s hranilnim ali fiziološkim učinkom, sami ali v kombinaciji, in se dajejo v promet v odmerkih.</t>
        </is>
      </c>
      <c r="CT85" s="2" t="inlineStr">
        <is>
          <t>kosttillskott</t>
        </is>
      </c>
      <c r="CU85" s="2" t="inlineStr">
        <is>
          <t>3</t>
        </is>
      </c>
      <c r="CV85" s="2" t="inlineStr">
        <is>
          <t/>
        </is>
      </c>
      <c r="CW85" t="inlineStr">
        <is>
          <t>"kosttillskott, konsumentprodukt som ger användaren ett tillskott (utöver kostens innehåll) av ett eller flera näringsämnen. Kosttillskott hör till kategorin livsmedel. Det finns ingen definition av kosttillskott i svensk lagstiftning, men vanligen avses tabletter, kapslar, pulver eller lösningar som innehåller vitaminer och/eller mineral. (...)"</t>
        </is>
      </c>
    </row>
    <row r="86">
      <c r="A86" s="1" t="str">
        <f>HYPERLINK("https://iate.europa.eu/entry/result/3566893/all", "3566893")</f>
        <v>3566893</v>
      </c>
      <c r="B86" t="inlineStr">
        <is>
          <t>SOCIAL QUESTIONS</t>
        </is>
      </c>
      <c r="C86" t="inlineStr">
        <is>
          <t>SOCIAL QUESTIONS|health|pharmaceutical industry</t>
        </is>
      </c>
      <c r="D86" t="inlineStr">
        <is>
          <t>yes</t>
        </is>
      </c>
      <c r="E86" t="inlineStr">
        <is>
          <t/>
        </is>
      </c>
      <c r="F86" t="inlineStr">
        <is>
          <t/>
        </is>
      </c>
      <c r="G86" t="inlineStr">
        <is>
          <t/>
        </is>
      </c>
      <c r="H86" t="inlineStr">
        <is>
          <t/>
        </is>
      </c>
      <c r="I86" t="inlineStr">
        <is>
          <t/>
        </is>
      </c>
      <c r="J86" s="2" t="inlineStr">
        <is>
          <t>léčivý přípravek s nízkým terapeutickým indexem|
látka s nízkým terapeutickým indexem</t>
        </is>
      </c>
      <c r="K86" s="2" t="inlineStr">
        <is>
          <t>3|
3</t>
        </is>
      </c>
      <c r="L86" s="2" t="inlineStr">
        <is>
          <t xml:space="preserve">|
</t>
        </is>
      </c>
      <c r="M86" t="inlineStr">
        <is>
          <t>léčiva s malým rozdílem mezi terapeutickou a toxickou dávkou</t>
        </is>
      </c>
      <c r="N86" t="inlineStr">
        <is>
          <t/>
        </is>
      </c>
      <c r="O86" t="inlineStr">
        <is>
          <t/>
        </is>
      </c>
      <c r="P86" t="inlineStr">
        <is>
          <t/>
        </is>
      </c>
      <c r="Q86" t="inlineStr">
        <is>
          <t/>
        </is>
      </c>
      <c r="R86" t="inlineStr">
        <is>
          <t/>
        </is>
      </c>
      <c r="S86" t="inlineStr">
        <is>
          <t/>
        </is>
      </c>
      <c r="T86" t="inlineStr">
        <is>
          <t/>
        </is>
      </c>
      <c r="U86" t="inlineStr">
        <is>
          <t/>
        </is>
      </c>
      <c r="V86" t="inlineStr">
        <is>
          <t/>
        </is>
      </c>
      <c r="W86" t="inlineStr">
        <is>
          <t/>
        </is>
      </c>
      <c r="X86" t="inlineStr">
        <is>
          <t/>
        </is>
      </c>
      <c r="Y86" t="inlineStr">
        <is>
          <t/>
        </is>
      </c>
      <c r="Z86" s="2" t="inlineStr">
        <is>
          <t>narrow therapeutic index drug|
NTID</t>
        </is>
      </c>
      <c r="AA86" s="2" t="inlineStr">
        <is>
          <t>3|
3</t>
        </is>
      </c>
      <c r="AB86" s="2" t="inlineStr">
        <is>
          <t xml:space="preserve">|
</t>
        </is>
      </c>
      <c r="AC86" t="inlineStr">
        <is>
          <t>drug with small difference between therapeutic and toxic dose</t>
        </is>
      </c>
      <c r="AD86" s="2" t="inlineStr">
        <is>
          <t>medicamento con índice terapéutico estrecho|
fármaco con índice terapéutico estrecho|
medicamento de estrecho índice terapéutico</t>
        </is>
      </c>
      <c r="AE86" s="2" t="inlineStr">
        <is>
          <t>3|
3|
2</t>
        </is>
      </c>
      <c r="AF86" s="2" t="inlineStr">
        <is>
          <t xml:space="preserve">|
|
</t>
        </is>
      </c>
      <c r="AG86" t="inlineStr">
        <is>
          <t>Medicamento cuyas dosis tóxicas y dosis terapéuticas difieren poco.</t>
        </is>
      </c>
      <c r="AH86" t="inlineStr">
        <is>
          <t/>
        </is>
      </c>
      <c r="AI86" t="inlineStr">
        <is>
          <t/>
        </is>
      </c>
      <c r="AJ86" t="inlineStr">
        <is>
          <t/>
        </is>
      </c>
      <c r="AK86" t="inlineStr">
        <is>
          <t/>
        </is>
      </c>
      <c r="AL86" t="inlineStr">
        <is>
          <t/>
        </is>
      </c>
      <c r="AM86" t="inlineStr">
        <is>
          <t/>
        </is>
      </c>
      <c r="AN86" t="inlineStr">
        <is>
          <t/>
        </is>
      </c>
      <c r="AO86" t="inlineStr">
        <is>
          <t/>
        </is>
      </c>
      <c r="AP86" s="2" t="inlineStr">
        <is>
          <t>médicament à marge thérapeutique étroite|
médicament à index thérapeutique faible</t>
        </is>
      </c>
      <c r="AQ86" s="2" t="inlineStr">
        <is>
          <t>3|
2</t>
        </is>
      </c>
      <c r="AR86" s="2" t="inlineStr">
        <is>
          <t xml:space="preserve">|
</t>
        </is>
      </c>
      <c r="AS86" t="inlineStr">
        <is>
          <t>médicament pour lequel l’écart entre les concentrations efficaces et toxiques est faible</t>
        </is>
      </c>
      <c r="AT86" s="2" t="inlineStr">
        <is>
          <t>druga a bhfuil innéacs teiripeach íseal aige</t>
        </is>
      </c>
      <c r="AU86" s="2" t="inlineStr">
        <is>
          <t>3</t>
        </is>
      </c>
      <c r="AV86" s="2" t="inlineStr">
        <is>
          <t/>
        </is>
      </c>
      <c r="AW86" t="inlineStr">
        <is>
          <t/>
        </is>
      </c>
      <c r="AX86" t="inlineStr">
        <is>
          <t/>
        </is>
      </c>
      <c r="AY86" t="inlineStr">
        <is>
          <t/>
        </is>
      </c>
      <c r="AZ86" t="inlineStr">
        <is>
          <t/>
        </is>
      </c>
      <c r="BA86" t="inlineStr">
        <is>
          <t/>
        </is>
      </c>
      <c r="BB86" t="inlineStr">
        <is>
          <t/>
        </is>
      </c>
      <c r="BC86" t="inlineStr">
        <is>
          <t/>
        </is>
      </c>
      <c r="BD86" t="inlineStr">
        <is>
          <t/>
        </is>
      </c>
      <c r="BE86" t="inlineStr">
        <is>
          <t/>
        </is>
      </c>
      <c r="BF86" t="inlineStr">
        <is>
          <t/>
        </is>
      </c>
      <c r="BG86" t="inlineStr">
        <is>
          <t/>
        </is>
      </c>
      <c r="BH86" t="inlineStr">
        <is>
          <t/>
        </is>
      </c>
      <c r="BI86" t="inlineStr">
        <is>
          <t/>
        </is>
      </c>
      <c r="BJ86" t="inlineStr">
        <is>
          <t/>
        </is>
      </c>
      <c r="BK86" t="inlineStr">
        <is>
          <t/>
        </is>
      </c>
      <c r="BL86" t="inlineStr">
        <is>
          <t/>
        </is>
      </c>
      <c r="BM86" t="inlineStr">
        <is>
          <t/>
        </is>
      </c>
      <c r="BN86" s="2" t="inlineStr">
        <is>
          <t>šaura terapeitiskā indeksa zāles</t>
        </is>
      </c>
      <c r="BO86" s="2" t="inlineStr">
        <is>
          <t>2</t>
        </is>
      </c>
      <c r="BP86" s="2" t="inlineStr">
        <is>
          <t/>
        </is>
      </c>
      <c r="BQ86" t="inlineStr">
        <is>
          <t/>
        </is>
      </c>
      <c r="BR86" t="inlineStr">
        <is>
          <t/>
        </is>
      </c>
      <c r="BS86" t="inlineStr">
        <is>
          <t/>
        </is>
      </c>
      <c r="BT86" t="inlineStr">
        <is>
          <t/>
        </is>
      </c>
      <c r="BU86" t="inlineStr">
        <is>
          <t/>
        </is>
      </c>
      <c r="BV86" t="inlineStr">
        <is>
          <t/>
        </is>
      </c>
      <c r="BW86" t="inlineStr">
        <is>
          <t/>
        </is>
      </c>
      <c r="BX86" t="inlineStr">
        <is>
          <t/>
        </is>
      </c>
      <c r="BY86" t="inlineStr">
        <is>
          <t/>
        </is>
      </c>
      <c r="BZ86" s="2" t="inlineStr">
        <is>
          <t>lek o wąskim indeksie terapeutycznym</t>
        </is>
      </c>
      <c r="CA86" s="2" t="inlineStr">
        <is>
          <t>3</t>
        </is>
      </c>
      <c r="CB86" s="2" t="inlineStr">
        <is>
          <t/>
        </is>
      </c>
      <c r="CC86" t="inlineStr">
        <is>
          <t>lek o niewielkiej różnicy między dawką terapeutyczną a leczniczą</t>
        </is>
      </c>
      <c r="CD86" t="inlineStr">
        <is>
          <t/>
        </is>
      </c>
      <c r="CE86" t="inlineStr">
        <is>
          <t/>
        </is>
      </c>
      <c r="CF86" t="inlineStr">
        <is>
          <t/>
        </is>
      </c>
      <c r="CG86" t="inlineStr">
        <is>
          <t/>
        </is>
      </c>
      <c r="CH86" s="2" t="inlineStr">
        <is>
          <t>medicament cu indice terapeutic mic</t>
        </is>
      </c>
      <c r="CI86" s="2" t="inlineStr">
        <is>
          <t>3</t>
        </is>
      </c>
      <c r="CJ86" s="2" t="inlineStr">
        <is>
          <t/>
        </is>
      </c>
      <c r="CK86" t="inlineStr">
        <is>
          <t>medicament ale cărui principii active au un raport mic între doza toxică și doza terapeutică</t>
        </is>
      </c>
      <c r="CL86" s="2" t="inlineStr">
        <is>
          <t>liek s nízkym terapeutickým indexom|
liek s úzkym terapeutickým indexom</t>
        </is>
      </c>
      <c r="CM86" s="2" t="inlineStr">
        <is>
          <t>2|
2</t>
        </is>
      </c>
      <c r="CN86" s="2" t="inlineStr">
        <is>
          <t xml:space="preserve">preferred|
</t>
        </is>
      </c>
      <c r="CO86" t="inlineStr">
        <is>
          <t>liek s malým rozdielom medzi terapeutickou a toxickou dávkou</t>
        </is>
      </c>
      <c r="CP86" t="inlineStr">
        <is>
          <t/>
        </is>
      </c>
      <c r="CQ86" t="inlineStr">
        <is>
          <t/>
        </is>
      </c>
      <c r="CR86" t="inlineStr">
        <is>
          <t/>
        </is>
      </c>
      <c r="CS86" t="inlineStr">
        <is>
          <t/>
        </is>
      </c>
      <c r="CT86" t="inlineStr">
        <is>
          <t/>
        </is>
      </c>
      <c r="CU86" t="inlineStr">
        <is>
          <t/>
        </is>
      </c>
      <c r="CV86" t="inlineStr">
        <is>
          <t/>
        </is>
      </c>
      <c r="CW86" t="inlineStr">
        <is>
          <t/>
        </is>
      </c>
    </row>
    <row r="87">
      <c r="A87" s="1" t="str">
        <f>HYPERLINK("https://iate.europa.eu/entry/result/2102794/all", "2102794")</f>
        <v>2102794</v>
      </c>
      <c r="B87" t="inlineStr">
        <is>
          <t>SOCIAL QUESTIONS</t>
        </is>
      </c>
      <c r="C87" t="inlineStr">
        <is>
          <t>SOCIAL QUESTIONS|health|medical science</t>
        </is>
      </c>
      <c r="D87" t="inlineStr">
        <is>
          <t>yes</t>
        </is>
      </c>
      <c r="E87" t="inlineStr">
        <is>
          <t/>
        </is>
      </c>
      <c r="F87" s="2" t="inlineStr">
        <is>
          <t>автоложен</t>
        </is>
      </c>
      <c r="G87" s="2" t="inlineStr">
        <is>
          <t>3</t>
        </is>
      </c>
      <c r="H87" s="2" t="inlineStr">
        <is>
          <t/>
        </is>
      </c>
      <c r="I87" t="inlineStr">
        <is>
          <t>произхождащ от самия пациент</t>
        </is>
      </c>
      <c r="J87" s="2" t="inlineStr">
        <is>
          <t>autologní</t>
        </is>
      </c>
      <c r="K87" s="2" t="inlineStr">
        <is>
          <t>3</t>
        </is>
      </c>
      <c r="L87" s="2" t="inlineStr">
        <is>
          <t/>
        </is>
      </c>
      <c r="M87" t="inlineStr">
        <is>
          <t>Pocházející od pacienta samotného.</t>
        </is>
      </c>
      <c r="N87" s="2" t="inlineStr">
        <is>
          <t>autolog</t>
        </is>
      </c>
      <c r="O87" s="2" t="inlineStr">
        <is>
          <t>3</t>
        </is>
      </c>
      <c r="P87" s="2" t="inlineStr">
        <is>
          <t/>
        </is>
      </c>
      <c r="Q87" t="inlineStr">
        <is>
          <t>inden for samme organisme</t>
        </is>
      </c>
      <c r="R87" s="2" t="inlineStr">
        <is>
          <t>autolog</t>
        </is>
      </c>
      <c r="S87" s="2" t="inlineStr">
        <is>
          <t>3</t>
        </is>
      </c>
      <c r="T87" s="2" t="inlineStr">
        <is>
          <t/>
        </is>
      </c>
      <c r="U87" t="inlineStr">
        <is>
          <t>übereinstimmend, adäquat.</t>
        </is>
      </c>
      <c r="V87" s="2" t="inlineStr">
        <is>
          <t>αυτόλογος</t>
        </is>
      </c>
      <c r="W87" s="2" t="inlineStr">
        <is>
          <t>3</t>
        </is>
      </c>
      <c r="X87" s="2" t="inlineStr">
        <is>
          <t/>
        </is>
      </c>
      <c r="Y87" t="inlineStr">
        <is>
          <t>Κύτταρα ή ιστοί που αφαιρούνται από ένα άτομο και εφαμόζονται στο ίδιο άτομο.</t>
        </is>
      </c>
      <c r="Z87" s="2" t="inlineStr">
        <is>
          <t>autologous</t>
        </is>
      </c>
      <c r="AA87" s="2" t="inlineStr">
        <is>
          <t>3</t>
        </is>
      </c>
      <c r="AB87" s="2" t="inlineStr">
        <is>
          <t/>
        </is>
      </c>
      <c r="AC87" t="inlineStr">
        <is>
          <t>emanating from the patient themself</t>
        </is>
      </c>
      <c r="AD87" s="2" t="inlineStr">
        <is>
          <t>autógeno</t>
        </is>
      </c>
      <c r="AE87" s="2" t="inlineStr">
        <is>
          <t>3</t>
        </is>
      </c>
      <c r="AF87" s="2" t="inlineStr">
        <is>
          <t/>
        </is>
      </c>
      <c r="AG87" t="inlineStr">
        <is>
          <t>Originado o producido en el mismo organismo.</t>
        </is>
      </c>
      <c r="AH87" s="2" t="inlineStr">
        <is>
          <t>autoloogne</t>
        </is>
      </c>
      <c r="AI87" s="2" t="inlineStr">
        <is>
          <t>3</t>
        </is>
      </c>
      <c r="AJ87" s="2" t="inlineStr">
        <is>
          <t/>
        </is>
      </c>
      <c r="AK87" t="inlineStr">
        <is>
          <t>patsiendilt endalt pärinev</t>
        </is>
      </c>
      <c r="AL87" s="2" t="inlineStr">
        <is>
          <t>autologinen|
autogeeninen</t>
        </is>
      </c>
      <c r="AM87" s="2" t="inlineStr">
        <is>
          <t>3|
3</t>
        </is>
      </c>
      <c r="AN87" s="2" t="inlineStr">
        <is>
          <t xml:space="preserve">|
</t>
        </is>
      </c>
      <c r="AO87" t="inlineStr">
        <is>
          <t>omasta elimistöstä peräisin oleva</t>
        </is>
      </c>
      <c r="AP87" s="2" t="inlineStr">
        <is>
          <t>autologue</t>
        </is>
      </c>
      <c r="AQ87" s="2" t="inlineStr">
        <is>
          <t>3</t>
        </is>
      </c>
      <c r="AR87" s="2" t="inlineStr">
        <is>
          <t/>
        </is>
      </c>
      <c r="AS87" t="inlineStr">
        <is>
          <t>qui correspond au même individu, lui appartient ou en provient</t>
        </is>
      </c>
      <c r="AT87" s="2" t="inlineStr">
        <is>
          <t>uathlógach</t>
        </is>
      </c>
      <c r="AU87" s="2" t="inlineStr">
        <is>
          <t>3</t>
        </is>
      </c>
      <c r="AV87" s="2" t="inlineStr">
        <is>
          <t/>
        </is>
      </c>
      <c r="AW87" t="inlineStr">
        <is>
          <t/>
        </is>
      </c>
      <c r="AX87" t="inlineStr">
        <is>
          <t/>
        </is>
      </c>
      <c r="AY87" t="inlineStr">
        <is>
          <t/>
        </is>
      </c>
      <c r="AZ87" t="inlineStr">
        <is>
          <t/>
        </is>
      </c>
      <c r="BA87" t="inlineStr">
        <is>
          <t/>
        </is>
      </c>
      <c r="BB87" s="2" t="inlineStr">
        <is>
          <t>autológ</t>
        </is>
      </c>
      <c r="BC87" s="2" t="inlineStr">
        <is>
          <t>4</t>
        </is>
      </c>
      <c r="BD87" s="2" t="inlineStr">
        <is>
          <t/>
        </is>
      </c>
      <c r="BE87" t="inlineStr">
        <is>
          <t>magától a betegtől származó</t>
        </is>
      </c>
      <c r="BF87" s="2" t="inlineStr">
        <is>
          <t>autologo</t>
        </is>
      </c>
      <c r="BG87" s="2" t="inlineStr">
        <is>
          <t>3</t>
        </is>
      </c>
      <c r="BH87" s="2" t="inlineStr">
        <is>
          <t/>
        </is>
      </c>
      <c r="BI87" t="inlineStr">
        <is>
          <t>di tessuto o cellula proveniente dal paziente, che è nel contempo donatore e ricevente</t>
        </is>
      </c>
      <c r="BJ87" s="2" t="inlineStr">
        <is>
          <t>autologinis</t>
        </is>
      </c>
      <c r="BK87" s="2" t="inlineStr">
        <is>
          <t>3</t>
        </is>
      </c>
      <c r="BL87" s="2" t="inlineStr">
        <is>
          <t/>
        </is>
      </c>
      <c r="BM87" t="inlineStr">
        <is>
          <t>savas, to paties organizmo, pvz., autologinis baltymas; autologinė transplantacija − savų audinių arba organų persodinimas</t>
        </is>
      </c>
      <c r="BN87" s="2" t="inlineStr">
        <is>
          <t>autologs</t>
        </is>
      </c>
      <c r="BO87" s="2" t="inlineStr">
        <is>
          <t>3</t>
        </is>
      </c>
      <c r="BP87" s="2" t="inlineStr">
        <is>
          <t/>
        </is>
      </c>
      <c r="BQ87" t="inlineStr">
        <is>
          <t>tāds, kas ņemts no cilvēka (pacienta) paša</t>
        </is>
      </c>
      <c r="BR87" s="2" t="inlineStr">
        <is>
          <t>awtologu</t>
        </is>
      </c>
      <c r="BS87" s="2" t="inlineStr">
        <is>
          <t>3</t>
        </is>
      </c>
      <c r="BT87" s="2" t="inlineStr">
        <is>
          <t/>
        </is>
      </c>
      <c r="BU87" t="inlineStr">
        <is>
          <t/>
        </is>
      </c>
      <c r="BV87" s="2" t="inlineStr">
        <is>
          <t>autoloog</t>
        </is>
      </c>
      <c r="BW87" s="2" t="inlineStr">
        <is>
          <t>3</t>
        </is>
      </c>
      <c r="BX87" s="2" t="inlineStr">
        <is>
          <t/>
        </is>
      </c>
      <c r="BY87" t="inlineStr">
        <is>
          <t>van dezelfde persoon, van de patiënt zelf afkomstig</t>
        </is>
      </c>
      <c r="BZ87" s="2" t="inlineStr">
        <is>
          <t>autologiczny</t>
        </is>
      </c>
      <c r="CA87" s="2" t="inlineStr">
        <is>
          <t>3</t>
        </is>
      </c>
      <c r="CB87" s="2" t="inlineStr">
        <is>
          <t/>
        </is>
      </c>
      <c r="CC87" t="inlineStr">
        <is>
          <t>odnoszący się do przeszczepu z jednego meijsca na drugie u tego samego osobnika</t>
        </is>
      </c>
      <c r="CD87" s="2" t="inlineStr">
        <is>
          <t>autólogo</t>
        </is>
      </c>
      <c r="CE87" s="2" t="inlineStr">
        <is>
          <t>3</t>
        </is>
      </c>
      <c r="CF87" s="2" t="inlineStr">
        <is>
          <t/>
        </is>
      </c>
      <c r="CG87" t="inlineStr">
        <is>
          <t>Proveniente do próprio indivíduo.</t>
        </is>
      </c>
      <c r="CH87" s="2" t="inlineStr">
        <is>
          <t>autolog</t>
        </is>
      </c>
      <c r="CI87" s="2" t="inlineStr">
        <is>
          <t>3</t>
        </is>
      </c>
      <c r="CJ87" s="2" t="inlineStr">
        <is>
          <t/>
        </is>
      </c>
      <c r="CK87" t="inlineStr">
        <is>
          <t/>
        </is>
      </c>
      <c r="CL87" s="2" t="inlineStr">
        <is>
          <t>autológny</t>
        </is>
      </c>
      <c r="CM87" s="2" t="inlineStr">
        <is>
          <t>3</t>
        </is>
      </c>
      <c r="CN87" s="2" t="inlineStr">
        <is>
          <t/>
        </is>
      </c>
      <c r="CO87" t="inlineStr">
        <is>
          <t>pochádzajúci od samotného pacienta</t>
        </is>
      </c>
      <c r="CP87" s="2" t="inlineStr">
        <is>
          <t>avtologen</t>
        </is>
      </c>
      <c r="CQ87" s="2" t="inlineStr">
        <is>
          <t>3</t>
        </is>
      </c>
      <c r="CR87" s="2" t="inlineStr">
        <is>
          <t/>
        </is>
      </c>
      <c r="CS87" t="inlineStr">
        <is>
          <t>ki izhaja iz bolnika samega</t>
        </is>
      </c>
      <c r="CT87" s="2" t="inlineStr">
        <is>
          <t>autolog</t>
        </is>
      </c>
      <c r="CU87" s="2" t="inlineStr">
        <is>
          <t>3</t>
        </is>
      </c>
      <c r="CV87" s="2" t="inlineStr">
        <is>
          <t/>
        </is>
      </c>
      <c r="CW87" t="inlineStr">
        <is>
          <t>"autolog - term som används om organ eller vävnader tagna från patienten själv; jfr autotransplantation. Autolog blodtransfusion är detsamma som autotransfusion."</t>
        </is>
      </c>
    </row>
    <row r="88">
      <c r="A88" s="1" t="str">
        <f>HYPERLINK("https://iate.europa.eu/entry/result/159917/all", "159917")</f>
        <v>159917</v>
      </c>
      <c r="B88" t="inlineStr">
        <is>
          <t>SOCIAL QUESTIONS</t>
        </is>
      </c>
      <c r="C88" t="inlineStr">
        <is>
          <t>SOCIAL QUESTIONS|health|pharmaceutical industry</t>
        </is>
      </c>
      <c r="D88" t="inlineStr">
        <is>
          <t>yes</t>
        </is>
      </c>
      <c r="E88" t="inlineStr">
        <is>
          <t/>
        </is>
      </c>
      <c r="F88" t="inlineStr">
        <is>
          <t/>
        </is>
      </c>
      <c r="G88" t="inlineStr">
        <is>
          <t/>
        </is>
      </c>
      <c r="H88" t="inlineStr">
        <is>
          <t/>
        </is>
      </c>
      <c r="I88" t="inlineStr">
        <is>
          <t/>
        </is>
      </c>
      <c r="J88" s="2" t="inlineStr">
        <is>
          <t>správná distribuční praxe</t>
        </is>
      </c>
      <c r="K88" s="2" t="inlineStr">
        <is>
          <t>3</t>
        </is>
      </c>
      <c r="L88" s="2" t="inlineStr">
        <is>
          <t/>
        </is>
      </c>
      <c r="M88" t="inlineStr">
        <is>
          <t>&lt;div&gt;
 soubor pravidel, která zajišťují, aby 
se distribuce léčivých přípravků uskutečňovala v souladu s
 požadavky na jejich jakost, 
se zamýšleným použitím a s příslušnou dokumentací&lt;/div&gt;</t>
        </is>
      </c>
      <c r="N88" s="2" t="inlineStr">
        <is>
          <t>god distributionspraksis</t>
        </is>
      </c>
      <c r="O88" s="2" t="inlineStr">
        <is>
          <t>3</t>
        </is>
      </c>
      <c r="P88" s="2" t="inlineStr">
        <is>
          <t/>
        </is>
      </c>
      <c r="Q88" t="inlineStr">
        <is>
          <t/>
        </is>
      </c>
      <c r="R88" t="inlineStr">
        <is>
          <t/>
        </is>
      </c>
      <c r="S88" t="inlineStr">
        <is>
          <t/>
        </is>
      </c>
      <c r="T88" t="inlineStr">
        <is>
          <t/>
        </is>
      </c>
      <c r="U88" t="inlineStr">
        <is>
          <t/>
        </is>
      </c>
      <c r="V88" s="2" t="inlineStr">
        <is>
          <t>ορθή πρακτική διανομής</t>
        </is>
      </c>
      <c r="W88" s="2" t="inlineStr">
        <is>
          <t>1</t>
        </is>
      </c>
      <c r="X88" s="2" t="inlineStr">
        <is>
          <t/>
        </is>
      </c>
      <c r="Y88" t="inlineStr">
        <is>
          <t/>
        </is>
      </c>
      <c r="Z88" s="2" t="inlineStr">
        <is>
          <t>good distribution practice|
GDP</t>
        </is>
      </c>
      <c r="AA88" s="2" t="inlineStr">
        <is>
          <t>3|
3</t>
        </is>
      </c>
      <c r="AB88" s="2" t="inlineStr">
        <is>
          <t xml:space="preserve">|
</t>
        </is>
      </c>
      <c r="AC88" t="inlineStr">
        <is>
          <t>minimum standards that a wholesale distributor must meet to ensure 
that the quality and integrity of medicines is maintained throughout the
 supply chain</t>
        </is>
      </c>
      <c r="AD88" s="2" t="inlineStr">
        <is>
          <t>buenas prácticas de distribución|
BPD</t>
        </is>
      </c>
      <c r="AE88" s="2" t="inlineStr">
        <is>
          <t>3|
3</t>
        </is>
      </c>
      <c r="AF88" s="2" t="inlineStr">
        <is>
          <t xml:space="preserve">|
</t>
        </is>
      </c>
      <c r="AG88" t="inlineStr">
        <is>
          <t>Estándar que un distribuidor debe cumplir para garantizar que la calidad
 e integridad de los medicamentos se mantenga a lo largo de la cadena de
 suministro.</t>
        </is>
      </c>
      <c r="AH88" s="2" t="inlineStr">
        <is>
          <t>hea turustamistava</t>
        </is>
      </c>
      <c r="AI88" s="2" t="inlineStr">
        <is>
          <t>3</t>
        </is>
      </c>
      <c r="AJ88" s="2" t="inlineStr">
        <is>
          <t/>
        </is>
      </c>
      <c r="AK88" t="inlineStr">
        <is>
          <t/>
        </is>
      </c>
      <c r="AL88" s="2" t="inlineStr">
        <is>
          <t>hyvä jakelutapa</t>
        </is>
      </c>
      <c r="AM88" s="2" t="inlineStr">
        <is>
          <t>3</t>
        </is>
      </c>
      <c r="AN88" s="2" t="inlineStr">
        <is>
          <t/>
        </is>
      </c>
      <c r="AO88" t="inlineStr">
        <is>
          <t>laadunvarmistuksesta se osa, jolla varmistetaan, että lääkkeiden laatu säilyy toimitusketjun kaikkien vaiheiden ajan valmistajan tiloista apteekkiin tai henkilölle, jolla on lupa tai oikeus lääkkeiden yleiseen jakeluun</t>
        </is>
      </c>
      <c r="AP88" s="2" t="inlineStr">
        <is>
          <t>bonne pratique de distribution</t>
        </is>
      </c>
      <c r="AQ88" s="2" t="inlineStr">
        <is>
          <t>3</t>
        </is>
      </c>
      <c r="AR88" s="2" t="inlineStr">
        <is>
          <t/>
        </is>
      </c>
      <c r="AS88" t="inlineStr">
        <is>
          <t/>
        </is>
      </c>
      <c r="AT88" s="2" t="inlineStr">
        <is>
          <t>dea-chleachtas dáileacháin</t>
        </is>
      </c>
      <c r="AU88" s="2" t="inlineStr">
        <is>
          <t>3</t>
        </is>
      </c>
      <c r="AV88" s="2" t="inlineStr">
        <is>
          <t/>
        </is>
      </c>
      <c r="AW88" t="inlineStr">
        <is>
          <t/>
        </is>
      </c>
      <c r="AX88" t="inlineStr">
        <is>
          <t/>
        </is>
      </c>
      <c r="AY88" t="inlineStr">
        <is>
          <t/>
        </is>
      </c>
      <c r="AZ88" t="inlineStr">
        <is>
          <t/>
        </is>
      </c>
      <c r="BA88" t="inlineStr">
        <is>
          <t/>
        </is>
      </c>
      <c r="BB88" s="2" t="inlineStr">
        <is>
          <t>helyes forgalmazási gyakorlat</t>
        </is>
      </c>
      <c r="BC88" s="2" t="inlineStr">
        <is>
          <t>2</t>
        </is>
      </c>
      <c r="BD88" s="2" t="inlineStr">
        <is>
          <t/>
        </is>
      </c>
      <c r="BE88" t="inlineStr">
        <is>
          <t/>
        </is>
      </c>
      <c r="BF88" t="inlineStr">
        <is>
          <t/>
        </is>
      </c>
      <c r="BG88" t="inlineStr">
        <is>
          <t/>
        </is>
      </c>
      <c r="BH88" t="inlineStr">
        <is>
          <t/>
        </is>
      </c>
      <c r="BI88" t="inlineStr">
        <is>
          <t/>
        </is>
      </c>
      <c r="BJ88" s="2" t="inlineStr">
        <is>
          <t>geroji platinimo praktika</t>
        </is>
      </c>
      <c r="BK88" s="2" t="inlineStr">
        <is>
          <t>3</t>
        </is>
      </c>
      <c r="BL88" s="2" t="inlineStr">
        <is>
          <t/>
        </is>
      </c>
      <c r="BM88" t="inlineStr">
        <is>
          <t>normų, nustatančių reikalavimus veterinarinių vaistų didmeniniam platinimui ir jų kokybės kontrolei, visuma</t>
        </is>
      </c>
      <c r="BN88" s="2" t="inlineStr">
        <is>
          <t>laba izplatīšanas prakse</t>
        </is>
      </c>
      <c r="BO88" s="2" t="inlineStr">
        <is>
          <t>3</t>
        </is>
      </c>
      <c r="BP88" s="2" t="inlineStr">
        <is>
          <t/>
        </is>
      </c>
      <c r="BQ88" t="inlineStr">
        <is>
          <t/>
        </is>
      </c>
      <c r="BR88" s="2" t="inlineStr">
        <is>
          <t>prattika tajba ta' distribuzzjoni</t>
        </is>
      </c>
      <c r="BS88" s="2" t="inlineStr">
        <is>
          <t>3</t>
        </is>
      </c>
      <c r="BT88" s="2" t="inlineStr">
        <is>
          <t/>
        </is>
      </c>
      <c r="BU88" t="inlineStr">
        <is>
          <t>standards minimi li distributur bl-ingrossa jrid jilħaq biex jiżgura li l-kwalità u l-integrità tal-mediċini tinżamm tul il-katina tal-provvista</t>
        </is>
      </c>
      <c r="BV88" s="2" t="inlineStr">
        <is>
          <t>goede distributiepraktijken|
GDP</t>
        </is>
      </c>
      <c r="BW88" s="2" t="inlineStr">
        <is>
          <t>3|
3</t>
        </is>
      </c>
      <c r="BX88" s="2" t="inlineStr">
        <is>
          <t xml:space="preserve">|
</t>
        </is>
      </c>
      <c r="BY88" t="inlineStr">
        <is>
          <t>maatregelen die de identiteit, integriteit, traceerbaarheid en kwaliteit van geneesmiddelen in de hele toeleveringsketen moeten waarborgen, garanderen dat geneesmiddelen op passende wijze worden opgeslagen, vervoerd en behandeld, en waarborgen dat geneesmiddelen tijdens de opslag en het vervoer binnen de legale toeleveringsketen blijven</t>
        </is>
      </c>
      <c r="BZ88" s="2" t="inlineStr">
        <is>
          <t>dobra praktyka dystrybucyjna</t>
        </is>
      </c>
      <c r="CA88" s="2" t="inlineStr">
        <is>
          <t>3</t>
        </is>
      </c>
      <c r="CB88" s="2" t="inlineStr">
        <is>
          <t/>
        </is>
      </c>
      <c r="CC88" t="inlineStr">
        <is>
          <t>praktyka, która gwarantuje bezpieczne
przyjmowanie, transportowanie, przechowywanie i wydawanie produktów
leczniczych</t>
        </is>
      </c>
      <c r="CD88" s="2" t="inlineStr">
        <is>
          <t>boas práticas de distribuição|
BPD</t>
        </is>
      </c>
      <c r="CE88" s="2" t="inlineStr">
        <is>
          <t>3|
3</t>
        </is>
      </c>
      <c r="CF88" s="2" t="inlineStr">
        <is>
          <t xml:space="preserve">|
</t>
        </is>
      </c>
      <c r="CG88" t="inlineStr">
        <is>
          <t>Normas mínimas que um distribuidor por grosso deve cumprir para garantir a manutenção da qualidade e integridade dos medicamentos ao longo de toda a cadeia de abastecimento.</t>
        </is>
      </c>
      <c r="CH88" s="2" t="inlineStr">
        <is>
          <t>bună practică de distribuție|
BPD</t>
        </is>
      </c>
      <c r="CI88" s="2" t="inlineStr">
        <is>
          <t>3|
3</t>
        </is>
      </c>
      <c r="CJ88" s="2" t="inlineStr">
        <is>
          <t xml:space="preserve">|
</t>
        </is>
      </c>
      <c r="CK88" t="inlineStr">
        <is>
          <t>acea
 parte a asigurării calității care garantează menținerea calității 
medicamentelor în toate etapele lanțului de aprovizionare, de la sediul 
producătorului la farmacie sau la persoana autorizată sau îndreptățită 
să furnizeze medicamente populației</t>
        </is>
      </c>
      <c r="CL88" s="2" t="inlineStr">
        <is>
          <t>správna distribučná prax</t>
        </is>
      </c>
      <c r="CM88" s="2" t="inlineStr">
        <is>
          <t>3</t>
        </is>
      </c>
      <c r="CN88" s="2" t="inlineStr">
        <is>
          <t/>
        </is>
      </c>
      <c r="CO88" t="inlineStr">
        <is>
          <t/>
        </is>
      </c>
      <c r="CP88" s="2" t="inlineStr">
        <is>
          <t>dobra distribucijska praksa</t>
        </is>
      </c>
      <c r="CQ88" s="2" t="inlineStr">
        <is>
          <t>3</t>
        </is>
      </c>
      <c r="CR88" s="2" t="inlineStr">
        <is>
          <t/>
        </is>
      </c>
      <c r="CS88" t="inlineStr">
        <is>
          <t>sistem kakovosti, ki se nanaša na organizacijo, izvajanje in nadzor shranjevanja zdravil po določenem redu pred nadaljnjo uporabo ali dajanjem v promet in prevoz zdravil od proizvajalca do končnega uporabnika v skladu z načeli in smernicami, ki jih sprejme Evropska komisija</t>
        </is>
      </c>
      <c r="CT88" t="inlineStr">
        <is>
          <t/>
        </is>
      </c>
      <c r="CU88" t="inlineStr">
        <is>
          <t/>
        </is>
      </c>
      <c r="CV88" t="inlineStr">
        <is>
          <t/>
        </is>
      </c>
      <c r="CW88" t="inlineStr">
        <is>
          <t/>
        </is>
      </c>
    </row>
    <row r="89">
      <c r="A89" s="1" t="str">
        <f>HYPERLINK("https://iate.europa.eu/entry/result/1443162/all", "1443162")</f>
        <v>1443162</v>
      </c>
      <c r="B89" t="inlineStr">
        <is>
          <t>TRADE;SOCIAL QUESTIONS;EDUCATION AND COMMUNICATIONS</t>
        </is>
      </c>
      <c r="C89" t="inlineStr">
        <is>
          <t>TRADE|consumption|consumer;SOCIAL QUESTIONS|health|pharmaceutical industry;EDUCATION AND COMMUNICATIONS|information and information processing|information</t>
        </is>
      </c>
      <c r="D89" t="inlineStr">
        <is>
          <t>yes</t>
        </is>
      </c>
      <c r="E89" t="inlineStr">
        <is>
          <t/>
        </is>
      </c>
      <c r="F89" t="inlineStr">
        <is>
          <t/>
        </is>
      </c>
      <c r="G89" t="inlineStr">
        <is>
          <t/>
        </is>
      </c>
      <c r="H89" t="inlineStr">
        <is>
          <t/>
        </is>
      </c>
      <c r="I89" t="inlineStr">
        <is>
          <t/>
        </is>
      </c>
      <c r="J89" s="2" t="inlineStr">
        <is>
          <t>příbalová informace</t>
        </is>
      </c>
      <c r="K89" s="2" t="inlineStr">
        <is>
          <t>3</t>
        </is>
      </c>
      <c r="L89" s="2" t="inlineStr">
        <is>
          <t/>
        </is>
      </c>
      <c r="M89" t="inlineStr">
        <is>
          <t>písemná informace pro uživatele, která je součástí léčivého přípravku</t>
        </is>
      </c>
      <c r="N89" s="2" t="inlineStr">
        <is>
          <t>indlægsseddel</t>
        </is>
      </c>
      <c r="O89" s="2" t="inlineStr">
        <is>
          <t>2</t>
        </is>
      </c>
      <c r="P89" s="2" t="inlineStr">
        <is>
          <t/>
        </is>
      </c>
      <c r="Q89" t="inlineStr">
        <is>
          <t>"den indlægsseddel, der indeholder information til brugeren, og som følger med lægemidlet"</t>
        </is>
      </c>
      <c r="R89" s="2" t="inlineStr">
        <is>
          <t>Packungsbeilage|
Beipackzettel (2)</t>
        </is>
      </c>
      <c r="S89" s="2" t="inlineStr">
        <is>
          <t>2|
3</t>
        </is>
      </c>
      <c r="T89" s="2" t="inlineStr">
        <is>
          <t xml:space="preserve">|
</t>
        </is>
      </c>
      <c r="U89" t="inlineStr">
        <is>
          <t>der dem Arzneimittel beigefügte Beipackzettel für den Verbraucher</t>
        </is>
      </c>
      <c r="V89" s="2" t="inlineStr">
        <is>
          <t>φύλλο οδηγιών χρήσης</t>
        </is>
      </c>
      <c r="W89" s="2" t="inlineStr">
        <is>
          <t>3</t>
        </is>
      </c>
      <c r="X89" s="2" t="inlineStr">
        <is>
          <t/>
        </is>
      </c>
      <c r="Y89" t="inlineStr">
        <is>
          <t/>
        </is>
      </c>
      <c r="Z89" s="2" t="inlineStr">
        <is>
          <t>package leaflet|
PL|
patient information leaflet|
PIL|
package insert|
patient package insert</t>
        </is>
      </c>
      <c r="AA89" s="2" t="inlineStr">
        <is>
          <t>3|
3|
3|
3|
3|
3</t>
        </is>
      </c>
      <c r="AB89" s="2" t="inlineStr">
        <is>
          <t xml:space="preserve">|
|
|
|
|
</t>
        </is>
      </c>
      <c r="AC89" t="inlineStr">
        <is>
          <t>printed sheet of paper containing information for the user which accompanies a medicinal product</t>
        </is>
      </c>
      <c r="AD89" s="2" t="inlineStr">
        <is>
          <t>prospecto</t>
        </is>
      </c>
      <c r="AE89" s="2" t="inlineStr">
        <is>
          <t>3</t>
        </is>
      </c>
      <c r="AF89" s="2" t="inlineStr">
        <is>
          <t/>
        </is>
      </c>
      <c r="AG89" t="inlineStr">
        <is>
          <t>Nota informativa para el usuario, que acompaña al medicamento.</t>
        </is>
      </c>
      <c r="AH89" s="2" t="inlineStr">
        <is>
          <t>pakendi infoleht|
patsiendi infoleht|
ravimi infoleht|
pakendivaheleht</t>
        </is>
      </c>
      <c r="AI89" s="2" t="inlineStr">
        <is>
          <t>3|
2|
2|
2</t>
        </is>
      </c>
      <c r="AJ89" s="2" t="inlineStr">
        <is>
          <t xml:space="preserve">|
|
|
</t>
        </is>
      </c>
      <c r="AK89" t="inlineStr">
        <is>
          <t/>
        </is>
      </c>
      <c r="AL89" s="2" t="inlineStr">
        <is>
          <t>pakkausseloste</t>
        </is>
      </c>
      <c r="AM89" s="2" t="inlineStr">
        <is>
          <t>3</t>
        </is>
      </c>
      <c r="AN89" s="2" t="inlineStr">
        <is>
          <t/>
        </is>
      </c>
      <c r="AO89" t="inlineStr">
        <is>
          <t>lääkkeen mukana oleva seloste, joka sisältää tietoja käyttäjälle</t>
        </is>
      </c>
      <c r="AP89" s="2" t="inlineStr">
        <is>
          <t>notice</t>
        </is>
      </c>
      <c r="AQ89" s="2" t="inlineStr">
        <is>
          <t>3</t>
        </is>
      </c>
      <c r="AR89" s="2" t="inlineStr">
        <is>
          <t/>
        </is>
      </c>
      <c r="AS89" t="inlineStr">
        <is>
          <t>la notice d'information pour l'utilisateur, qui accompagne le médicament</t>
        </is>
      </c>
      <c r="AT89" s="2" t="inlineStr">
        <is>
          <t>bileog phacáiste</t>
        </is>
      </c>
      <c r="AU89" s="2" t="inlineStr">
        <is>
          <t>3</t>
        </is>
      </c>
      <c r="AV89" s="2" t="inlineStr">
        <is>
          <t/>
        </is>
      </c>
      <c r="AW89" t="inlineStr">
        <is>
          <t/>
        </is>
      </c>
      <c r="AX89" t="inlineStr">
        <is>
          <t/>
        </is>
      </c>
      <c r="AY89" t="inlineStr">
        <is>
          <t/>
        </is>
      </c>
      <c r="AZ89" t="inlineStr">
        <is>
          <t/>
        </is>
      </c>
      <c r="BA89" t="inlineStr">
        <is>
          <t/>
        </is>
      </c>
      <c r="BB89" s="2" t="inlineStr">
        <is>
          <t>betegtájékoztató</t>
        </is>
      </c>
      <c r="BC89" s="2" t="inlineStr">
        <is>
          <t>2</t>
        </is>
      </c>
      <c r="BD89" s="2" t="inlineStr">
        <is>
          <t/>
        </is>
      </c>
      <c r="BE89" t="inlineStr">
        <is>
          <t/>
        </is>
      </c>
      <c r="BF89" s="2" t="inlineStr">
        <is>
          <t>foglietto illustrativo</t>
        </is>
      </c>
      <c r="BG89" s="2" t="inlineStr">
        <is>
          <t>3</t>
        </is>
      </c>
      <c r="BH89" s="2" t="inlineStr">
        <is>
          <t/>
        </is>
      </c>
      <c r="BI89" t="inlineStr">
        <is>
          <t>il foglietto che reca informazioni destinate all'utilizzatore e che accompagna il medicinale</t>
        </is>
      </c>
      <c r="BJ89" s="2" t="inlineStr">
        <is>
          <t>pakuotės lapelis</t>
        </is>
      </c>
      <c r="BK89" s="2" t="inlineStr">
        <is>
          <t>3</t>
        </is>
      </c>
      <c r="BL89" s="2" t="inlineStr">
        <is>
          <t/>
        </is>
      </c>
      <c r="BM89" t="inlineStr">
        <is>
          <t>vartotojui informuoti skirtas lapelis, pateikiamas kartu su vaistu</t>
        </is>
      </c>
      <c r="BN89" s="2" t="inlineStr">
        <is>
          <t>lietošanas instrukcija</t>
        </is>
      </c>
      <c r="BO89" s="2" t="inlineStr">
        <is>
          <t>3</t>
        </is>
      </c>
      <c r="BP89" s="2" t="inlineStr">
        <is>
          <t/>
        </is>
      </c>
      <c r="BQ89" t="inlineStr">
        <is>
          <t>zālēm līdzi dota lapa ar drukātu informāciju lietotājam</t>
        </is>
      </c>
      <c r="BR89" s="2" t="inlineStr">
        <is>
          <t>fuljett ta' tagħrif</t>
        </is>
      </c>
      <c r="BS89" s="2" t="inlineStr">
        <is>
          <t>3</t>
        </is>
      </c>
      <c r="BT89" s="2" t="inlineStr">
        <is>
          <t/>
        </is>
      </c>
      <c r="BU89" t="inlineStr">
        <is>
          <t>il-fuljett li jkun fih l-informazzjoni kollha għal min ikun se juża l-prodott mediċinali u li jkun flimkien mal-prodott mediċinali</t>
        </is>
      </c>
      <c r="BV89" s="2" t="inlineStr">
        <is>
          <t>bijsluiter</t>
        </is>
      </c>
      <c r="BW89" s="2" t="inlineStr">
        <is>
          <t>3</t>
        </is>
      </c>
      <c r="BX89" s="2" t="inlineStr">
        <is>
          <t/>
        </is>
      </c>
      <c r="BY89" t="inlineStr">
        <is>
          <t>bij geneesmiddelen bijgevoegde gebruiksaanwijzing</t>
        </is>
      </c>
      <c r="BZ89" s="2" t="inlineStr">
        <is>
          <t>ulotka dołączona do opakowania</t>
        </is>
      </c>
      <c r="CA89" s="2" t="inlineStr">
        <is>
          <t>3</t>
        </is>
      </c>
      <c r="CB89" s="2" t="inlineStr">
        <is>
          <t/>
        </is>
      </c>
      <c r="CC89" t="inlineStr">
        <is>
          <t>dołączona do produktu leczniczego informacja dla użytkownika</t>
        </is>
      </c>
      <c r="CD89" s="2" t="inlineStr">
        <is>
          <t>folheto informativo|
bula</t>
        </is>
      </c>
      <c r="CE89" s="2" t="inlineStr">
        <is>
          <t>3|
3</t>
        </is>
      </c>
      <c r="CF89" s="2" t="inlineStr">
        <is>
          <t xml:space="preserve">|
</t>
        </is>
      </c>
      <c r="CG89" t="inlineStr">
        <is>
          <t>Documento impresso que acompanha um medicamento na sua embalagem e se destina a transmitir ao consumidor, em linguagem clara e acessível, informações sobre as suas características e indicações sobre a sua utilização.</t>
        </is>
      </c>
      <c r="CH89" s="2" t="inlineStr">
        <is>
          <t>prospect</t>
        </is>
      </c>
      <c r="CI89" s="2" t="inlineStr">
        <is>
          <t>3</t>
        </is>
      </c>
      <c r="CJ89" s="2" t="inlineStr">
        <is>
          <t/>
        </is>
      </c>
      <c r="CK89" t="inlineStr">
        <is>
          <t/>
        </is>
      </c>
      <c r="CL89" s="2" t="inlineStr">
        <is>
          <t>písomná informácia pre používateľov</t>
        </is>
      </c>
      <c r="CM89" s="2" t="inlineStr">
        <is>
          <t>3</t>
        </is>
      </c>
      <c r="CN89" s="2" t="inlineStr">
        <is>
          <t/>
        </is>
      </c>
      <c r="CO89" t="inlineStr">
        <is>
          <t>dokumentačný leták, ktorý obsahuje informácie o lieku pre používateľov a je súčasťou balenia lieku</t>
        </is>
      </c>
      <c r="CP89" s="2" t="inlineStr">
        <is>
          <t>navodilo za uporabo</t>
        </is>
      </c>
      <c r="CQ89" s="2" t="inlineStr">
        <is>
          <t>3</t>
        </is>
      </c>
      <c r="CR89" s="2" t="inlineStr">
        <is>
          <t/>
        </is>
      </c>
      <c r="CS89" t="inlineStr">
        <is>
          <t>informacija za uporabnika, ki je v pisni obliki priložena zdravilu, praviloma kot listič</t>
        </is>
      </c>
      <c r="CT89" s="2" t="inlineStr">
        <is>
          <t>bipacksedel</t>
        </is>
      </c>
      <c r="CU89" s="2" t="inlineStr">
        <is>
          <t>3</t>
        </is>
      </c>
      <c r="CV89" s="2" t="inlineStr">
        <is>
          <t/>
        </is>
      </c>
      <c r="CW89" t="inlineStr">
        <is>
          <t>informationsblad för användaren som åtföljer läkemedlet</t>
        </is>
      </c>
    </row>
    <row r="90">
      <c r="A90" s="1" t="str">
        <f>HYPERLINK("https://iate.europa.eu/entry/result/1430939/all", "1430939")</f>
        <v>1430939</v>
      </c>
      <c r="B90" t="inlineStr">
        <is>
          <t>SOCIAL QUESTIONS</t>
        </is>
      </c>
      <c r="C90" t="inlineStr">
        <is>
          <t>SOCIAL QUESTIONS|health|health policy|organisation of health care|medical device</t>
        </is>
      </c>
      <c r="D90" t="inlineStr">
        <is>
          <t>yes</t>
        </is>
      </c>
      <c r="E90" t="inlineStr">
        <is>
          <t/>
        </is>
      </c>
      <c r="F90" s="2" t="inlineStr">
        <is>
          <t>медицинско оборудване</t>
        </is>
      </c>
      <c r="G90" s="2" t="inlineStr">
        <is>
          <t>3</t>
        </is>
      </c>
      <c r="H90" s="2" t="inlineStr">
        <is>
          <t/>
        </is>
      </c>
      <c r="I90" t="inlineStr">
        <is>
          <t/>
        </is>
      </c>
      <c r="J90" s="2" t="inlineStr">
        <is>
          <t>zdravotnické vybavení|
zdravotnický materiál</t>
        </is>
      </c>
      <c r="K90" s="2" t="inlineStr">
        <is>
          <t>3|
3</t>
        </is>
      </c>
      <c r="L90" s="2" t="inlineStr">
        <is>
          <t xml:space="preserve">|
</t>
        </is>
      </c>
      <c r="M90" t="inlineStr">
        <is>
          <t>souhrnné označení pro produkty používané za účelem diagnostiky,
prevence, ochrany, léčby a péče, včetně léčivých přípravků a zdravotnických
prostředků</t>
        </is>
      </c>
      <c r="N90" s="2" t="inlineStr">
        <is>
          <t>medicinske produkter|
medicinsk udstyr</t>
        </is>
      </c>
      <c r="O90" s="2" t="inlineStr">
        <is>
          <t>3|
2</t>
        </is>
      </c>
      <c r="P90" s="2" t="inlineStr">
        <is>
          <t xml:space="preserve">|
</t>
        </is>
      </c>
      <c r="Q90" t="inlineStr">
        <is>
          <t>&lt;div&gt;&lt;div&gt;&lt;div&gt;&lt;div&gt;&lt;div&gt;&lt;div&gt;produkter, der bruges til medicinsk forebyggelse, beskyttelse, pleje og behandling, herunder både medicin og medicinsk udstyr&lt;/div&gt;&lt;/div&gt;&lt;/div&gt;&lt;/div&gt;&lt;/div&gt;&lt;/div&gt;</t>
        </is>
      </c>
      <c r="R90" s="2" t="inlineStr">
        <is>
          <t>medizinische Ausrüstung</t>
        </is>
      </c>
      <c r="S90" s="2" t="inlineStr">
        <is>
          <t>3</t>
        </is>
      </c>
      <c r="T90" s="2" t="inlineStr">
        <is>
          <t/>
        </is>
      </c>
      <c r="U90" t="inlineStr">
        <is>
          <t/>
        </is>
      </c>
      <c r="V90" s="2" t="inlineStr">
        <is>
          <t>ιατρικά προϊόντα|
ιατρικός εξοπλισμός</t>
        </is>
      </c>
      <c r="W90" s="2" t="inlineStr">
        <is>
          <t>3|
3</t>
        </is>
      </c>
      <c r="X90" s="2" t="inlineStr">
        <is>
          <t xml:space="preserve">|
</t>
        </is>
      </c>
      <c r="Y90" t="inlineStr">
        <is>
          <t>προϊόντα που χρησιμοποιούνται για ιατρική πρόληψη, προστασία, περίθαλψη και θεραπεία, συμπεριλαμβανομένων τόσο των φαρμάκων όσο και των &lt;a href="https://iate.europa.eu/entry/result/1442463" target="_blank"&gt;ιατροτεχνολογικών προϊόντων&lt;/a&gt;</t>
        </is>
      </c>
      <c r="Z90" s="2" t="inlineStr">
        <is>
          <t>medical products|
medical equipment|
medical device</t>
        </is>
      </c>
      <c r="AA90" s="2" t="inlineStr">
        <is>
          <t>3|
2|
1</t>
        </is>
      </c>
      <c r="AB90" s="2" t="inlineStr">
        <is>
          <t xml:space="preserve">|
|
</t>
        </is>
      </c>
      <c r="AC90" t="inlineStr">
        <is>
          <t>products used for medical prevention,
protection, care and treatment, including both medicines and &lt;a href="https://iate.europa.eu/entry/result/1442463" target="_blank"&gt;medical devices&lt;/a&gt;</t>
        </is>
      </c>
      <c r="AD90" s="2" t="inlineStr">
        <is>
          <t>material médico|
producto médico|
equipo médico</t>
        </is>
      </c>
      <c r="AE90" s="2" t="inlineStr">
        <is>
          <t>3|
3|
2</t>
        </is>
      </c>
      <c r="AF90" s="2" t="inlineStr">
        <is>
          <t xml:space="preserve">|
|
</t>
        </is>
      </c>
      <c r="AG90" t="inlineStr">
        <is>
          <t>Producto o material utilizado con fines de diagnóstico, prevención, control, tratamiento o alivio de una enfermedad, que abarca los medicamentos y los dispositivos médicos.</t>
        </is>
      </c>
      <c r="AH90" s="2" t="inlineStr">
        <is>
          <t>meditsiinitooted|
meditsiinivarustus</t>
        </is>
      </c>
      <c r="AI90" s="2" t="inlineStr">
        <is>
          <t>3|
3</t>
        </is>
      </c>
      <c r="AJ90" s="2" t="inlineStr">
        <is>
          <t xml:space="preserve">|
</t>
        </is>
      </c>
      <c r="AK90" t="inlineStr">
        <is>
          <t>tooted, mida kasutatakse meditsiiniliseks ennetuseks, kaitseks ja raviks, sealhulgas nii ravimid kui ka &lt;i&gt;meditsiiniseadmed &lt;/i&gt;&lt;a href="/entry/result/1442463/all" id="ENTRY_TO_ENTRY_CONVERTER" target="_blank"&gt;IATE:1442463&lt;/a&gt;</t>
        </is>
      </c>
      <c r="AL90" s="2" t="inlineStr">
        <is>
          <t>lääkinnällinen tuote|
terveydenhuollon laite</t>
        </is>
      </c>
      <c r="AM90" s="2" t="inlineStr">
        <is>
          <t>3|
3</t>
        </is>
      </c>
      <c r="AN90" s="2" t="inlineStr">
        <is>
          <t xml:space="preserve">|
</t>
        </is>
      </c>
      <c r="AO90" t="inlineStr">
        <is>
          <t/>
        </is>
      </c>
      <c r="AP90" s="2" t="inlineStr">
        <is>
          <t>matériel médical|
produits médicaux</t>
        </is>
      </c>
      <c r="AQ90" s="2" t="inlineStr">
        <is>
          <t>3|
3</t>
        </is>
      </c>
      <c r="AR90" s="2" t="inlineStr">
        <is>
          <t xml:space="preserve">|
</t>
        </is>
      </c>
      <c r="AS90" t="inlineStr">
        <is>
          <t>produits utilisés à des fins de diagnostic, de prévention, de contrôle, de traitement ou de soins, comprenant les médicaments et les &lt;a href="https://iate.europa.eu/entry/result/1442463" target="_blank"&gt;dispositifs médicaux&lt;/a&gt;</t>
        </is>
      </c>
      <c r="AT90" s="2" t="inlineStr">
        <is>
          <t>táirgí leighis|
trealamh leighis</t>
        </is>
      </c>
      <c r="AU90" s="2" t="inlineStr">
        <is>
          <t>3|
3</t>
        </is>
      </c>
      <c r="AV90" s="2" t="inlineStr">
        <is>
          <t xml:space="preserve">|
</t>
        </is>
      </c>
      <c r="AW90" t="inlineStr">
        <is>
          <t/>
        </is>
      </c>
      <c r="AX90" s="2" t="inlineStr">
        <is>
          <t>proizvodi iz područja medicine|
medicinska oprema</t>
        </is>
      </c>
      <c r="AY90" s="2" t="inlineStr">
        <is>
          <t>3|
3</t>
        </is>
      </c>
      <c r="AZ90" s="2" t="inlineStr">
        <is>
          <t xml:space="preserve">|
</t>
        </is>
      </c>
      <c r="BA90" t="inlineStr">
        <is>
          <t>proizvodi koji se upotrebljavaju za zdravstvenu prevenciju, zaštitu, skrb i liječenje, uključujući i lijekove i medicinske proizvode</t>
        </is>
      </c>
      <c r="BB90" s="2" t="inlineStr">
        <is>
          <t>egészségügyi termék|
orvostechnikai felszerelés|
orvosi eszköz</t>
        </is>
      </c>
      <c r="BC90" s="2" t="inlineStr">
        <is>
          <t>3|
3|
3</t>
        </is>
      </c>
      <c r="BD90" s="2" t="inlineStr">
        <is>
          <t>|
|
admitted</t>
        </is>
      </c>
      <c r="BE90" t="inlineStr">
        <is>
          <t>egészségvédelem, egészségügyi
 megelőzés, ellátás vagy kezelés céljára
 szolgáló termékek, többek között gyógyszerkészítmények és &lt;a href="https://iate.europa.eu/entry/result/1442463/hu" target="_blank"&gt;orvostechnikai eszközök&lt;/a&gt;</t>
        </is>
      </c>
      <c r="BF90" s="2" t="inlineStr">
        <is>
          <t>prodotti medici|
attrezzature mediche</t>
        </is>
      </c>
      <c r="BG90" s="2" t="inlineStr">
        <is>
          <t>3|
3</t>
        </is>
      </c>
      <c r="BH90" s="2" t="inlineStr">
        <is>
          <t xml:space="preserve">|
</t>
        </is>
      </c>
      <c r="BI90" t="inlineStr">
        <is>
          <t>prodotti utilizzati a scopo di prevenzione, protezione, assistenza e trattamento in ambito medico, comprendenti sia medicinali che dispositivi medici</t>
        </is>
      </c>
      <c r="BJ90" s="2" t="inlineStr">
        <is>
          <t>medicinos reikmenys|
medicinos įranga</t>
        </is>
      </c>
      <c r="BK90" s="2" t="inlineStr">
        <is>
          <t>3|
3</t>
        </is>
      </c>
      <c r="BL90" s="2" t="inlineStr">
        <is>
          <t xml:space="preserve">preferred|
</t>
        </is>
      </c>
      <c r="BM90" t="inlineStr">
        <is>
          <t>gaminiai, naudojami medicinos prevencijai, apsaugai, priežiūrai ir gydymui, įskaitant tiek &lt;a href="https://iate.europa.eu/entry/result/1443220/lt" target="_blank"&gt;vaistus&lt;/a&gt;, tiek &lt;a href="https://iate.europa.eu/entry/result/1442463/lt" target="_blank"&gt;medicinos priemones&lt;/a&gt;</t>
        </is>
      </c>
      <c r="BN90" s="2" t="inlineStr">
        <is>
          <t>medicīniskie izstrādājumi|
medicīniskais aprīkojums</t>
        </is>
      </c>
      <c r="BO90" s="2" t="inlineStr">
        <is>
          <t>2|
2</t>
        </is>
      </c>
      <c r="BP90" s="2" t="inlineStr">
        <is>
          <t xml:space="preserve">|
</t>
        </is>
      </c>
      <c r="BQ90" t="inlineStr">
        <is>
          <t>medicīniskai profilaksei, aizsardzībai, aprūpei un ārstēšanai izmantotie līdzekļi, kas ietvert gan zāles, gan &lt;a href="https://iate.europa.eu/entry/result/1442463/lv" target="_blank"&gt;medicīniskas ierīces&lt;/a&gt;</t>
        </is>
      </c>
      <c r="BR90" s="2" t="inlineStr">
        <is>
          <t>prodotti mediċi|
prodotti medikali|
tagħmir mediku</t>
        </is>
      </c>
      <c r="BS90" s="2" t="inlineStr">
        <is>
          <t>3|
0|
3</t>
        </is>
      </c>
      <c r="BT90" s="2" t="inlineStr">
        <is>
          <t xml:space="preserve">|
|
</t>
        </is>
      </c>
      <c r="BU90" t="inlineStr">
        <is>
          <t>prodotti li jintużaw għall-prevenzjoni, il-protezzjoni, il-kura u t-trattament mediku, inkluż mediċini u&lt;a href="https://iate.europa.eu/entry/result/1442463/mt" target="_blank"&gt; apparat mediku&lt;time datetime="26.3.2020"&gt; (26.3.2020)&lt;/time&gt;&lt;/a&gt;</t>
        </is>
      </c>
      <c r="BV90" s="2" t="inlineStr">
        <is>
          <t>medisch materiaal|
medische uitrusting</t>
        </is>
      </c>
      <c r="BW90" s="2" t="inlineStr">
        <is>
          <t>3|
2</t>
        </is>
      </c>
      <c r="BX90" s="2" t="inlineStr">
        <is>
          <t xml:space="preserve">|
</t>
        </is>
      </c>
      <c r="BY90" t="inlineStr">
        <is>
          <t/>
        </is>
      </c>
      <c r="BZ90" s="2" t="inlineStr">
        <is>
          <t>produkty medyczne|
sprzęt medyczny|
wyposażenie medyczne</t>
        </is>
      </c>
      <c r="CA90" s="2" t="inlineStr">
        <is>
          <t>3|
3|
3</t>
        </is>
      </c>
      <c r="CB90" s="2" t="inlineStr">
        <is>
          <t xml:space="preserve">|
|
</t>
        </is>
      </c>
      <c r="CC90" t="inlineStr">
        <is>
          <t>określenie zbiorcze obejmujące &lt;a href="https://iate.europa.eu/entry/result/1443220/pl" target="_blank"&gt;produkty lecznicze&lt;/a&gt;, &lt;a href="https://iate.europa.eu/entry/result/1442463/pl" target="_blank"&gt;wyroby medyczne&lt;/a&gt;</t>
        </is>
      </c>
      <c r="CD90" s="2" t="inlineStr">
        <is>
          <t>material médico|
produto médico|
equipamento médico</t>
        </is>
      </c>
      <c r="CE90" s="2" t="inlineStr">
        <is>
          <t>3|
3|
2</t>
        </is>
      </c>
      <c r="CF90" s="2" t="inlineStr">
        <is>
          <t xml:space="preserve">|
|
</t>
        </is>
      </c>
      <c r="CG90" t="inlineStr">
        <is>
          <t>Produtos ou materiais utilizados para fins de diagnóstico, de prevenção, de monitorização, de tratamento ou de cuidados médicos, incluindo os medicamentos e os &lt;a href="https://iate.europa.eu/entry/result/1442463/" target="_blank"&gt;dispositivos médicos&lt;/a&gt;.</t>
        </is>
      </c>
      <c r="CH90" s="2" t="inlineStr">
        <is>
          <t>produse medicale|
echipamente medicale</t>
        </is>
      </c>
      <c r="CI90" s="2" t="inlineStr">
        <is>
          <t>3|
3</t>
        </is>
      </c>
      <c r="CJ90" s="2" t="inlineStr">
        <is>
          <t xml:space="preserve">|
</t>
        </is>
      </c>
      <c r="CK90" t="inlineStr">
        <is>
          <t>produse utilizate în scopuri de diagnosticare, prevenire, tratament și îngrijire medicală, cuprinzând atât &lt;a href="https://iate.europa.eu/entry/result/1443220/ro" target="_blank"&gt;medicamentele&lt;/a&gt;, cât și &lt;a href="https://iate.europa.eu/entry/result/1442463/ro" target="_blank"&gt;dispozitivele medicale&lt;/a&gt;</t>
        </is>
      </c>
      <c r="CL90" s="2" t="inlineStr">
        <is>
          <t>medicínske produkty|
zdravotnícke vybavenie</t>
        </is>
      </c>
      <c r="CM90" s="2" t="inlineStr">
        <is>
          <t>3|
3</t>
        </is>
      </c>
      <c r="CN90" s="2" t="inlineStr">
        <is>
          <t xml:space="preserve">|
</t>
        </is>
      </c>
      <c r="CO90" t="inlineStr">
        <is>
          <t>produkty a výrobky určené na ochranu zdravia a starostlivosť oň, na liečbu chorôb a zranení, ako aj na zdravotnú prevenciu, ktoré zahŕňajú lieky aj zdravotnícke pomôcky</t>
        </is>
      </c>
      <c r="CP90" s="2" t="inlineStr">
        <is>
          <t>medicinski izdelki|
medicinski proizvodi|
medicinska oprema</t>
        </is>
      </c>
      <c r="CQ90" s="2" t="inlineStr">
        <is>
          <t>3|
2|
3</t>
        </is>
      </c>
      <c r="CR90" s="2" t="inlineStr">
        <is>
          <t xml:space="preserve">|
|
</t>
        </is>
      </c>
      <c r="CS90" t="inlineStr">
        <is>
          <t>zdravila, &lt;a href="https://iate.europa.eu/entry/result/1442463/sl" target="_blank"&gt;medicinski pripomočki&lt;/a&gt; in drugi izdelki za podporo zdravju</t>
        </is>
      </c>
      <c r="CT90" s="2" t="inlineStr">
        <is>
          <t>medicinska produkter|
medicinsk utrustning</t>
        </is>
      </c>
      <c r="CU90" s="2" t="inlineStr">
        <is>
          <t>3|
3</t>
        </is>
      </c>
      <c r="CV90" s="2" t="inlineStr">
        <is>
          <t xml:space="preserve">|
</t>
        </is>
      </c>
      <c r="CW90" t="inlineStr">
        <is>
          <t/>
        </is>
      </c>
    </row>
    <row r="91">
      <c r="A91" s="1" t="str">
        <f>HYPERLINK("https://iate.europa.eu/entry/result/2149300/all", "2149300")</f>
        <v>2149300</v>
      </c>
      <c r="B91" t="inlineStr">
        <is>
          <t>ECONOMICS;BUSINESS AND COMPETITION</t>
        </is>
      </c>
      <c r="C91" t="inlineStr">
        <is>
          <t>ECONOMICS;BUSINESS AND COMPETITION|accounting</t>
        </is>
      </c>
      <c r="D91" t="inlineStr">
        <is>
          <t>no</t>
        </is>
      </c>
      <c r="E91" t="inlineStr">
        <is>
          <t/>
        </is>
      </c>
      <c r="F91" t="inlineStr">
        <is>
          <t/>
        </is>
      </c>
      <c r="G91" t="inlineStr">
        <is>
          <t/>
        </is>
      </c>
      <c r="H91" t="inlineStr">
        <is>
          <t/>
        </is>
      </c>
      <c r="I91" t="inlineStr">
        <is>
          <t/>
        </is>
      </c>
      <c r="J91" t="inlineStr">
        <is>
          <t/>
        </is>
      </c>
      <c r="K91" t="inlineStr">
        <is>
          <t/>
        </is>
      </c>
      <c r="L91" t="inlineStr">
        <is>
          <t/>
        </is>
      </c>
      <c r="M91" t="inlineStr">
        <is>
          <t/>
        </is>
      </c>
      <c r="N91" t="inlineStr">
        <is>
          <t/>
        </is>
      </c>
      <c r="O91" t="inlineStr">
        <is>
          <t/>
        </is>
      </c>
      <c r="P91" t="inlineStr">
        <is>
          <t/>
        </is>
      </c>
      <c r="Q91" t="inlineStr">
        <is>
          <t/>
        </is>
      </c>
      <c r="R91" t="inlineStr">
        <is>
          <t/>
        </is>
      </c>
      <c r="S91" t="inlineStr">
        <is>
          <t/>
        </is>
      </c>
      <c r="T91" t="inlineStr">
        <is>
          <t/>
        </is>
      </c>
      <c r="U91" t="inlineStr">
        <is>
          <t/>
        </is>
      </c>
      <c r="V91" t="inlineStr">
        <is>
          <t/>
        </is>
      </c>
      <c r="W91" t="inlineStr">
        <is>
          <t/>
        </is>
      </c>
      <c r="X91" t="inlineStr">
        <is>
          <t/>
        </is>
      </c>
      <c r="Y91" t="inlineStr">
        <is>
          <t/>
        </is>
      </c>
      <c r="Z91" s="2" t="inlineStr">
        <is>
          <t>return on sales|
ROS|
operating profit margin</t>
        </is>
      </c>
      <c r="AA91" s="2" t="inlineStr">
        <is>
          <t>3|
3|
3</t>
        </is>
      </c>
      <c r="AB91" s="2" t="inlineStr">
        <is>
          <t xml:space="preserve">|
|
</t>
        </is>
      </c>
      <c r="AC91" t="inlineStr">
        <is>
          <t>ratio widely used to evaluate a company's operational efficiency</t>
        </is>
      </c>
      <c r="AD91" t="inlineStr">
        <is>
          <t/>
        </is>
      </c>
      <c r="AE91" t="inlineStr">
        <is>
          <t/>
        </is>
      </c>
      <c r="AF91" t="inlineStr">
        <is>
          <t/>
        </is>
      </c>
      <c r="AG91" t="inlineStr">
        <is>
          <t/>
        </is>
      </c>
      <c r="AH91" t="inlineStr">
        <is>
          <t/>
        </is>
      </c>
      <c r="AI91" t="inlineStr">
        <is>
          <t/>
        </is>
      </c>
      <c r="AJ91" t="inlineStr">
        <is>
          <t/>
        </is>
      </c>
      <c r="AK91" t="inlineStr">
        <is>
          <t/>
        </is>
      </c>
      <c r="AL91" t="inlineStr">
        <is>
          <t/>
        </is>
      </c>
      <c r="AM91" t="inlineStr">
        <is>
          <t/>
        </is>
      </c>
      <c r="AN91" t="inlineStr">
        <is>
          <t/>
        </is>
      </c>
      <c r="AO91" t="inlineStr">
        <is>
          <t/>
        </is>
      </c>
      <c r="AP91" t="inlineStr">
        <is>
          <t/>
        </is>
      </c>
      <c r="AQ91" t="inlineStr">
        <is>
          <t/>
        </is>
      </c>
      <c r="AR91" t="inlineStr">
        <is>
          <t/>
        </is>
      </c>
      <c r="AS91" t="inlineStr">
        <is>
          <t/>
        </is>
      </c>
      <c r="AT91" t="inlineStr">
        <is>
          <t/>
        </is>
      </c>
      <c r="AU91" t="inlineStr">
        <is>
          <t/>
        </is>
      </c>
      <c r="AV91" t="inlineStr">
        <is>
          <t/>
        </is>
      </c>
      <c r="AW91" t="inlineStr">
        <is>
          <t/>
        </is>
      </c>
      <c r="AX91" t="inlineStr">
        <is>
          <t/>
        </is>
      </c>
      <c r="AY91" t="inlineStr">
        <is>
          <t/>
        </is>
      </c>
      <c r="AZ91" t="inlineStr">
        <is>
          <t/>
        </is>
      </c>
      <c r="BA91" t="inlineStr">
        <is>
          <t/>
        </is>
      </c>
      <c r="BB91" s="2" t="inlineStr">
        <is>
          <t>árbevétel-arányos nyereség|
árbevétel-arányos eredmény</t>
        </is>
      </c>
      <c r="BC91" s="2" t="inlineStr">
        <is>
          <t>4|
4</t>
        </is>
      </c>
      <c r="BD91" s="2" t="inlineStr">
        <is>
          <t xml:space="preserve">|
</t>
        </is>
      </c>
      <c r="BE91" t="inlineStr">
        <is>
          <t>jövedelmezőségi mutató, az adózott eredmény és a nettó árbevétel hányadosa, amely az árbevétel hatékonyságát fejezi ki úgy, hogy az árbevétel nyereségtartalmát százalékban szemlélteti</t>
        </is>
      </c>
      <c r="BF91" t="inlineStr">
        <is>
          <t/>
        </is>
      </c>
      <c r="BG91" t="inlineStr">
        <is>
          <t/>
        </is>
      </c>
      <c r="BH91" t="inlineStr">
        <is>
          <t/>
        </is>
      </c>
      <c r="BI91" t="inlineStr">
        <is>
          <t/>
        </is>
      </c>
      <c r="BJ91" s="2" t="inlineStr">
        <is>
          <t>pardavimo grąža</t>
        </is>
      </c>
      <c r="BK91" s="2" t="inlineStr">
        <is>
          <t>3</t>
        </is>
      </c>
      <c r="BL91" s="2" t="inlineStr">
        <is>
          <t/>
        </is>
      </c>
      <c r="BM91" t="inlineStr">
        <is>
          <t/>
        </is>
      </c>
      <c r="BN91" t="inlineStr">
        <is>
          <t/>
        </is>
      </c>
      <c r="BO91" t="inlineStr">
        <is>
          <t/>
        </is>
      </c>
      <c r="BP91" t="inlineStr">
        <is>
          <t/>
        </is>
      </c>
      <c r="BQ91" t="inlineStr">
        <is>
          <t/>
        </is>
      </c>
      <c r="BR91" t="inlineStr">
        <is>
          <t/>
        </is>
      </c>
      <c r="BS91" t="inlineStr">
        <is>
          <t/>
        </is>
      </c>
      <c r="BT91" t="inlineStr">
        <is>
          <t/>
        </is>
      </c>
      <c r="BU91" t="inlineStr">
        <is>
          <t/>
        </is>
      </c>
      <c r="BV91" t="inlineStr">
        <is>
          <t/>
        </is>
      </c>
      <c r="BW91" t="inlineStr">
        <is>
          <t/>
        </is>
      </c>
      <c r="BX91" t="inlineStr">
        <is>
          <t/>
        </is>
      </c>
      <c r="BY91" t="inlineStr">
        <is>
          <t/>
        </is>
      </c>
      <c r="BZ91" s="2" t="inlineStr">
        <is>
          <t>wskaźnik rentowności sprzedaży netto|
marża zysku netto|
zwrot na sprzedaży</t>
        </is>
      </c>
      <c r="CA91" s="2" t="inlineStr">
        <is>
          <t>2|
2|
2</t>
        </is>
      </c>
      <c r="CB91" s="2" t="inlineStr">
        <is>
          <t xml:space="preserve">|
|
</t>
        </is>
      </c>
      <c r="CC91" t="inlineStr">
        <is>
          <t>wskaźnik rentowności stosowany w analizie finansowej wyliczany na podstawie danych zawartych w sprawozdaniu finansowym spółki; określa relację zysku netto do wartości sprzedaży netto; informuje o wielkości zysku, jaka przypada na jednostkę sprzedaży</t>
        </is>
      </c>
      <c r="CD91" s="2" t="inlineStr">
        <is>
          <t>rendibilidade líquida das vendas|
rentabilidade líquida das vendas</t>
        </is>
      </c>
      <c r="CE91" s="2" t="inlineStr">
        <is>
          <t>3|
3</t>
        </is>
      </c>
      <c r="CF91" s="2" t="inlineStr">
        <is>
          <t xml:space="preserve">|
</t>
        </is>
      </c>
      <c r="CG91" t="inlineStr">
        <is>
          <t>Proporção entre o lucro obtido e o valor das vendas, que é amplamente utilizada para avaliar a capacidade de uma empresa para gerar lucros.</t>
        </is>
      </c>
      <c r="CH91" s="2" t="inlineStr">
        <is>
          <t>rentabilitatea vânzărilor|
rata rentabilității comerciale</t>
        </is>
      </c>
      <c r="CI91" s="2" t="inlineStr">
        <is>
          <t>2|
3</t>
        </is>
      </c>
      <c r="CJ91" s="2" t="inlineStr">
        <is>
          <t xml:space="preserve">|
</t>
        </is>
      </c>
      <c r="CK91" t="inlineStr">
        <is>
          <t>raportul dintre profitul total aferent vânzărilor și cifra de afaceri</t>
        </is>
      </c>
      <c r="CL91" t="inlineStr">
        <is>
          <t/>
        </is>
      </c>
      <c r="CM91" t="inlineStr">
        <is>
          <t/>
        </is>
      </c>
      <c r="CN91" t="inlineStr">
        <is>
          <t/>
        </is>
      </c>
      <c r="CO91" t="inlineStr">
        <is>
          <t/>
        </is>
      </c>
      <c r="CP91" t="inlineStr">
        <is>
          <t/>
        </is>
      </c>
      <c r="CQ91" t="inlineStr">
        <is>
          <t/>
        </is>
      </c>
      <c r="CR91" t="inlineStr">
        <is>
          <t/>
        </is>
      </c>
      <c r="CS91" t="inlineStr">
        <is>
          <t/>
        </is>
      </c>
      <c r="CT91" t="inlineStr">
        <is>
          <t/>
        </is>
      </c>
      <c r="CU91" t="inlineStr">
        <is>
          <t/>
        </is>
      </c>
      <c r="CV91" t="inlineStr">
        <is>
          <t/>
        </is>
      </c>
      <c r="CW91" t="inlineStr">
        <is>
          <t/>
        </is>
      </c>
    </row>
    <row r="92">
      <c r="A92" s="1" t="str">
        <f>HYPERLINK("https://iate.europa.eu/entry/result/3540465/all", "3540465")</f>
        <v>3540465</v>
      </c>
      <c r="B92" t="inlineStr">
        <is>
          <t>SOCIAL QUESTIONS</t>
        </is>
      </c>
      <c r="C92" t="inlineStr">
        <is>
          <t>SOCIAL QUESTIONS|health</t>
        </is>
      </c>
      <c r="D92" t="inlineStr">
        <is>
          <t>no</t>
        </is>
      </c>
      <c r="E92" t="inlineStr">
        <is>
          <t/>
        </is>
      </c>
      <c r="F92" t="inlineStr">
        <is>
          <t/>
        </is>
      </c>
      <c r="G92" t="inlineStr">
        <is>
          <t/>
        </is>
      </c>
      <c r="H92" t="inlineStr">
        <is>
          <t/>
        </is>
      </c>
      <c r="I92" t="inlineStr">
        <is>
          <t/>
        </is>
      </c>
      <c r="J92" t="inlineStr">
        <is>
          <t/>
        </is>
      </c>
      <c r="K92" t="inlineStr">
        <is>
          <t/>
        </is>
      </c>
      <c r="L92" t="inlineStr">
        <is>
          <t/>
        </is>
      </c>
      <c r="M92" t="inlineStr">
        <is>
          <t/>
        </is>
      </c>
      <c r="N92" t="inlineStr">
        <is>
          <t/>
        </is>
      </c>
      <c r="O92" t="inlineStr">
        <is>
          <t/>
        </is>
      </c>
      <c r="P92" t="inlineStr">
        <is>
          <t/>
        </is>
      </c>
      <c r="Q92" t="inlineStr">
        <is>
          <t/>
        </is>
      </c>
      <c r="R92" t="inlineStr">
        <is>
          <t/>
        </is>
      </c>
      <c r="S92" t="inlineStr">
        <is>
          <t/>
        </is>
      </c>
      <c r="T92" t="inlineStr">
        <is>
          <t/>
        </is>
      </c>
      <c r="U92" t="inlineStr">
        <is>
          <t/>
        </is>
      </c>
      <c r="V92" t="inlineStr">
        <is>
          <t/>
        </is>
      </c>
      <c r="W92" t="inlineStr">
        <is>
          <t/>
        </is>
      </c>
      <c r="X92" t="inlineStr">
        <is>
          <t/>
        </is>
      </c>
      <c r="Y92" t="inlineStr">
        <is>
          <t/>
        </is>
      </c>
      <c r="Z92" s="2" t="inlineStr">
        <is>
          <t>dispensing error</t>
        </is>
      </c>
      <c r="AA92" s="2" t="inlineStr">
        <is>
          <t>2</t>
        </is>
      </c>
      <c r="AB92" s="2" t="inlineStr">
        <is>
          <t/>
        </is>
      </c>
      <c r="AC92" t="inlineStr">
        <is>
          <t>a deviation from an interpretable written prescription or medication order, including writtent modification of the prescription made by a pharmacist following contact with the prescriber or in compliance with the pharmacy policy</t>
        </is>
      </c>
      <c r="AD92" t="inlineStr">
        <is>
          <t/>
        </is>
      </c>
      <c r="AE92" t="inlineStr">
        <is>
          <t/>
        </is>
      </c>
      <c r="AF92" t="inlineStr">
        <is>
          <t/>
        </is>
      </c>
      <c r="AG92" t="inlineStr">
        <is>
          <t/>
        </is>
      </c>
      <c r="AH92" t="inlineStr">
        <is>
          <t/>
        </is>
      </c>
      <c r="AI92" t="inlineStr">
        <is>
          <t/>
        </is>
      </c>
      <c r="AJ92" t="inlineStr">
        <is>
          <t/>
        </is>
      </c>
      <c r="AK92" t="inlineStr">
        <is>
          <t/>
        </is>
      </c>
      <c r="AL92" s="2" t="inlineStr">
        <is>
          <t>lääkkeen toimituspoikkeama</t>
        </is>
      </c>
      <c r="AM92" s="2" t="inlineStr">
        <is>
          <t>3</t>
        </is>
      </c>
      <c r="AN92" s="2" t="inlineStr">
        <is>
          <t/>
        </is>
      </c>
      <c r="AO92" t="inlineStr">
        <is>
          <t>tahaton poikkeaminen lääkemääräyksestä apteekissa, kun lääkkeitä toimitetaan osastoille tai avohoitoon</t>
        </is>
      </c>
      <c r="AP92" t="inlineStr">
        <is>
          <t/>
        </is>
      </c>
      <c r="AQ92" t="inlineStr">
        <is>
          <t/>
        </is>
      </c>
      <c r="AR92" t="inlineStr">
        <is>
          <t/>
        </is>
      </c>
      <c r="AS92" t="inlineStr">
        <is>
          <t/>
        </is>
      </c>
      <c r="AT92" t="inlineStr">
        <is>
          <t/>
        </is>
      </c>
      <c r="AU92" t="inlineStr">
        <is>
          <t/>
        </is>
      </c>
      <c r="AV92" t="inlineStr">
        <is>
          <t/>
        </is>
      </c>
      <c r="AW92" t="inlineStr">
        <is>
          <t/>
        </is>
      </c>
      <c r="AX92" t="inlineStr">
        <is>
          <t/>
        </is>
      </c>
      <c r="AY92" t="inlineStr">
        <is>
          <t/>
        </is>
      </c>
      <c r="AZ92" t="inlineStr">
        <is>
          <t/>
        </is>
      </c>
      <c r="BA92" t="inlineStr">
        <is>
          <t/>
        </is>
      </c>
      <c r="BB92" t="inlineStr">
        <is>
          <t/>
        </is>
      </c>
      <c r="BC92" t="inlineStr">
        <is>
          <t/>
        </is>
      </c>
      <c r="BD92" t="inlineStr">
        <is>
          <t/>
        </is>
      </c>
      <c r="BE92" t="inlineStr">
        <is>
          <t/>
        </is>
      </c>
      <c r="BF92" t="inlineStr">
        <is>
          <t/>
        </is>
      </c>
      <c r="BG92" t="inlineStr">
        <is>
          <t/>
        </is>
      </c>
      <c r="BH92" t="inlineStr">
        <is>
          <t/>
        </is>
      </c>
      <c r="BI92" t="inlineStr">
        <is>
          <t/>
        </is>
      </c>
      <c r="BJ92" t="inlineStr">
        <is>
          <t/>
        </is>
      </c>
      <c r="BK92" t="inlineStr">
        <is>
          <t/>
        </is>
      </c>
      <c r="BL92" t="inlineStr">
        <is>
          <t/>
        </is>
      </c>
      <c r="BM92" t="inlineStr">
        <is>
          <t/>
        </is>
      </c>
      <c r="BN92" t="inlineStr">
        <is>
          <t/>
        </is>
      </c>
      <c r="BO92" t="inlineStr">
        <is>
          <t/>
        </is>
      </c>
      <c r="BP92" t="inlineStr">
        <is>
          <t/>
        </is>
      </c>
      <c r="BQ92" t="inlineStr">
        <is>
          <t/>
        </is>
      </c>
      <c r="BR92" t="inlineStr">
        <is>
          <t/>
        </is>
      </c>
      <c r="BS92" t="inlineStr">
        <is>
          <t/>
        </is>
      </c>
      <c r="BT92" t="inlineStr">
        <is>
          <t/>
        </is>
      </c>
      <c r="BU92" t="inlineStr">
        <is>
          <t/>
        </is>
      </c>
      <c r="BV92" t="inlineStr">
        <is>
          <t/>
        </is>
      </c>
      <c r="BW92" t="inlineStr">
        <is>
          <t/>
        </is>
      </c>
      <c r="BX92" t="inlineStr">
        <is>
          <t/>
        </is>
      </c>
      <c r="BY92" t="inlineStr">
        <is>
          <t/>
        </is>
      </c>
      <c r="BZ92" t="inlineStr">
        <is>
          <t/>
        </is>
      </c>
      <c r="CA92" t="inlineStr">
        <is>
          <t/>
        </is>
      </c>
      <c r="CB92" t="inlineStr">
        <is>
          <t/>
        </is>
      </c>
      <c r="CC92" t="inlineStr">
        <is>
          <t/>
        </is>
      </c>
      <c r="CD92" t="inlineStr">
        <is>
          <t/>
        </is>
      </c>
      <c r="CE92" t="inlineStr">
        <is>
          <t/>
        </is>
      </c>
      <c r="CF92" t="inlineStr">
        <is>
          <t/>
        </is>
      </c>
      <c r="CG92" t="inlineStr">
        <is>
          <t/>
        </is>
      </c>
      <c r="CH92" t="inlineStr">
        <is>
          <t/>
        </is>
      </c>
      <c r="CI92" t="inlineStr">
        <is>
          <t/>
        </is>
      </c>
      <c r="CJ92" t="inlineStr">
        <is>
          <t/>
        </is>
      </c>
      <c r="CK92" t="inlineStr">
        <is>
          <t/>
        </is>
      </c>
      <c r="CL92" t="inlineStr">
        <is>
          <t/>
        </is>
      </c>
      <c r="CM92" t="inlineStr">
        <is>
          <t/>
        </is>
      </c>
      <c r="CN92" t="inlineStr">
        <is>
          <t/>
        </is>
      </c>
      <c r="CO92" t="inlineStr">
        <is>
          <t/>
        </is>
      </c>
      <c r="CP92" t="inlineStr">
        <is>
          <t/>
        </is>
      </c>
      <c r="CQ92" t="inlineStr">
        <is>
          <t/>
        </is>
      </c>
      <c r="CR92" t="inlineStr">
        <is>
          <t/>
        </is>
      </c>
      <c r="CS92" t="inlineStr">
        <is>
          <t/>
        </is>
      </c>
      <c r="CT92" t="inlineStr">
        <is>
          <t/>
        </is>
      </c>
      <c r="CU92" t="inlineStr">
        <is>
          <t/>
        </is>
      </c>
      <c r="CV92" t="inlineStr">
        <is>
          <t/>
        </is>
      </c>
      <c r="CW92" t="inlineStr">
        <is>
          <t/>
        </is>
      </c>
    </row>
    <row r="93">
      <c r="A93" s="1" t="str">
        <f>HYPERLINK("https://iate.europa.eu/entry/result/1863780/all", "1863780")</f>
        <v>1863780</v>
      </c>
      <c r="B93" t="inlineStr">
        <is>
          <t>SOCIAL QUESTIONS;PRODUCTION, TECHNOLOGY AND RESEARCH</t>
        </is>
      </c>
      <c r="C93" t="inlineStr">
        <is>
          <t>SOCIAL QUESTIONS|health|pharmaceutical industry;PRODUCTION, TECHNOLOGY AND RESEARCH|research and intellectual property|research</t>
        </is>
      </c>
      <c r="D93" t="inlineStr">
        <is>
          <t>yes</t>
        </is>
      </c>
      <c r="E93" t="inlineStr">
        <is>
          <t/>
        </is>
      </c>
      <c r="F93" s="2" t="inlineStr">
        <is>
          <t>нежелано събитие</t>
        </is>
      </c>
      <c r="G93" s="2" t="inlineStr">
        <is>
          <t>4</t>
        </is>
      </c>
      <c r="H93" s="2" t="inlineStr">
        <is>
          <t/>
        </is>
      </c>
      <c r="I93" t="inlineStr">
        <is>
          <t>Всяка неблагоприятна промяна в здравното състояние, наблюдавана при прилагане на лекарствен продукт на пациент или участник в клинично изпитване, която не е непременно причинно свързана с това лечение.</t>
        </is>
      </c>
      <c r="J93" s="2" t="inlineStr">
        <is>
          <t>nežádoucí příhoda</t>
        </is>
      </c>
      <c r="K93" s="2" t="inlineStr">
        <is>
          <t>3</t>
        </is>
      </c>
      <c r="L93" s="2" t="inlineStr">
        <is>
          <t/>
        </is>
      </c>
      <c r="M93" t="inlineStr">
        <is>
          <t>nepříznivá změna zdravotního stavu postihující pacienta nebo subjekt hodnocení, který je příjemcem léčivého přípravku, kromě transfuzního přípravku, i když není známo, zda je v příčinném vztahu k léčbě tímto přípravkem</t>
        </is>
      </c>
      <c r="N93" s="2" t="inlineStr">
        <is>
          <t>hændelse</t>
        </is>
      </c>
      <c r="O93" s="2" t="inlineStr">
        <is>
          <t>3</t>
        </is>
      </c>
      <c r="P93" s="2" t="inlineStr">
        <is>
          <t/>
        </is>
      </c>
      <c r="Q93" t="inlineStr">
        <is>
          <t>"enhver uønsket hændelse hos en patient eller en forsøgsperson i et klinisk forsøg efter behandling med et lægemiddel, uden at der nødvendigvis er sammenhæng mellem denne behandling og den uønskede hændelse"</t>
        </is>
      </c>
      <c r="R93" s="2" t="inlineStr">
        <is>
          <t>unerwünschtes Ereignis</t>
        </is>
      </c>
      <c r="S93" s="2" t="inlineStr">
        <is>
          <t>3</t>
        </is>
      </c>
      <c r="T93" s="2" t="inlineStr">
        <is>
          <t/>
        </is>
      </c>
      <c r="U93" t="inlineStr">
        <is>
          <t>jedes schädliche Vorkommnis, das einem Patienten oder einem Prüfungsteilnehmer widerfährt, dem ein Arzneimittel verabreicht wurde, und das nicht unbedingt in kausalem Zusammenhang mit dieser Behandlung steht</t>
        </is>
      </c>
      <c r="V93" s="2" t="inlineStr">
        <is>
          <t>ανεπιθύμητο συμβάν</t>
        </is>
      </c>
      <c r="W93" s="2" t="inlineStr">
        <is>
          <t>4</t>
        </is>
      </c>
      <c r="X93" s="2" t="inlineStr">
        <is>
          <t/>
        </is>
      </c>
      <c r="Y93" t="inlineStr">
        <is>
          <t>κάθε επιβλαβής από ιατρική άποψη εκδήλωση σε συμμετέχοντα στον οποίο χορηγείται φάρμακο και η οποία δεν έχει κατ' ανάγκην αιτιολογική συσχέτιση με τη θεραπεία αυτή</t>
        </is>
      </c>
      <c r="Z93" s="2" t="inlineStr">
        <is>
          <t>adverse events|
adverse event|
AE|
ADE|
adverse drug event</t>
        </is>
      </c>
      <c r="AA93" s="2" t="inlineStr">
        <is>
          <t>1|
3|
3|
3|
3</t>
        </is>
      </c>
      <c r="AB93" s="2" t="inlineStr">
        <is>
          <t xml:space="preserve">|
|
|
|
</t>
        </is>
      </c>
      <c r="AC93" t="inlineStr">
        <is>
          <t>any untoward medical occurrence in a clinical trial subject administered a medicinal product and which does not necessarily have a causal relationship with this treatment</t>
        </is>
      </c>
      <c r="AD93" s="2" t="inlineStr">
        <is>
          <t>acontecimiento adverso</t>
        </is>
      </c>
      <c r="AE93" s="2" t="inlineStr">
        <is>
          <t>3</t>
        </is>
      </c>
      <c r="AF93" s="2" t="inlineStr">
        <is>
          <t/>
        </is>
      </c>
      <c r="AG93" t="inlineStr">
        <is>
          <t>Cualquier incidente médico perjudicial que sobreviene a un sujeto de ensayo al que se ha administrado un medicamento, aunque no tenga necesariamente relación causal con el mismo.</t>
        </is>
      </c>
      <c r="AH93" s="2" t="inlineStr">
        <is>
          <t>kõrvalnäht|
kõrvalekalle</t>
        </is>
      </c>
      <c r="AI93" s="2" t="inlineStr">
        <is>
          <t>3|
3</t>
        </is>
      </c>
      <c r="AJ93" s="2" t="inlineStr">
        <is>
          <t xml:space="preserve">preferred|
</t>
        </is>
      </c>
      <c r="AK93" t="inlineStr">
        <is>
          <t>Mistahes meditsiiniline juhtum ravimit saanud patsiendi või uuringus osalejaga, millel ei pea olema põhjuslikku seost selle ravimi manustamisega. Kõrvalnähuks võib seega olla iga ebasoodne või mitteoodatud muutus (sealhulgas laboratoorsete analüüside tulemuste kõrvalekalle), sümptom või haigus, mis on küll ajaliselt seotud(uuritava) ravimi kasutamisega, kuid millel tegelik seos ravimiga võib olemas olla või puududa</t>
        </is>
      </c>
      <c r="AL93" s="2" t="inlineStr">
        <is>
          <t>haittatapahtuma|
lääkehaittatapahtuma</t>
        </is>
      </c>
      <c r="AM93" s="2" t="inlineStr">
        <is>
          <t>3|
3</t>
        </is>
      </c>
      <c r="AN93" s="2" t="inlineStr">
        <is>
          <t xml:space="preserve">|
</t>
        </is>
      </c>
      <c r="AO93" t="inlineStr">
        <is>
          <t>lääkettä saaneella potilaalla tai kliinisen tutkimuksen tutkimushenkilöllä esiintyvä harmillinen ilmentymä, joka ei välttämättä liity kyseiseen hoitoon</t>
        </is>
      </c>
      <c r="AP93" s="2" t="inlineStr">
        <is>
          <t>événement indésirable</t>
        </is>
      </c>
      <c r="AQ93" s="2" t="inlineStr">
        <is>
          <t>3</t>
        </is>
      </c>
      <c r="AR93" s="2" t="inlineStr">
        <is>
          <t/>
        </is>
      </c>
      <c r="AS93" t="inlineStr">
        <is>
          <t/>
        </is>
      </c>
      <c r="AT93" s="2" t="inlineStr">
        <is>
          <t>teagmhas díobhálach</t>
        </is>
      </c>
      <c r="AU93" s="2" t="inlineStr">
        <is>
          <t>3</t>
        </is>
      </c>
      <c r="AV93" s="2" t="inlineStr">
        <is>
          <t/>
        </is>
      </c>
      <c r="AW93" t="inlineStr">
        <is>
          <t/>
        </is>
      </c>
      <c r="AX93" s="2" t="inlineStr">
        <is>
          <t>štetan događaj</t>
        </is>
      </c>
      <c r="AY93" s="2" t="inlineStr">
        <is>
          <t>3</t>
        </is>
      </c>
      <c r="AZ93" s="2" t="inlineStr">
        <is>
          <t/>
        </is>
      </c>
      <c r="BA93" t="inlineStr">
        <is>
          <t>svaki štetan i neželjen znak, simptom ili bolest (uključujući i odstupanja u laboratorijskim nalazima) vremenski povezan s primjenom lijeka, koji uzročno-posljedično ne mora biti povezan s primjenom lijeka</t>
        </is>
      </c>
      <c r="BB93" s="2" t="inlineStr">
        <is>
          <t>nemkívánatos esemény</t>
        </is>
      </c>
      <c r="BC93" s="2" t="inlineStr">
        <is>
          <t>3</t>
        </is>
      </c>
      <c r="BD93" s="2" t="inlineStr">
        <is>
          <t/>
        </is>
      </c>
      <c r="BE93" t="inlineStr">
        <is>
          <t>a vizsgálati készítménnyel kezelt beteg vagy a vizsgálati alany egészségi állapotában bekövetkező kedvezőtlen változás, amely nem áll szükségszerűen oki összefüggésben az alkalmazott kezeléssel</t>
        </is>
      </c>
      <c r="BF93" s="2" t="inlineStr">
        <is>
          <t>evento avverso|
evento avverso da farmaco|
ADE</t>
        </is>
      </c>
      <c r="BG93" s="2" t="inlineStr">
        <is>
          <t>3|
3|
3</t>
        </is>
      </c>
      <c r="BH93" s="2" t="inlineStr">
        <is>
          <t xml:space="preserve">|
|
</t>
        </is>
      </c>
      <c r="BI93" t="inlineStr">
        <is>
          <t>Qualsiasi evento clinico dannoso che si manifesta in un paziente o in un soggetto della sperimentazione clinica cui è stato somministrato un medicinale, e che non ha necessariamente un rapporto causale con questo trattamento</t>
        </is>
      </c>
      <c r="BJ93" s="2" t="inlineStr">
        <is>
          <t>nepageidaujamas reiškinys</t>
        </is>
      </c>
      <c r="BK93" s="2" t="inlineStr">
        <is>
          <t>3</t>
        </is>
      </c>
      <c r="BL93" s="2" t="inlineStr">
        <is>
          <t/>
        </is>
      </c>
      <c r="BM93" t="inlineStr">
        <is>
          <t>bet koks nepageidaujamas medicininis reiškinys, kurį patiria tiriamasis asmuo, kuriam paskirtas vaistas, ir atsirandantis nebūtinai dėl šio gydymo</t>
        </is>
      </c>
      <c r="BN93" s="2" t="inlineStr">
        <is>
          <t>nevēlams notikums</t>
        </is>
      </c>
      <c r="BO93" s="2" t="inlineStr">
        <is>
          <t>3</t>
        </is>
      </c>
      <c r="BP93" s="2" t="inlineStr">
        <is>
          <t/>
        </is>
      </c>
      <c r="BQ93" t="inlineStr">
        <is>
          <t/>
        </is>
      </c>
      <c r="BR93" s="2" t="inlineStr">
        <is>
          <t>event avvers|
avveniment avvers</t>
        </is>
      </c>
      <c r="BS93" s="2" t="inlineStr">
        <is>
          <t>3|
2</t>
        </is>
      </c>
      <c r="BT93" s="2" t="inlineStr">
        <is>
          <t xml:space="preserve">|
</t>
        </is>
      </c>
      <c r="BU93" t="inlineStr">
        <is>
          <t>kwalunkwe okkorrenza medika mhux mixtieqa f'soġġett ta' prova klinika li jkun ingħata prodott mediċinali u li mhux neċessarjament ikollha relazzjoni kawżali ma' dan it-trattament</t>
        </is>
      </c>
      <c r="BV93" s="2" t="inlineStr">
        <is>
          <t>ongewenst voorval</t>
        </is>
      </c>
      <c r="BW93" s="2" t="inlineStr">
        <is>
          <t>3</t>
        </is>
      </c>
      <c r="BX93" s="2" t="inlineStr">
        <is>
          <t/>
        </is>
      </c>
      <c r="BY93" t="inlineStr">
        <is>
          <t>voorval in verband met het verkrijgen, testen, bewerken, bewaren en distribueren van weefsels en cellen, dat voor een patiënt besmetting met een overdraagbare ziekte, overlijden, levensgevaar, invaliditeit of arbeidsongeschiktheid tot gevolg kan hebben, dan wel zou kunnen leiden tot opname in een ziekenhuis of de duur van de ziekte verlengt</t>
        </is>
      </c>
      <c r="BZ93" s="2" t="inlineStr">
        <is>
          <t>niepożądane zdarzenie|
zdarzenie niepożądane</t>
        </is>
      </c>
      <c r="CA93" s="2" t="inlineStr">
        <is>
          <t>3|
3</t>
        </is>
      </c>
      <c r="CB93" s="2" t="inlineStr">
        <is>
          <t xml:space="preserve">|
</t>
        </is>
      </c>
      <c r="CC93" t="inlineStr">
        <is>
          <t>każde zdarzenie natury medycznej wywołujące negatywne skutki u pacjenta lub uczestnika badania klinicznego, któremu podano produkt leczniczy lub badany produkt leczniczy albo badany produkt leczniczy weterynaryjny, chociażby nie miały one związku przyczynowego ze stosowaniem tego produktu</t>
        </is>
      </c>
      <c r="CD93" s="2" t="inlineStr">
        <is>
          <t>acontecimento adverso</t>
        </is>
      </c>
      <c r="CE93" s="2" t="inlineStr">
        <is>
          <t>3</t>
        </is>
      </c>
      <c r="CF93" s="2" t="inlineStr">
        <is>
          <t/>
        </is>
      </c>
      <c r="CG93" t="inlineStr">
        <is>
          <t/>
        </is>
      </c>
      <c r="CH93" s="2" t="inlineStr">
        <is>
          <t>eveniment advers</t>
        </is>
      </c>
      <c r="CI93" s="2" t="inlineStr">
        <is>
          <t>3</t>
        </is>
      </c>
      <c r="CJ93" s="2" t="inlineStr">
        <is>
          <t/>
        </is>
      </c>
      <c r="CK93" t="inlineStr">
        <is>
          <t>orice manifestare nocivă survenită la un pacient sau participant la un studiu clinic, tratat cu un produs medicamentos și care nu este neapărat legată de acel tratament</t>
        </is>
      </c>
      <c r="CL93" s="2" t="inlineStr">
        <is>
          <t>nežiaduca udalosť</t>
        </is>
      </c>
      <c r="CM93" s="2" t="inlineStr">
        <is>
          <t>3</t>
        </is>
      </c>
      <c r="CN93" s="2" t="inlineStr">
        <is>
          <t/>
        </is>
      </c>
      <c r="CO93" t="inlineStr">
        <is>
          <t>akýkoľvek škodlivý prejav u účastníka, ktorému sa podáva liek, ktorý nie je nevyhnutne zapríčinený touto liečbou</t>
        </is>
      </c>
      <c r="CP93" s="2" t="inlineStr">
        <is>
          <t>neželeni dogodek</t>
        </is>
      </c>
      <c r="CQ93" s="2" t="inlineStr">
        <is>
          <t>3</t>
        </is>
      </c>
      <c r="CR93" s="2" t="inlineStr">
        <is>
          <t/>
        </is>
      </c>
      <c r="CS93" t="inlineStr">
        <is>
          <t>kakršen koli neugoden medicinski pojav, ki ni nujno vzročno povezan s tem zdravljenjem, pri udeležencu, ki je dobil zdravilo</t>
        </is>
      </c>
      <c r="CT93" s="2" t="inlineStr">
        <is>
          <t>incident</t>
        </is>
      </c>
      <c r="CU93" s="2" t="inlineStr">
        <is>
          <t>3</t>
        </is>
      </c>
      <c r="CV93" s="2" t="inlineStr">
        <is>
          <t/>
        </is>
      </c>
      <c r="CW93" t="inlineStr">
        <is>
          <t>varje ogynnsam medicinsk händelse som inträffar hos en försöksperson som fått ett läkemedel, men som inte nödvändigtvis har orsakssamband med behandlingen i fråga</t>
        </is>
      </c>
    </row>
    <row r="94">
      <c r="A94" s="1" t="str">
        <f>HYPERLINK("https://iate.europa.eu/entry/result/3636669/all", "3636669")</f>
        <v>3636669</v>
      </c>
      <c r="B94" t="inlineStr">
        <is>
          <t>SCIENCE</t>
        </is>
      </c>
      <c r="C94" t="inlineStr">
        <is>
          <t>SCIENCE|natural and applied sciences</t>
        </is>
      </c>
      <c r="D94" t="inlineStr">
        <is>
          <t>no</t>
        </is>
      </c>
      <c r="E94" t="inlineStr">
        <is>
          <t/>
        </is>
      </c>
      <c r="F94" t="inlineStr">
        <is>
          <t/>
        </is>
      </c>
      <c r="G94" t="inlineStr">
        <is>
          <t/>
        </is>
      </c>
      <c r="H94" t="inlineStr">
        <is>
          <t/>
        </is>
      </c>
      <c r="I94" t="inlineStr">
        <is>
          <t/>
        </is>
      </c>
      <c r="J94" t="inlineStr">
        <is>
          <t/>
        </is>
      </c>
      <c r="K94" t="inlineStr">
        <is>
          <t/>
        </is>
      </c>
      <c r="L94" t="inlineStr">
        <is>
          <t/>
        </is>
      </c>
      <c r="M94" t="inlineStr">
        <is>
          <t/>
        </is>
      </c>
      <c r="N94" t="inlineStr">
        <is>
          <t/>
        </is>
      </c>
      <c r="O94" t="inlineStr">
        <is>
          <t/>
        </is>
      </c>
      <c r="P94" t="inlineStr">
        <is>
          <t/>
        </is>
      </c>
      <c r="Q94" t="inlineStr">
        <is>
          <t/>
        </is>
      </c>
      <c r="R94" s="2" t="inlineStr">
        <is>
          <t>Kurzbericht über Sicherheit und Leistung</t>
        </is>
      </c>
      <c r="S94" s="2" t="inlineStr">
        <is>
          <t>2</t>
        </is>
      </c>
      <c r="T94" s="2" t="inlineStr">
        <is>
          <t/>
        </is>
      </c>
      <c r="U94" t="inlineStr">
        <is>
          <t/>
        </is>
      </c>
      <c r="V94" t="inlineStr">
        <is>
          <t/>
        </is>
      </c>
      <c r="W94" t="inlineStr">
        <is>
          <t/>
        </is>
      </c>
      <c r="X94" t="inlineStr">
        <is>
          <t/>
        </is>
      </c>
      <c r="Y94" t="inlineStr">
        <is>
          <t/>
        </is>
      </c>
      <c r="Z94" s="2" t="inlineStr">
        <is>
          <t>Summary of Safety and Performance|
SSP</t>
        </is>
      </c>
      <c r="AA94" s="2" t="inlineStr">
        <is>
          <t>2|
2</t>
        </is>
      </c>
      <c r="AB94" s="2" t="inlineStr">
        <is>
          <t xml:space="preserve">|
</t>
        </is>
      </c>
      <c r="AC94" t="inlineStr">
        <is>
          <t/>
        </is>
      </c>
      <c r="AD94" s="2" t="inlineStr">
        <is>
          <t>resumen sobre seguridad y funcionamiento</t>
        </is>
      </c>
      <c r="AE94" s="2" t="inlineStr">
        <is>
          <t>2</t>
        </is>
      </c>
      <c r="AF94" s="2" t="inlineStr">
        <is>
          <t/>
        </is>
      </c>
      <c r="AG94" t="inlineStr">
        <is>
          <t/>
        </is>
      </c>
      <c r="AH94" t="inlineStr">
        <is>
          <t/>
        </is>
      </c>
      <c r="AI94" t="inlineStr">
        <is>
          <t/>
        </is>
      </c>
      <c r="AJ94" t="inlineStr">
        <is>
          <t/>
        </is>
      </c>
      <c r="AK94" t="inlineStr">
        <is>
          <t/>
        </is>
      </c>
      <c r="AL94" t="inlineStr">
        <is>
          <t/>
        </is>
      </c>
      <c r="AM94" t="inlineStr">
        <is>
          <t/>
        </is>
      </c>
      <c r="AN94" t="inlineStr">
        <is>
          <t/>
        </is>
      </c>
      <c r="AO94" t="inlineStr">
        <is>
          <t/>
        </is>
      </c>
      <c r="AP94" s="2" t="inlineStr">
        <is>
          <t>résumé des caractéristiques de sécurité et des performances</t>
        </is>
      </c>
      <c r="AQ94" s="2" t="inlineStr">
        <is>
          <t>2</t>
        </is>
      </c>
      <c r="AR94" s="2" t="inlineStr">
        <is>
          <t/>
        </is>
      </c>
      <c r="AS94" t="inlineStr">
        <is>
          <t/>
        </is>
      </c>
      <c r="AT94" t="inlineStr">
        <is>
          <t/>
        </is>
      </c>
      <c r="AU94" t="inlineStr">
        <is>
          <t/>
        </is>
      </c>
      <c r="AV94" t="inlineStr">
        <is>
          <t/>
        </is>
      </c>
      <c r="AW94" t="inlineStr">
        <is>
          <t/>
        </is>
      </c>
      <c r="AX94" t="inlineStr">
        <is>
          <t/>
        </is>
      </c>
      <c r="AY94" t="inlineStr">
        <is>
          <t/>
        </is>
      </c>
      <c r="AZ94" t="inlineStr">
        <is>
          <t/>
        </is>
      </c>
      <c r="BA94" t="inlineStr">
        <is>
          <t/>
        </is>
      </c>
      <c r="BB94" t="inlineStr">
        <is>
          <t/>
        </is>
      </c>
      <c r="BC94" t="inlineStr">
        <is>
          <t/>
        </is>
      </c>
      <c r="BD94" t="inlineStr">
        <is>
          <t/>
        </is>
      </c>
      <c r="BE94" t="inlineStr">
        <is>
          <t/>
        </is>
      </c>
      <c r="BF94" s="2" t="inlineStr">
        <is>
          <t>sintesi relativa alla sicurezza e alle prestazioni</t>
        </is>
      </c>
      <c r="BG94" s="2" t="inlineStr">
        <is>
          <t>2</t>
        </is>
      </c>
      <c r="BH94" s="2" t="inlineStr">
        <is>
          <t/>
        </is>
      </c>
      <c r="BI94" t="inlineStr">
        <is>
          <t/>
        </is>
      </c>
      <c r="BJ94" t="inlineStr">
        <is>
          <t/>
        </is>
      </c>
      <c r="BK94" t="inlineStr">
        <is>
          <t/>
        </is>
      </c>
      <c r="BL94" t="inlineStr">
        <is>
          <t/>
        </is>
      </c>
      <c r="BM94" t="inlineStr">
        <is>
          <t/>
        </is>
      </c>
      <c r="BN94" t="inlineStr">
        <is>
          <t/>
        </is>
      </c>
      <c r="BO94" t="inlineStr">
        <is>
          <t/>
        </is>
      </c>
      <c r="BP94" t="inlineStr">
        <is>
          <t/>
        </is>
      </c>
      <c r="BQ94" t="inlineStr">
        <is>
          <t/>
        </is>
      </c>
      <c r="BR94" t="inlineStr">
        <is>
          <t/>
        </is>
      </c>
      <c r="BS94" t="inlineStr">
        <is>
          <t/>
        </is>
      </c>
      <c r="BT94" t="inlineStr">
        <is>
          <t/>
        </is>
      </c>
      <c r="BU94" t="inlineStr">
        <is>
          <t/>
        </is>
      </c>
      <c r="BV94" t="inlineStr">
        <is>
          <t/>
        </is>
      </c>
      <c r="BW94" t="inlineStr">
        <is>
          <t/>
        </is>
      </c>
      <c r="BX94" t="inlineStr">
        <is>
          <t/>
        </is>
      </c>
      <c r="BY94" t="inlineStr">
        <is>
          <t/>
        </is>
      </c>
      <c r="BZ94" t="inlineStr">
        <is>
          <t/>
        </is>
      </c>
      <c r="CA94" t="inlineStr">
        <is>
          <t/>
        </is>
      </c>
      <c r="CB94" t="inlineStr">
        <is>
          <t/>
        </is>
      </c>
      <c r="CC94" t="inlineStr">
        <is>
          <t/>
        </is>
      </c>
      <c r="CD94" t="inlineStr">
        <is>
          <t/>
        </is>
      </c>
      <c r="CE94" t="inlineStr">
        <is>
          <t/>
        </is>
      </c>
      <c r="CF94" t="inlineStr">
        <is>
          <t/>
        </is>
      </c>
      <c r="CG94" t="inlineStr">
        <is>
          <t/>
        </is>
      </c>
      <c r="CH94" t="inlineStr">
        <is>
          <t/>
        </is>
      </c>
      <c r="CI94" t="inlineStr">
        <is>
          <t/>
        </is>
      </c>
      <c r="CJ94" t="inlineStr">
        <is>
          <t/>
        </is>
      </c>
      <c r="CK94" t="inlineStr">
        <is>
          <t/>
        </is>
      </c>
      <c r="CL94" t="inlineStr">
        <is>
          <t/>
        </is>
      </c>
      <c r="CM94" t="inlineStr">
        <is>
          <t/>
        </is>
      </c>
      <c r="CN94" t="inlineStr">
        <is>
          <t/>
        </is>
      </c>
      <c r="CO94" t="inlineStr">
        <is>
          <t/>
        </is>
      </c>
      <c r="CP94" t="inlineStr">
        <is>
          <t/>
        </is>
      </c>
      <c r="CQ94" t="inlineStr">
        <is>
          <t/>
        </is>
      </c>
      <c r="CR94" t="inlineStr">
        <is>
          <t/>
        </is>
      </c>
      <c r="CS94" t="inlineStr">
        <is>
          <t/>
        </is>
      </c>
      <c r="CT94" t="inlineStr">
        <is>
          <t/>
        </is>
      </c>
      <c r="CU94" t="inlineStr">
        <is>
          <t/>
        </is>
      </c>
      <c r="CV94" t="inlineStr">
        <is>
          <t/>
        </is>
      </c>
      <c r="CW94" t="inlineStr">
        <is>
          <t/>
        </is>
      </c>
    </row>
    <row r="95">
      <c r="A95" s="1" t="str">
        <f>HYPERLINK("https://iate.europa.eu/entry/result/3636583/all", "3636583")</f>
        <v>3636583</v>
      </c>
      <c r="B95" t="inlineStr">
        <is>
          <t>SCIENCE</t>
        </is>
      </c>
      <c r="C95" t="inlineStr">
        <is>
          <t>SCIENCE|natural and applied sciences</t>
        </is>
      </c>
      <c r="D95" t="inlineStr">
        <is>
          <t>no</t>
        </is>
      </c>
      <c r="E95" t="inlineStr">
        <is>
          <t/>
        </is>
      </c>
      <c r="F95" t="inlineStr">
        <is>
          <t/>
        </is>
      </c>
      <c r="G95" t="inlineStr">
        <is>
          <t/>
        </is>
      </c>
      <c r="H95" t="inlineStr">
        <is>
          <t/>
        </is>
      </c>
      <c r="I95" t="inlineStr">
        <is>
          <t/>
        </is>
      </c>
      <c r="J95" t="inlineStr">
        <is>
          <t/>
        </is>
      </c>
      <c r="K95" t="inlineStr">
        <is>
          <t/>
        </is>
      </c>
      <c r="L95" t="inlineStr">
        <is>
          <t/>
        </is>
      </c>
      <c r="M95" t="inlineStr">
        <is>
          <t/>
        </is>
      </c>
      <c r="N95" t="inlineStr">
        <is>
          <t/>
        </is>
      </c>
      <c r="O95" t="inlineStr">
        <is>
          <t/>
        </is>
      </c>
      <c r="P95" t="inlineStr">
        <is>
          <t/>
        </is>
      </c>
      <c r="Q95" t="inlineStr">
        <is>
          <t/>
        </is>
      </c>
      <c r="R95" s="2" t="inlineStr">
        <is>
          <t>Manipulationssicherung</t>
        </is>
      </c>
      <c r="S95" s="2" t="inlineStr">
        <is>
          <t>2</t>
        </is>
      </c>
      <c r="T95" s="2" t="inlineStr">
        <is>
          <t/>
        </is>
      </c>
      <c r="U95" t="inlineStr">
        <is>
          <t/>
        </is>
      </c>
      <c r="V95" s="2" t="inlineStr">
        <is>
          <t>σφραγίδες|
τρόπος διασφάλισης του απαραβίαστου</t>
        </is>
      </c>
      <c r="W95" s="2" t="inlineStr">
        <is>
          <t>2|
2</t>
        </is>
      </c>
      <c r="X95" s="2" t="inlineStr">
        <is>
          <t xml:space="preserve">|
</t>
        </is>
      </c>
      <c r="Y95" t="inlineStr">
        <is>
          <t/>
        </is>
      </c>
      <c r="Z95" s="2" t="inlineStr">
        <is>
          <t>tamper evidence feature</t>
        </is>
      </c>
      <c r="AA95" s="2" t="inlineStr">
        <is>
          <t>2</t>
        </is>
      </c>
      <c r="AB95" s="2" t="inlineStr">
        <is>
          <t/>
        </is>
      </c>
      <c r="AC95" t="inlineStr">
        <is>
          <t/>
        </is>
      </c>
      <c r="AD95" s="2" t="inlineStr">
        <is>
          <t>dspositivo anti manipulación</t>
        </is>
      </c>
      <c r="AE95" s="2" t="inlineStr">
        <is>
          <t>2</t>
        </is>
      </c>
      <c r="AF95" s="2" t="inlineStr">
        <is>
          <t/>
        </is>
      </c>
      <c r="AG95" t="inlineStr">
        <is>
          <t/>
        </is>
      </c>
      <c r="AH95" t="inlineStr">
        <is>
          <t/>
        </is>
      </c>
      <c r="AI95" t="inlineStr">
        <is>
          <t/>
        </is>
      </c>
      <c r="AJ95" t="inlineStr">
        <is>
          <t/>
        </is>
      </c>
      <c r="AK95" t="inlineStr">
        <is>
          <t/>
        </is>
      </c>
      <c r="AL95" s="2" t="inlineStr">
        <is>
          <t>keino kajoamisen paljastamiseksi</t>
        </is>
      </c>
      <c r="AM95" s="2" t="inlineStr">
        <is>
          <t>2</t>
        </is>
      </c>
      <c r="AN95" s="2" t="inlineStr">
        <is>
          <t/>
        </is>
      </c>
      <c r="AO95" t="inlineStr">
        <is>
          <t/>
        </is>
      </c>
      <c r="AP95" t="inlineStr">
        <is>
          <t/>
        </is>
      </c>
      <c r="AQ95" t="inlineStr">
        <is>
          <t/>
        </is>
      </c>
      <c r="AR95" t="inlineStr">
        <is>
          <t/>
        </is>
      </c>
      <c r="AS95" t="inlineStr">
        <is>
          <t/>
        </is>
      </c>
      <c r="AT95" t="inlineStr">
        <is>
          <t/>
        </is>
      </c>
      <c r="AU95" t="inlineStr">
        <is>
          <t/>
        </is>
      </c>
      <c r="AV95" t="inlineStr">
        <is>
          <t/>
        </is>
      </c>
      <c r="AW95" t="inlineStr">
        <is>
          <t/>
        </is>
      </c>
      <c r="AX95" t="inlineStr">
        <is>
          <t/>
        </is>
      </c>
      <c r="AY95" t="inlineStr">
        <is>
          <t/>
        </is>
      </c>
      <c r="AZ95" t="inlineStr">
        <is>
          <t/>
        </is>
      </c>
      <c r="BA95" t="inlineStr">
        <is>
          <t/>
        </is>
      </c>
      <c r="BB95" t="inlineStr">
        <is>
          <t/>
        </is>
      </c>
      <c r="BC95" t="inlineStr">
        <is>
          <t/>
        </is>
      </c>
      <c r="BD95" t="inlineStr">
        <is>
          <t/>
        </is>
      </c>
      <c r="BE95" t="inlineStr">
        <is>
          <t/>
        </is>
      </c>
      <c r="BF95" s="2" t="inlineStr">
        <is>
          <t>sigillo di garanzia|
dispositivo per la segnalazione di eventuali manomissioni</t>
        </is>
      </c>
      <c r="BG95" s="2" t="inlineStr">
        <is>
          <t>2|
2</t>
        </is>
      </c>
      <c r="BH95" s="2" t="inlineStr">
        <is>
          <t xml:space="preserve">|
</t>
        </is>
      </c>
      <c r="BI95" t="inlineStr">
        <is>
          <t/>
        </is>
      </c>
      <c r="BJ95" t="inlineStr">
        <is>
          <t/>
        </is>
      </c>
      <c r="BK95" t="inlineStr">
        <is>
          <t/>
        </is>
      </c>
      <c r="BL95" t="inlineStr">
        <is>
          <t/>
        </is>
      </c>
      <c r="BM95" t="inlineStr">
        <is>
          <t/>
        </is>
      </c>
      <c r="BN95" t="inlineStr">
        <is>
          <t/>
        </is>
      </c>
      <c r="BO95" t="inlineStr">
        <is>
          <t/>
        </is>
      </c>
      <c r="BP95" t="inlineStr">
        <is>
          <t/>
        </is>
      </c>
      <c r="BQ95" t="inlineStr">
        <is>
          <t/>
        </is>
      </c>
      <c r="BR95" t="inlineStr">
        <is>
          <t/>
        </is>
      </c>
      <c r="BS95" t="inlineStr">
        <is>
          <t/>
        </is>
      </c>
      <c r="BT95" t="inlineStr">
        <is>
          <t/>
        </is>
      </c>
      <c r="BU95" t="inlineStr">
        <is>
          <t/>
        </is>
      </c>
      <c r="BV95" t="inlineStr">
        <is>
          <t/>
        </is>
      </c>
      <c r="BW95" t="inlineStr">
        <is>
          <t/>
        </is>
      </c>
      <c r="BX95" t="inlineStr">
        <is>
          <t/>
        </is>
      </c>
      <c r="BY95" t="inlineStr">
        <is>
          <t/>
        </is>
      </c>
      <c r="BZ95" t="inlineStr">
        <is>
          <t/>
        </is>
      </c>
      <c r="CA95" t="inlineStr">
        <is>
          <t/>
        </is>
      </c>
      <c r="CB95" t="inlineStr">
        <is>
          <t/>
        </is>
      </c>
      <c r="CC95" t="inlineStr">
        <is>
          <t/>
        </is>
      </c>
      <c r="CD95" t="inlineStr">
        <is>
          <t/>
        </is>
      </c>
      <c r="CE95" t="inlineStr">
        <is>
          <t/>
        </is>
      </c>
      <c r="CF95" t="inlineStr">
        <is>
          <t/>
        </is>
      </c>
      <c r="CG95" t="inlineStr">
        <is>
          <t/>
        </is>
      </c>
      <c r="CH95" t="inlineStr">
        <is>
          <t/>
        </is>
      </c>
      <c r="CI95" t="inlineStr">
        <is>
          <t/>
        </is>
      </c>
      <c r="CJ95" t="inlineStr">
        <is>
          <t/>
        </is>
      </c>
      <c r="CK95" t="inlineStr">
        <is>
          <t/>
        </is>
      </c>
      <c r="CL95" t="inlineStr">
        <is>
          <t/>
        </is>
      </c>
      <c r="CM95" t="inlineStr">
        <is>
          <t/>
        </is>
      </c>
      <c r="CN95" t="inlineStr">
        <is>
          <t/>
        </is>
      </c>
      <c r="CO95" t="inlineStr">
        <is>
          <t/>
        </is>
      </c>
      <c r="CP95" t="inlineStr">
        <is>
          <t/>
        </is>
      </c>
      <c r="CQ95" t="inlineStr">
        <is>
          <t/>
        </is>
      </c>
      <c r="CR95" t="inlineStr">
        <is>
          <t/>
        </is>
      </c>
      <c r="CS95" t="inlineStr">
        <is>
          <t/>
        </is>
      </c>
      <c r="CT95" t="inlineStr">
        <is>
          <t/>
        </is>
      </c>
      <c r="CU95" t="inlineStr">
        <is>
          <t/>
        </is>
      </c>
      <c r="CV95" t="inlineStr">
        <is>
          <t/>
        </is>
      </c>
      <c r="CW95" t="inlineStr">
        <is>
          <t/>
        </is>
      </c>
    </row>
    <row r="96">
      <c r="A96" s="1" t="str">
        <f>HYPERLINK("https://iate.europa.eu/entry/result/3636668/all", "3636668")</f>
        <v>3636668</v>
      </c>
      <c r="B96" t="inlineStr">
        <is>
          <t>SCIENCE</t>
        </is>
      </c>
      <c r="C96" t="inlineStr">
        <is>
          <t>SCIENCE|natural and applied sciences</t>
        </is>
      </c>
      <c r="D96" t="inlineStr">
        <is>
          <t>no</t>
        </is>
      </c>
      <c r="E96" t="inlineStr">
        <is>
          <t/>
        </is>
      </c>
      <c r="F96" t="inlineStr">
        <is>
          <t/>
        </is>
      </c>
      <c r="G96" t="inlineStr">
        <is>
          <t/>
        </is>
      </c>
      <c r="H96" t="inlineStr">
        <is>
          <t/>
        </is>
      </c>
      <c r="I96" t="inlineStr">
        <is>
          <t/>
        </is>
      </c>
      <c r="J96" t="inlineStr">
        <is>
          <t/>
        </is>
      </c>
      <c r="K96" t="inlineStr">
        <is>
          <t/>
        </is>
      </c>
      <c r="L96" t="inlineStr">
        <is>
          <t/>
        </is>
      </c>
      <c r="M96" t="inlineStr">
        <is>
          <t/>
        </is>
      </c>
      <c r="N96" t="inlineStr">
        <is>
          <t/>
        </is>
      </c>
      <c r="O96" t="inlineStr">
        <is>
          <t/>
        </is>
      </c>
      <c r="P96" t="inlineStr">
        <is>
          <t/>
        </is>
      </c>
      <c r="Q96" t="inlineStr">
        <is>
          <t/>
        </is>
      </c>
      <c r="R96" s="2" t="inlineStr">
        <is>
          <t>Kurzbericht über Sicherheit und klinische Leistung</t>
        </is>
      </c>
      <c r="S96" s="2" t="inlineStr">
        <is>
          <t>2</t>
        </is>
      </c>
      <c r="T96" s="2" t="inlineStr">
        <is>
          <t/>
        </is>
      </c>
      <c r="U96" t="inlineStr">
        <is>
          <t/>
        </is>
      </c>
      <c r="V96" t="inlineStr">
        <is>
          <t/>
        </is>
      </c>
      <c r="W96" t="inlineStr">
        <is>
          <t/>
        </is>
      </c>
      <c r="X96" t="inlineStr">
        <is>
          <t/>
        </is>
      </c>
      <c r="Y96" t="inlineStr">
        <is>
          <t/>
        </is>
      </c>
      <c r="Z96" s="2" t="inlineStr">
        <is>
          <t>Summary of Safety and Clinical Performance|
SSCP</t>
        </is>
      </c>
      <c r="AA96" s="2" t="inlineStr">
        <is>
          <t>2|
2</t>
        </is>
      </c>
      <c r="AB96" s="2" t="inlineStr">
        <is>
          <t xml:space="preserve">|
</t>
        </is>
      </c>
      <c r="AC96" t="inlineStr">
        <is>
          <t/>
        </is>
      </c>
      <c r="AD96" s="2" t="inlineStr">
        <is>
          <t>resumen sobre seguridad y funcionamiento clínico</t>
        </is>
      </c>
      <c r="AE96" s="2" t="inlineStr">
        <is>
          <t>2</t>
        </is>
      </c>
      <c r="AF96" s="2" t="inlineStr">
        <is>
          <t/>
        </is>
      </c>
      <c r="AG96" t="inlineStr">
        <is>
          <t/>
        </is>
      </c>
      <c r="AH96" t="inlineStr">
        <is>
          <t/>
        </is>
      </c>
      <c r="AI96" t="inlineStr">
        <is>
          <t/>
        </is>
      </c>
      <c r="AJ96" t="inlineStr">
        <is>
          <t/>
        </is>
      </c>
      <c r="AK96" t="inlineStr">
        <is>
          <t/>
        </is>
      </c>
      <c r="AL96" t="inlineStr">
        <is>
          <t/>
        </is>
      </c>
      <c r="AM96" t="inlineStr">
        <is>
          <t/>
        </is>
      </c>
      <c r="AN96" t="inlineStr">
        <is>
          <t/>
        </is>
      </c>
      <c r="AO96" t="inlineStr">
        <is>
          <t/>
        </is>
      </c>
      <c r="AP96" s="2" t="inlineStr">
        <is>
          <t>résumé des caractéristiques de sécurité et des performances cliniques</t>
        </is>
      </c>
      <c r="AQ96" s="2" t="inlineStr">
        <is>
          <t>2</t>
        </is>
      </c>
      <c r="AR96" s="2" t="inlineStr">
        <is>
          <t/>
        </is>
      </c>
      <c r="AS96" t="inlineStr">
        <is>
          <t/>
        </is>
      </c>
      <c r="AT96" t="inlineStr">
        <is>
          <t/>
        </is>
      </c>
      <c r="AU96" t="inlineStr">
        <is>
          <t/>
        </is>
      </c>
      <c r="AV96" t="inlineStr">
        <is>
          <t/>
        </is>
      </c>
      <c r="AW96" t="inlineStr">
        <is>
          <t/>
        </is>
      </c>
      <c r="AX96" t="inlineStr">
        <is>
          <t/>
        </is>
      </c>
      <c r="AY96" t="inlineStr">
        <is>
          <t/>
        </is>
      </c>
      <c r="AZ96" t="inlineStr">
        <is>
          <t/>
        </is>
      </c>
      <c r="BA96" t="inlineStr">
        <is>
          <t/>
        </is>
      </c>
      <c r="BB96" t="inlineStr">
        <is>
          <t/>
        </is>
      </c>
      <c r="BC96" t="inlineStr">
        <is>
          <t/>
        </is>
      </c>
      <c r="BD96" t="inlineStr">
        <is>
          <t/>
        </is>
      </c>
      <c r="BE96" t="inlineStr">
        <is>
          <t/>
        </is>
      </c>
      <c r="BF96" s="2" t="inlineStr">
        <is>
          <t>sintesi relativa alla sicurezza e alla prestazione clinica</t>
        </is>
      </c>
      <c r="BG96" s="2" t="inlineStr">
        <is>
          <t>2</t>
        </is>
      </c>
      <c r="BH96" s="2" t="inlineStr">
        <is>
          <t/>
        </is>
      </c>
      <c r="BI96" t="inlineStr">
        <is>
          <t/>
        </is>
      </c>
      <c r="BJ96" t="inlineStr">
        <is>
          <t/>
        </is>
      </c>
      <c r="BK96" t="inlineStr">
        <is>
          <t/>
        </is>
      </c>
      <c r="BL96" t="inlineStr">
        <is>
          <t/>
        </is>
      </c>
      <c r="BM96" t="inlineStr">
        <is>
          <t/>
        </is>
      </c>
      <c r="BN96" t="inlineStr">
        <is>
          <t/>
        </is>
      </c>
      <c r="BO96" t="inlineStr">
        <is>
          <t/>
        </is>
      </c>
      <c r="BP96" t="inlineStr">
        <is>
          <t/>
        </is>
      </c>
      <c r="BQ96" t="inlineStr">
        <is>
          <t/>
        </is>
      </c>
      <c r="BR96" t="inlineStr">
        <is>
          <t/>
        </is>
      </c>
      <c r="BS96" t="inlineStr">
        <is>
          <t/>
        </is>
      </c>
      <c r="BT96" t="inlineStr">
        <is>
          <t/>
        </is>
      </c>
      <c r="BU96" t="inlineStr">
        <is>
          <t/>
        </is>
      </c>
      <c r="BV96" t="inlineStr">
        <is>
          <t/>
        </is>
      </c>
      <c r="BW96" t="inlineStr">
        <is>
          <t/>
        </is>
      </c>
      <c r="BX96" t="inlineStr">
        <is>
          <t/>
        </is>
      </c>
      <c r="BY96" t="inlineStr">
        <is>
          <t/>
        </is>
      </c>
      <c r="BZ96" t="inlineStr">
        <is>
          <t/>
        </is>
      </c>
      <c r="CA96" t="inlineStr">
        <is>
          <t/>
        </is>
      </c>
      <c r="CB96" t="inlineStr">
        <is>
          <t/>
        </is>
      </c>
      <c r="CC96" t="inlineStr">
        <is>
          <t/>
        </is>
      </c>
      <c r="CD96" t="inlineStr">
        <is>
          <t/>
        </is>
      </c>
      <c r="CE96" t="inlineStr">
        <is>
          <t/>
        </is>
      </c>
      <c r="CF96" t="inlineStr">
        <is>
          <t/>
        </is>
      </c>
      <c r="CG96" t="inlineStr">
        <is>
          <t/>
        </is>
      </c>
      <c r="CH96" t="inlineStr">
        <is>
          <t/>
        </is>
      </c>
      <c r="CI96" t="inlineStr">
        <is>
          <t/>
        </is>
      </c>
      <c r="CJ96" t="inlineStr">
        <is>
          <t/>
        </is>
      </c>
      <c r="CK96" t="inlineStr">
        <is>
          <t/>
        </is>
      </c>
      <c r="CL96" t="inlineStr">
        <is>
          <t/>
        </is>
      </c>
      <c r="CM96" t="inlineStr">
        <is>
          <t/>
        </is>
      </c>
      <c r="CN96" t="inlineStr">
        <is>
          <t/>
        </is>
      </c>
      <c r="CO96" t="inlineStr">
        <is>
          <t/>
        </is>
      </c>
      <c r="CP96" t="inlineStr">
        <is>
          <t/>
        </is>
      </c>
      <c r="CQ96" t="inlineStr">
        <is>
          <t/>
        </is>
      </c>
      <c r="CR96" t="inlineStr">
        <is>
          <t/>
        </is>
      </c>
      <c r="CS96" t="inlineStr">
        <is>
          <t/>
        </is>
      </c>
      <c r="CT96" t="inlineStr">
        <is>
          <t/>
        </is>
      </c>
      <c r="CU96" t="inlineStr">
        <is>
          <t/>
        </is>
      </c>
      <c r="CV96" t="inlineStr">
        <is>
          <t/>
        </is>
      </c>
      <c r="CW96" t="inlineStr">
        <is>
          <t/>
        </is>
      </c>
    </row>
    <row r="97">
      <c r="A97" s="1" t="str">
        <f>HYPERLINK("https://iate.europa.eu/entry/result/3518738/all", "3518738")</f>
        <v>3518738</v>
      </c>
      <c r="B97" t="inlineStr">
        <is>
          <t>SOCIAL QUESTIONS</t>
        </is>
      </c>
      <c r="C97" t="inlineStr">
        <is>
          <t>SOCIAL QUESTIONS|health|pharmaceutical industry</t>
        </is>
      </c>
      <c r="D97" t="inlineStr">
        <is>
          <t>yes</t>
        </is>
      </c>
      <c r="E97" t="inlineStr">
        <is>
          <t/>
        </is>
      </c>
      <c r="F97" t="inlineStr">
        <is>
          <t/>
        </is>
      </c>
      <c r="G97" t="inlineStr">
        <is>
          <t/>
        </is>
      </c>
      <c r="H97" t="inlineStr">
        <is>
          <t/>
        </is>
      </c>
      <c r="I97" t="inlineStr">
        <is>
          <t/>
        </is>
      </c>
      <c r="J97" s="2" t="inlineStr">
        <is>
          <t>kvantitativní složení</t>
        </is>
      </c>
      <c r="K97" s="2" t="inlineStr">
        <is>
          <t>3</t>
        </is>
      </c>
      <c r="L97" s="2" t="inlineStr">
        <is>
          <t/>
        </is>
      </c>
      <c r="M97" t="inlineStr">
        <is>
          <t/>
        </is>
      </c>
      <c r="N97" s="2" t="inlineStr">
        <is>
          <t>kvantitativ sammensætning</t>
        </is>
      </c>
      <c r="O97" s="2" t="inlineStr">
        <is>
          <t>3</t>
        </is>
      </c>
      <c r="P97" s="2" t="inlineStr">
        <is>
          <t/>
        </is>
      </c>
      <c r="Q97" t="inlineStr">
        <is>
          <t>angivelse, afhængigt af dispenseringsformen, af masse eller enheder for biologisk aktivitet, enten pr. doseringsenhed eller pr. masse- eller volumenenhed for hvert af de virksomme stoffer</t>
        </is>
      </c>
      <c r="R97" s="2" t="inlineStr">
        <is>
          <t>Zusammensetzung nach Menge</t>
        </is>
      </c>
      <c r="S97" s="2" t="inlineStr">
        <is>
          <t>3</t>
        </is>
      </c>
      <c r="T97" s="2" t="inlineStr">
        <is>
          <t/>
        </is>
      </c>
      <c r="U97" t="inlineStr">
        <is>
          <t/>
        </is>
      </c>
      <c r="V97" s="2" t="inlineStr">
        <is>
          <t>ποσοτική σύνθεση</t>
        </is>
      </c>
      <c r="W97" s="2" t="inlineStr">
        <is>
          <t>3</t>
        </is>
      </c>
      <c r="X97" s="2" t="inlineStr">
        <is>
          <t/>
        </is>
      </c>
      <c r="Y97" t="inlineStr">
        <is>
          <t>η ποσότητα κάθε συστατικού ενός &lt;a href="https://iate.europa.eu/entry/result/1443220/en-el" target="_blank"&gt;φαρμάκου &lt;/a&gt;ή &lt;a href="https://iate.europa.eu/entry/result/1225197/en-el" target="_blank"&gt;κτηνιατρικού φαρμάκου&lt;/a&gt;</t>
        </is>
      </c>
      <c r="Z97" s="2" t="inlineStr">
        <is>
          <t>quantitative composition</t>
        </is>
      </c>
      <c r="AA97" s="2" t="inlineStr">
        <is>
          <t>3</t>
        </is>
      </c>
      <c r="AB97" s="2" t="inlineStr">
        <is>
          <t/>
        </is>
      </c>
      <c r="AC97" t="inlineStr">
        <is>
          <t>the amount of each component of a &lt;a href="https://iate.europa.eu/entry/result/1443220/en" target="_blank"&gt;&lt;i&gt;medicinal product&lt;/i&gt;&lt;/a&gt; or a &lt;a href="https://iate.europa.eu/entry/result/1225197/en" target="_blank"&gt;&lt;i&gt;veterinary medicinal product&lt;/i&gt;&lt;/a&gt;</t>
        </is>
      </c>
      <c r="AD97" s="2" t="inlineStr">
        <is>
          <t>composición cuantitativa</t>
        </is>
      </c>
      <c r="AE97" s="2" t="inlineStr">
        <is>
          <t>4</t>
        </is>
      </c>
      <c r="AF97" s="2" t="inlineStr">
        <is>
          <t/>
        </is>
      </c>
      <c r="AG97" t="inlineStr">
        <is>
          <t>Cantidad de cada sustancia en un medicamento de uso humano o animal.</t>
        </is>
      </c>
      <c r="AH97" s="2" t="inlineStr">
        <is>
          <t>kvantitatiivne koostis</t>
        </is>
      </c>
      <c r="AI97" s="2" t="inlineStr">
        <is>
          <t>3</t>
        </is>
      </c>
      <c r="AJ97" s="2" t="inlineStr">
        <is>
          <t/>
        </is>
      </c>
      <c r="AK97" t="inlineStr">
        <is>
          <t>iga ravimis sisalduva aine kogus</t>
        </is>
      </c>
      <c r="AL97" s="2" t="inlineStr">
        <is>
          <t>määrällinen koostumus</t>
        </is>
      </c>
      <c r="AM97" s="2" t="inlineStr">
        <is>
          <t>3</t>
        </is>
      </c>
      <c r="AN97" s="2" t="inlineStr">
        <is>
          <t/>
        </is>
      </c>
      <c r="AO97" t="inlineStr">
        <is>
          <t>kunkin aineen määrä &lt;a href="https://iate.europa.eu/entry/result/1443220/fi" target="_blank"&gt;lääkkeessä&lt;/a&gt; tai &lt;a href="https://iate.europa.eu/entry/result/1225197/fi" target="_blank"&gt;eläinlääkkeessä&lt;/a&gt;</t>
        </is>
      </c>
      <c r="AP97" s="2" t="inlineStr">
        <is>
          <t>composition quantitative</t>
        </is>
      </c>
      <c r="AQ97" s="2" t="inlineStr">
        <is>
          <t>3</t>
        </is>
      </c>
      <c r="AR97" s="2" t="inlineStr">
        <is>
          <t/>
        </is>
      </c>
      <c r="AS97" t="inlineStr">
        <is>
          <t/>
        </is>
      </c>
      <c r="AT97" s="2" t="inlineStr">
        <is>
          <t>comhdhéanamh cainníochtúil</t>
        </is>
      </c>
      <c r="AU97" s="2" t="inlineStr">
        <is>
          <t>3</t>
        </is>
      </c>
      <c r="AV97" s="2" t="inlineStr">
        <is>
          <t/>
        </is>
      </c>
      <c r="AW97" t="inlineStr">
        <is>
          <t/>
        </is>
      </c>
      <c r="AX97" t="inlineStr">
        <is>
          <t/>
        </is>
      </c>
      <c r="AY97" t="inlineStr">
        <is>
          <t/>
        </is>
      </c>
      <c r="AZ97" t="inlineStr">
        <is>
          <t/>
        </is>
      </c>
      <c r="BA97" t="inlineStr">
        <is>
          <t/>
        </is>
      </c>
      <c r="BB97" t="inlineStr">
        <is>
          <t/>
        </is>
      </c>
      <c r="BC97" t="inlineStr">
        <is>
          <t/>
        </is>
      </c>
      <c r="BD97" t="inlineStr">
        <is>
          <t/>
        </is>
      </c>
      <c r="BE97" t="inlineStr">
        <is>
          <t/>
        </is>
      </c>
      <c r="BF97" s="2" t="inlineStr">
        <is>
          <t>composizione quantitativa</t>
        </is>
      </c>
      <c r="BG97" s="2" t="inlineStr">
        <is>
          <t>3</t>
        </is>
      </c>
      <c r="BH97" s="2" t="inlineStr">
        <is>
          <t/>
        </is>
      </c>
      <c r="BI97" t="inlineStr">
        <is>
          <t>quantità di ciascun componente di un &lt;a href="https://iate.europa.eu/entry/result/1443220/en-it" target="_blank"&gt;medicinale&lt;/a&gt; o di un &lt;a href="https://iate.europa.eu/entry/result/1225197/en-it" target="_blank"&gt;medicinale veterinario&lt;/a&gt;</t>
        </is>
      </c>
      <c r="BJ97" s="2" t="inlineStr">
        <is>
          <t>kiekybinė sudėtis</t>
        </is>
      </c>
      <c r="BK97" s="2" t="inlineStr">
        <is>
          <t>3</t>
        </is>
      </c>
      <c r="BL97" s="2" t="inlineStr">
        <is>
          <t/>
        </is>
      </c>
      <c r="BM97" t="inlineStr">
        <is>
          <t/>
        </is>
      </c>
      <c r="BN97" s="2" t="inlineStr">
        <is>
          <t>kvantitatīvais sastāvs</t>
        </is>
      </c>
      <c r="BO97" s="2" t="inlineStr">
        <is>
          <t>2</t>
        </is>
      </c>
      <c r="BP97" s="2" t="inlineStr">
        <is>
          <t/>
        </is>
      </c>
      <c r="BQ97" t="inlineStr">
        <is>
          <t/>
        </is>
      </c>
      <c r="BR97" s="2" t="inlineStr">
        <is>
          <t>kompożizzjoni kwantitattiva</t>
        </is>
      </c>
      <c r="BS97" s="2" t="inlineStr">
        <is>
          <t>3</t>
        </is>
      </c>
      <c r="BT97" s="2" t="inlineStr">
        <is>
          <t/>
        </is>
      </c>
      <c r="BU97" t="inlineStr">
        <is>
          <t>l-ammont ta' kull komponent ta' prodott mediċinali&lt;sup&gt;1&lt;/sup&gt; jew ta' prodott mediċinali veterinarju&lt;sup&gt;2&lt;/sup&gt;&lt;p&gt;&lt;sup&gt;1&lt;/sup&gt;prodott mediċinali [ &lt;a href="/entry/result/1443220/all" id="ENTRY_TO_ENTRY_CONVERTER" target="_blank"&gt;IATE:1443220&lt;/a&gt; ]&lt;br&gt;&lt;sup&gt;2&lt;/sup&gt;prodott mediċinali veterinarju [ &lt;a href="/entry/result/1225197/all" id="ENTRY_TO_ENTRY_CONVERTER" target="_blank"&gt;IATE:1225197&lt;/a&gt; ]&lt;/p&gt;</t>
        </is>
      </c>
      <c r="BV97" t="inlineStr">
        <is>
          <t/>
        </is>
      </c>
      <c r="BW97" t="inlineStr">
        <is>
          <t/>
        </is>
      </c>
      <c r="BX97" t="inlineStr">
        <is>
          <t/>
        </is>
      </c>
      <c r="BY97" t="inlineStr">
        <is>
          <t/>
        </is>
      </c>
      <c r="BZ97" s="2" t="inlineStr">
        <is>
          <t>skład ilościowy</t>
        </is>
      </c>
      <c r="CA97" s="2" t="inlineStr">
        <is>
          <t>3</t>
        </is>
      </c>
      <c r="CB97" s="2" t="inlineStr">
        <is>
          <t/>
        </is>
      </c>
      <c r="CC97" t="inlineStr">
        <is>
          <t/>
        </is>
      </c>
      <c r="CD97" s="2" t="inlineStr">
        <is>
          <t>composição quantitativa</t>
        </is>
      </c>
      <c r="CE97" s="2" t="inlineStr">
        <is>
          <t>3</t>
        </is>
      </c>
      <c r="CF97" s="2" t="inlineStr">
        <is>
          <t/>
        </is>
      </c>
      <c r="CG97" t="inlineStr">
        <is>
          <t>Quantidade de cada componente num medicamento ou num medicamento veterinário.</t>
        </is>
      </c>
      <c r="CH97" s="2" t="inlineStr">
        <is>
          <t>compoziție cantitativă</t>
        </is>
      </c>
      <c r="CI97" s="2" t="inlineStr">
        <is>
          <t>3</t>
        </is>
      </c>
      <c r="CJ97" s="2" t="inlineStr">
        <is>
          <t/>
        </is>
      </c>
      <c r="CK97" t="inlineStr">
        <is>
          <t/>
        </is>
      </c>
      <c r="CL97" s="2" t="inlineStr">
        <is>
          <t>kvantitatívne zloženie</t>
        </is>
      </c>
      <c r="CM97" s="2" t="inlineStr">
        <is>
          <t>3</t>
        </is>
      </c>
      <c r="CN97" s="2" t="inlineStr">
        <is>
          <t/>
        </is>
      </c>
      <c r="CO97" t="inlineStr">
        <is>
          <t/>
        </is>
      </c>
      <c r="CP97" s="2" t="inlineStr">
        <is>
          <t>kvantitativna sestava</t>
        </is>
      </c>
      <c r="CQ97" s="2" t="inlineStr">
        <is>
          <t>3</t>
        </is>
      </c>
      <c r="CR97" s="2" t="inlineStr">
        <is>
          <t/>
        </is>
      </c>
      <c r="CS97" t="inlineStr">
        <is>
          <t/>
        </is>
      </c>
      <c r="CT97" s="2" t="inlineStr">
        <is>
          <t>kvantitativ sammansättning</t>
        </is>
      </c>
      <c r="CU97" s="2" t="inlineStr">
        <is>
          <t>3</t>
        </is>
      </c>
      <c r="CV97" s="2" t="inlineStr">
        <is>
          <t/>
        </is>
      </c>
      <c r="CW97" t="inlineStr">
        <is>
          <t/>
        </is>
      </c>
    </row>
    <row r="98">
      <c r="A98" s="1" t="str">
        <f>HYPERLINK("https://iate.europa.eu/entry/result/3636735/all", "3636735")</f>
        <v>3636735</v>
      </c>
      <c r="B98" t="inlineStr">
        <is>
          <t>SCIENCE</t>
        </is>
      </c>
      <c r="C98" t="inlineStr">
        <is>
          <t>SCIENCE|natural and applied sciences</t>
        </is>
      </c>
      <c r="D98" t="inlineStr">
        <is>
          <t>no</t>
        </is>
      </c>
      <c r="E98" t="inlineStr">
        <is>
          <t/>
        </is>
      </c>
      <c r="F98" t="inlineStr">
        <is>
          <t/>
        </is>
      </c>
      <c r="G98" t="inlineStr">
        <is>
          <t/>
        </is>
      </c>
      <c r="H98" t="inlineStr">
        <is>
          <t/>
        </is>
      </c>
      <c r="I98" t="inlineStr">
        <is>
          <t/>
        </is>
      </c>
      <c r="J98" t="inlineStr">
        <is>
          <t/>
        </is>
      </c>
      <c r="K98" t="inlineStr">
        <is>
          <t/>
        </is>
      </c>
      <c r="L98" t="inlineStr">
        <is>
          <t/>
        </is>
      </c>
      <c r="M98" t="inlineStr">
        <is>
          <t/>
        </is>
      </c>
      <c r="N98" t="inlineStr">
        <is>
          <t/>
        </is>
      </c>
      <c r="O98" t="inlineStr">
        <is>
          <t/>
        </is>
      </c>
      <c r="P98" t="inlineStr">
        <is>
          <t/>
        </is>
      </c>
      <c r="Q98" t="inlineStr">
        <is>
          <t/>
        </is>
      </c>
      <c r="R98" s="2" t="inlineStr">
        <is>
          <t>qualifizierte Person für die Pharmakovigilanz</t>
        </is>
      </c>
      <c r="S98" s="2" t="inlineStr">
        <is>
          <t>2</t>
        </is>
      </c>
      <c r="T98" s="2" t="inlineStr">
        <is>
          <t/>
        </is>
      </c>
      <c r="U98" t="inlineStr">
        <is>
          <t/>
        </is>
      </c>
      <c r="V98" t="inlineStr">
        <is>
          <t/>
        </is>
      </c>
      <c r="W98" t="inlineStr">
        <is>
          <t/>
        </is>
      </c>
      <c r="X98" t="inlineStr">
        <is>
          <t/>
        </is>
      </c>
      <c r="Y98" t="inlineStr">
        <is>
          <t/>
        </is>
      </c>
      <c r="Z98" s="2" t="inlineStr">
        <is>
          <t>Qualified Person Responsible for Pharmacovigilance|
QPPV</t>
        </is>
      </c>
      <c r="AA98" s="2" t="inlineStr">
        <is>
          <t>2|
2</t>
        </is>
      </c>
      <c r="AB98" s="2" t="inlineStr">
        <is>
          <t xml:space="preserve">|
</t>
        </is>
      </c>
      <c r="AC98" t="inlineStr">
        <is>
          <t/>
        </is>
      </c>
      <c r="AD98" s="2" t="inlineStr">
        <is>
          <t>responsable de farmacovigilancia|
RFV</t>
        </is>
      </c>
      <c r="AE98" s="2" t="inlineStr">
        <is>
          <t>2|
2</t>
        </is>
      </c>
      <c r="AF98" s="2" t="inlineStr">
        <is>
          <t xml:space="preserve">|
</t>
        </is>
      </c>
      <c r="AG98" t="inlineStr">
        <is>
          <t/>
        </is>
      </c>
      <c r="AH98" t="inlineStr">
        <is>
          <t/>
        </is>
      </c>
      <c r="AI98" t="inlineStr">
        <is>
          <t/>
        </is>
      </c>
      <c r="AJ98" t="inlineStr">
        <is>
          <t/>
        </is>
      </c>
      <c r="AK98" t="inlineStr">
        <is>
          <t/>
        </is>
      </c>
      <c r="AL98" t="inlineStr">
        <is>
          <t/>
        </is>
      </c>
      <c r="AM98" t="inlineStr">
        <is>
          <t/>
        </is>
      </c>
      <c r="AN98" t="inlineStr">
        <is>
          <t/>
        </is>
      </c>
      <c r="AO98" t="inlineStr">
        <is>
          <t/>
        </is>
      </c>
      <c r="AP98" s="2" t="inlineStr">
        <is>
          <t>personne qualifiée responsable en matière de pharmacovigilance</t>
        </is>
      </c>
      <c r="AQ98" s="2" t="inlineStr">
        <is>
          <t>2</t>
        </is>
      </c>
      <c r="AR98" s="2" t="inlineStr">
        <is>
          <t/>
        </is>
      </c>
      <c r="AS98" t="inlineStr">
        <is>
          <t/>
        </is>
      </c>
      <c r="AT98" t="inlineStr">
        <is>
          <t/>
        </is>
      </c>
      <c r="AU98" t="inlineStr">
        <is>
          <t/>
        </is>
      </c>
      <c r="AV98" t="inlineStr">
        <is>
          <t/>
        </is>
      </c>
      <c r="AW98" t="inlineStr">
        <is>
          <t/>
        </is>
      </c>
      <c r="AX98" t="inlineStr">
        <is>
          <t/>
        </is>
      </c>
      <c r="AY98" t="inlineStr">
        <is>
          <t/>
        </is>
      </c>
      <c r="AZ98" t="inlineStr">
        <is>
          <t/>
        </is>
      </c>
      <c r="BA98" t="inlineStr">
        <is>
          <t/>
        </is>
      </c>
      <c r="BB98" t="inlineStr">
        <is>
          <t/>
        </is>
      </c>
      <c r="BC98" t="inlineStr">
        <is>
          <t/>
        </is>
      </c>
      <c r="BD98" t="inlineStr">
        <is>
          <t/>
        </is>
      </c>
      <c r="BE98" t="inlineStr">
        <is>
          <t/>
        </is>
      </c>
      <c r="BF98" s="2" t="inlineStr">
        <is>
          <t>persona qualificata responsabile della farmacovigilanza</t>
        </is>
      </c>
      <c r="BG98" s="2" t="inlineStr">
        <is>
          <t>2</t>
        </is>
      </c>
      <c r="BH98" s="2" t="inlineStr">
        <is>
          <t/>
        </is>
      </c>
      <c r="BI98" t="inlineStr">
        <is>
          <t/>
        </is>
      </c>
      <c r="BJ98" s="2" t="inlineStr">
        <is>
          <t>už farmakologinį budrumą atsakingas kvalifikuotas asmuo</t>
        </is>
      </c>
      <c r="BK98" s="2" t="inlineStr">
        <is>
          <t>2</t>
        </is>
      </c>
      <c r="BL98" s="2" t="inlineStr">
        <is>
          <t/>
        </is>
      </c>
      <c r="BM98" t="inlineStr">
        <is>
          <t/>
        </is>
      </c>
      <c r="BN98" t="inlineStr">
        <is>
          <t/>
        </is>
      </c>
      <c r="BO98" t="inlineStr">
        <is>
          <t/>
        </is>
      </c>
      <c r="BP98" t="inlineStr">
        <is>
          <t/>
        </is>
      </c>
      <c r="BQ98" t="inlineStr">
        <is>
          <t/>
        </is>
      </c>
      <c r="BR98" t="inlineStr">
        <is>
          <t/>
        </is>
      </c>
      <c r="BS98" t="inlineStr">
        <is>
          <t/>
        </is>
      </c>
      <c r="BT98" t="inlineStr">
        <is>
          <t/>
        </is>
      </c>
      <c r="BU98" t="inlineStr">
        <is>
          <t/>
        </is>
      </c>
      <c r="BV98" s="2" t="inlineStr">
        <is>
          <t>voor de geneesmiddelenbewaking verantwoordelijke persoon</t>
        </is>
      </c>
      <c r="BW98" s="2" t="inlineStr">
        <is>
          <t>2</t>
        </is>
      </c>
      <c r="BX98" s="2" t="inlineStr">
        <is>
          <t/>
        </is>
      </c>
      <c r="BY98" t="inlineStr">
        <is>
          <t/>
        </is>
      </c>
      <c r="BZ98" t="inlineStr">
        <is>
          <t/>
        </is>
      </c>
      <c r="CA98" t="inlineStr">
        <is>
          <t/>
        </is>
      </c>
      <c r="CB98" t="inlineStr">
        <is>
          <t/>
        </is>
      </c>
      <c r="CC98" t="inlineStr">
        <is>
          <t/>
        </is>
      </c>
      <c r="CD98" t="inlineStr">
        <is>
          <t/>
        </is>
      </c>
      <c r="CE98" t="inlineStr">
        <is>
          <t/>
        </is>
      </c>
      <c r="CF98" t="inlineStr">
        <is>
          <t/>
        </is>
      </c>
      <c r="CG98" t="inlineStr">
        <is>
          <t/>
        </is>
      </c>
      <c r="CH98" t="inlineStr">
        <is>
          <t/>
        </is>
      </c>
      <c r="CI98" t="inlineStr">
        <is>
          <t/>
        </is>
      </c>
      <c r="CJ98" t="inlineStr">
        <is>
          <t/>
        </is>
      </c>
      <c r="CK98" t="inlineStr">
        <is>
          <t/>
        </is>
      </c>
      <c r="CL98" t="inlineStr">
        <is>
          <t/>
        </is>
      </c>
      <c r="CM98" t="inlineStr">
        <is>
          <t/>
        </is>
      </c>
      <c r="CN98" t="inlineStr">
        <is>
          <t/>
        </is>
      </c>
      <c r="CO98" t="inlineStr">
        <is>
          <t/>
        </is>
      </c>
      <c r="CP98" s="2" t="inlineStr">
        <is>
          <t>usposobljena oseba, odgovorna za farmakovigilanco</t>
        </is>
      </c>
      <c r="CQ98" s="2" t="inlineStr">
        <is>
          <t>2</t>
        </is>
      </c>
      <c r="CR98" s="2" t="inlineStr">
        <is>
          <t/>
        </is>
      </c>
      <c r="CS98" t="inlineStr">
        <is>
          <t/>
        </is>
      </c>
      <c r="CT98" t="inlineStr">
        <is>
          <t/>
        </is>
      </c>
      <c r="CU98" t="inlineStr">
        <is>
          <t/>
        </is>
      </c>
      <c r="CV98" t="inlineStr">
        <is>
          <t/>
        </is>
      </c>
      <c r="CW98" t="inlineStr">
        <is>
          <t/>
        </is>
      </c>
    </row>
    <row r="99">
      <c r="A99" s="1" t="str">
        <f>HYPERLINK("https://iate.europa.eu/entry/result/3636759/all", "3636759")</f>
        <v>3636759</v>
      </c>
      <c r="B99" t="inlineStr">
        <is>
          <t>SCIENCE</t>
        </is>
      </c>
      <c r="C99" t="inlineStr">
        <is>
          <t>SCIENCE|natural and applied sciences</t>
        </is>
      </c>
      <c r="D99" t="inlineStr">
        <is>
          <t>no</t>
        </is>
      </c>
      <c r="E99" t="inlineStr">
        <is>
          <t/>
        </is>
      </c>
      <c r="F99" t="inlineStr">
        <is>
          <t/>
        </is>
      </c>
      <c r="G99" t="inlineStr">
        <is>
          <t/>
        </is>
      </c>
      <c r="H99" t="inlineStr">
        <is>
          <t/>
        </is>
      </c>
      <c r="I99" t="inlineStr">
        <is>
          <t/>
        </is>
      </c>
      <c r="J99" t="inlineStr">
        <is>
          <t/>
        </is>
      </c>
      <c r="K99" t="inlineStr">
        <is>
          <t/>
        </is>
      </c>
      <c r="L99" t="inlineStr">
        <is>
          <t/>
        </is>
      </c>
      <c r="M99" t="inlineStr">
        <is>
          <t/>
        </is>
      </c>
      <c r="N99" t="inlineStr">
        <is>
          <t/>
        </is>
      </c>
      <c r="O99" t="inlineStr">
        <is>
          <t/>
        </is>
      </c>
      <c r="P99" t="inlineStr">
        <is>
          <t/>
        </is>
      </c>
      <c r="Q99" t="inlineStr">
        <is>
          <t/>
        </is>
      </c>
      <c r="R99" t="inlineStr">
        <is>
          <t/>
        </is>
      </c>
      <c r="S99" t="inlineStr">
        <is>
          <t/>
        </is>
      </c>
      <c r="T99" t="inlineStr">
        <is>
          <t/>
        </is>
      </c>
      <c r="U99" t="inlineStr">
        <is>
          <t/>
        </is>
      </c>
      <c r="V99" t="inlineStr">
        <is>
          <t/>
        </is>
      </c>
      <c r="W99" t="inlineStr">
        <is>
          <t/>
        </is>
      </c>
      <c r="X99" t="inlineStr">
        <is>
          <t/>
        </is>
      </c>
      <c r="Y99" t="inlineStr">
        <is>
          <t/>
        </is>
      </c>
      <c r="Z99" s="2" t="inlineStr">
        <is>
          <t>Pharmaceutical Group of the European Union|
PGEU</t>
        </is>
      </c>
      <c r="AA99" s="2" t="inlineStr">
        <is>
          <t>2|
2</t>
        </is>
      </c>
      <c r="AB99" s="2" t="inlineStr">
        <is>
          <t xml:space="preserve">|
</t>
        </is>
      </c>
      <c r="AC99" t="inlineStr">
        <is>
          <t/>
        </is>
      </c>
      <c r="AD99" s="2" t="inlineStr">
        <is>
          <t>Agrupación Farmacéutica Europea</t>
        </is>
      </c>
      <c r="AE99" s="2" t="inlineStr">
        <is>
          <t>2</t>
        </is>
      </c>
      <c r="AF99" s="2" t="inlineStr">
        <is>
          <t/>
        </is>
      </c>
      <c r="AG99" t="inlineStr">
        <is>
          <t/>
        </is>
      </c>
      <c r="AH99" t="inlineStr">
        <is>
          <t/>
        </is>
      </c>
      <c r="AI99" t="inlineStr">
        <is>
          <t/>
        </is>
      </c>
      <c r="AJ99" t="inlineStr">
        <is>
          <t/>
        </is>
      </c>
      <c r="AK99" t="inlineStr">
        <is>
          <t/>
        </is>
      </c>
      <c r="AL99" t="inlineStr">
        <is>
          <t/>
        </is>
      </c>
      <c r="AM99" t="inlineStr">
        <is>
          <t/>
        </is>
      </c>
      <c r="AN99" t="inlineStr">
        <is>
          <t/>
        </is>
      </c>
      <c r="AO99" t="inlineStr">
        <is>
          <t/>
        </is>
      </c>
      <c r="AP99" s="2" t="inlineStr">
        <is>
          <t>Groupement Pharmaceutique de l’Union Européenne|
GPUE</t>
        </is>
      </c>
      <c r="AQ99" s="2" t="inlineStr">
        <is>
          <t>2|
2</t>
        </is>
      </c>
      <c r="AR99" s="2" t="inlineStr">
        <is>
          <t xml:space="preserve">|
</t>
        </is>
      </c>
      <c r="AS99" t="inlineStr">
        <is>
          <t/>
        </is>
      </c>
      <c r="AT99" t="inlineStr">
        <is>
          <t/>
        </is>
      </c>
      <c r="AU99" t="inlineStr">
        <is>
          <t/>
        </is>
      </c>
      <c r="AV99" t="inlineStr">
        <is>
          <t/>
        </is>
      </c>
      <c r="AW99" t="inlineStr">
        <is>
          <t/>
        </is>
      </c>
      <c r="AX99" t="inlineStr">
        <is>
          <t/>
        </is>
      </c>
      <c r="AY99" t="inlineStr">
        <is>
          <t/>
        </is>
      </c>
      <c r="AZ99" t="inlineStr">
        <is>
          <t/>
        </is>
      </c>
      <c r="BA99" t="inlineStr">
        <is>
          <t/>
        </is>
      </c>
      <c r="BB99" t="inlineStr">
        <is>
          <t/>
        </is>
      </c>
      <c r="BC99" t="inlineStr">
        <is>
          <t/>
        </is>
      </c>
      <c r="BD99" t="inlineStr">
        <is>
          <t/>
        </is>
      </c>
      <c r="BE99" t="inlineStr">
        <is>
          <t/>
        </is>
      </c>
      <c r="BF99" t="inlineStr">
        <is>
          <t/>
        </is>
      </c>
      <c r="BG99" t="inlineStr">
        <is>
          <t/>
        </is>
      </c>
      <c r="BH99" t="inlineStr">
        <is>
          <t/>
        </is>
      </c>
      <c r="BI99" t="inlineStr">
        <is>
          <t/>
        </is>
      </c>
      <c r="BJ99" t="inlineStr">
        <is>
          <t/>
        </is>
      </c>
      <c r="BK99" t="inlineStr">
        <is>
          <t/>
        </is>
      </c>
      <c r="BL99" t="inlineStr">
        <is>
          <t/>
        </is>
      </c>
      <c r="BM99" t="inlineStr">
        <is>
          <t/>
        </is>
      </c>
      <c r="BN99" t="inlineStr">
        <is>
          <t/>
        </is>
      </c>
      <c r="BO99" t="inlineStr">
        <is>
          <t/>
        </is>
      </c>
      <c r="BP99" t="inlineStr">
        <is>
          <t/>
        </is>
      </c>
      <c r="BQ99" t="inlineStr">
        <is>
          <t/>
        </is>
      </c>
      <c r="BR99" t="inlineStr">
        <is>
          <t/>
        </is>
      </c>
      <c r="BS99" t="inlineStr">
        <is>
          <t/>
        </is>
      </c>
      <c r="BT99" t="inlineStr">
        <is>
          <t/>
        </is>
      </c>
      <c r="BU99" t="inlineStr">
        <is>
          <t/>
        </is>
      </c>
      <c r="BV99" t="inlineStr">
        <is>
          <t/>
        </is>
      </c>
      <c r="BW99" t="inlineStr">
        <is>
          <t/>
        </is>
      </c>
      <c r="BX99" t="inlineStr">
        <is>
          <t/>
        </is>
      </c>
      <c r="BY99" t="inlineStr">
        <is>
          <t/>
        </is>
      </c>
      <c r="BZ99" t="inlineStr">
        <is>
          <t/>
        </is>
      </c>
      <c r="CA99" t="inlineStr">
        <is>
          <t/>
        </is>
      </c>
      <c r="CB99" t="inlineStr">
        <is>
          <t/>
        </is>
      </c>
      <c r="CC99" t="inlineStr">
        <is>
          <t/>
        </is>
      </c>
      <c r="CD99" t="inlineStr">
        <is>
          <t/>
        </is>
      </c>
      <c r="CE99" t="inlineStr">
        <is>
          <t/>
        </is>
      </c>
      <c r="CF99" t="inlineStr">
        <is>
          <t/>
        </is>
      </c>
      <c r="CG99" t="inlineStr">
        <is>
          <t/>
        </is>
      </c>
      <c r="CH99" t="inlineStr">
        <is>
          <t/>
        </is>
      </c>
      <c r="CI99" t="inlineStr">
        <is>
          <t/>
        </is>
      </c>
      <c r="CJ99" t="inlineStr">
        <is>
          <t/>
        </is>
      </c>
      <c r="CK99" t="inlineStr">
        <is>
          <t/>
        </is>
      </c>
      <c r="CL99" t="inlineStr">
        <is>
          <t/>
        </is>
      </c>
      <c r="CM99" t="inlineStr">
        <is>
          <t/>
        </is>
      </c>
      <c r="CN99" t="inlineStr">
        <is>
          <t/>
        </is>
      </c>
      <c r="CO99" t="inlineStr">
        <is>
          <t/>
        </is>
      </c>
      <c r="CP99" t="inlineStr">
        <is>
          <t/>
        </is>
      </c>
      <c r="CQ99" t="inlineStr">
        <is>
          <t/>
        </is>
      </c>
      <c r="CR99" t="inlineStr">
        <is>
          <t/>
        </is>
      </c>
      <c r="CS99" t="inlineStr">
        <is>
          <t/>
        </is>
      </c>
      <c r="CT99" t="inlineStr">
        <is>
          <t/>
        </is>
      </c>
      <c r="CU99" t="inlineStr">
        <is>
          <t/>
        </is>
      </c>
      <c r="CV99" t="inlineStr">
        <is>
          <t/>
        </is>
      </c>
      <c r="CW99" t="inlineStr">
        <is>
          <t/>
        </is>
      </c>
    </row>
    <row r="100">
      <c r="A100" s="1" t="str">
        <f>HYPERLINK("https://iate.europa.eu/entry/result/3635350/all", "3635350")</f>
        <v>3635350</v>
      </c>
      <c r="B100" t="inlineStr">
        <is>
          <t>SCIENCE</t>
        </is>
      </c>
      <c r="C100" t="inlineStr">
        <is>
          <t>SCIENCE|natural and applied sciences</t>
        </is>
      </c>
      <c r="D100" t="inlineStr">
        <is>
          <t>no</t>
        </is>
      </c>
      <c r="E100" t="inlineStr">
        <is>
          <t/>
        </is>
      </c>
      <c r="F100" t="inlineStr">
        <is>
          <t/>
        </is>
      </c>
      <c r="G100" t="inlineStr">
        <is>
          <t/>
        </is>
      </c>
      <c r="H100" t="inlineStr">
        <is>
          <t/>
        </is>
      </c>
      <c r="I100" t="inlineStr">
        <is>
          <t/>
        </is>
      </c>
      <c r="J100" t="inlineStr">
        <is>
          <t/>
        </is>
      </c>
      <c r="K100" t="inlineStr">
        <is>
          <t/>
        </is>
      </c>
      <c r="L100" t="inlineStr">
        <is>
          <t/>
        </is>
      </c>
      <c r="M100" t="inlineStr">
        <is>
          <t/>
        </is>
      </c>
      <c r="N100" t="inlineStr">
        <is>
          <t/>
        </is>
      </c>
      <c r="O100" t="inlineStr">
        <is>
          <t/>
        </is>
      </c>
      <c r="P100" t="inlineStr">
        <is>
          <t/>
        </is>
      </c>
      <c r="Q100" t="inlineStr">
        <is>
          <t/>
        </is>
      </c>
      <c r="R100" s="2" t="inlineStr">
        <is>
          <t>Sachverständigengruppe für Medizinprodukte</t>
        </is>
      </c>
      <c r="S100" s="2" t="inlineStr">
        <is>
          <t>2</t>
        </is>
      </c>
      <c r="T100" s="2" t="inlineStr">
        <is>
          <t/>
        </is>
      </c>
      <c r="U100" t="inlineStr">
        <is>
          <t/>
        </is>
      </c>
      <c r="V100" s="2" t="inlineStr">
        <is>
          <t>ομάδα εμπειρογνωμόνων για τα ιατροτεχνολογικά προϊόντα</t>
        </is>
      </c>
      <c r="W100" s="2" t="inlineStr">
        <is>
          <t>2</t>
        </is>
      </c>
      <c r="X100" s="2" t="inlineStr">
        <is>
          <t/>
        </is>
      </c>
      <c r="Y100" t="inlineStr">
        <is>
          <t/>
        </is>
      </c>
      <c r="Z100" s="2" t="inlineStr">
        <is>
          <t>Medical Devices Expert Group|
MDEG</t>
        </is>
      </c>
      <c r="AA100" s="2" t="inlineStr">
        <is>
          <t>2|
2</t>
        </is>
      </c>
      <c r="AB100" s="2" t="inlineStr">
        <is>
          <t xml:space="preserve">|
</t>
        </is>
      </c>
      <c r="AC100" t="inlineStr">
        <is>
          <t/>
        </is>
      </c>
      <c r="AD100" s="2" t="inlineStr">
        <is>
          <t>Grupo de Expertos en Productos Sanitarios</t>
        </is>
      </c>
      <c r="AE100" s="2" t="inlineStr">
        <is>
          <t>2</t>
        </is>
      </c>
      <c r="AF100" s="2" t="inlineStr">
        <is>
          <t/>
        </is>
      </c>
      <c r="AG100" t="inlineStr">
        <is>
          <t/>
        </is>
      </c>
      <c r="AH100" t="inlineStr">
        <is>
          <t/>
        </is>
      </c>
      <c r="AI100" t="inlineStr">
        <is>
          <t/>
        </is>
      </c>
      <c r="AJ100" t="inlineStr">
        <is>
          <t/>
        </is>
      </c>
      <c r="AK100" t="inlineStr">
        <is>
          <t/>
        </is>
      </c>
      <c r="AL100" t="inlineStr">
        <is>
          <t/>
        </is>
      </c>
      <c r="AM100" t="inlineStr">
        <is>
          <t/>
        </is>
      </c>
      <c r="AN100" t="inlineStr">
        <is>
          <t/>
        </is>
      </c>
      <c r="AO100" t="inlineStr">
        <is>
          <t/>
        </is>
      </c>
      <c r="AP100" s="2" t="inlineStr">
        <is>
          <t>groupe d’experts sur les dispositifs médicaux</t>
        </is>
      </c>
      <c r="AQ100" s="2" t="inlineStr">
        <is>
          <t>2</t>
        </is>
      </c>
      <c r="AR100" s="2" t="inlineStr">
        <is>
          <t/>
        </is>
      </c>
      <c r="AS100" t="inlineStr">
        <is>
          <t/>
        </is>
      </c>
      <c r="AT100" t="inlineStr">
        <is>
          <t/>
        </is>
      </c>
      <c r="AU100" t="inlineStr">
        <is>
          <t/>
        </is>
      </c>
      <c r="AV100" t="inlineStr">
        <is>
          <t/>
        </is>
      </c>
      <c r="AW100" t="inlineStr">
        <is>
          <t/>
        </is>
      </c>
      <c r="AX100" t="inlineStr">
        <is>
          <t/>
        </is>
      </c>
      <c r="AY100" t="inlineStr">
        <is>
          <t/>
        </is>
      </c>
      <c r="AZ100" t="inlineStr">
        <is>
          <t/>
        </is>
      </c>
      <c r="BA100" t="inlineStr">
        <is>
          <t/>
        </is>
      </c>
      <c r="BB100" t="inlineStr">
        <is>
          <t/>
        </is>
      </c>
      <c r="BC100" t="inlineStr">
        <is>
          <t/>
        </is>
      </c>
      <c r="BD100" t="inlineStr">
        <is>
          <t/>
        </is>
      </c>
      <c r="BE100" t="inlineStr">
        <is>
          <t/>
        </is>
      </c>
      <c r="BF100" s="2" t="inlineStr">
        <is>
          <t>gruppo d'esperti sui dispositivi medici</t>
        </is>
      </c>
      <c r="BG100" s="2" t="inlineStr">
        <is>
          <t>2</t>
        </is>
      </c>
      <c r="BH100" s="2" t="inlineStr">
        <is>
          <t/>
        </is>
      </c>
      <c r="BI100" t="inlineStr">
        <is>
          <t/>
        </is>
      </c>
      <c r="BJ100" t="inlineStr">
        <is>
          <t/>
        </is>
      </c>
      <c r="BK100" t="inlineStr">
        <is>
          <t/>
        </is>
      </c>
      <c r="BL100" t="inlineStr">
        <is>
          <t/>
        </is>
      </c>
      <c r="BM100" t="inlineStr">
        <is>
          <t/>
        </is>
      </c>
      <c r="BN100" t="inlineStr">
        <is>
          <t/>
        </is>
      </c>
      <c r="BO100" t="inlineStr">
        <is>
          <t/>
        </is>
      </c>
      <c r="BP100" t="inlineStr">
        <is>
          <t/>
        </is>
      </c>
      <c r="BQ100" t="inlineStr">
        <is>
          <t/>
        </is>
      </c>
      <c r="BR100" t="inlineStr">
        <is>
          <t/>
        </is>
      </c>
      <c r="BS100" t="inlineStr">
        <is>
          <t/>
        </is>
      </c>
      <c r="BT100" t="inlineStr">
        <is>
          <t/>
        </is>
      </c>
      <c r="BU100" t="inlineStr">
        <is>
          <t/>
        </is>
      </c>
      <c r="BV100" t="inlineStr">
        <is>
          <t/>
        </is>
      </c>
      <c r="BW100" t="inlineStr">
        <is>
          <t/>
        </is>
      </c>
      <c r="BX100" t="inlineStr">
        <is>
          <t/>
        </is>
      </c>
      <c r="BY100" t="inlineStr">
        <is>
          <t/>
        </is>
      </c>
      <c r="BZ100" t="inlineStr">
        <is>
          <t/>
        </is>
      </c>
      <c r="CA100" t="inlineStr">
        <is>
          <t/>
        </is>
      </c>
      <c r="CB100" t="inlineStr">
        <is>
          <t/>
        </is>
      </c>
      <c r="CC100" t="inlineStr">
        <is>
          <t/>
        </is>
      </c>
      <c r="CD100" s="2" t="inlineStr">
        <is>
          <t>Grupo de Peritos sobre Dispositivos Médicos</t>
        </is>
      </c>
      <c r="CE100" s="2" t="inlineStr">
        <is>
          <t>2</t>
        </is>
      </c>
      <c r="CF100" s="2" t="inlineStr">
        <is>
          <t/>
        </is>
      </c>
      <c r="CG100" t="inlineStr">
        <is>
          <t/>
        </is>
      </c>
      <c r="CH100" t="inlineStr">
        <is>
          <t/>
        </is>
      </c>
      <c r="CI100" t="inlineStr">
        <is>
          <t/>
        </is>
      </c>
      <c r="CJ100" t="inlineStr">
        <is>
          <t/>
        </is>
      </c>
      <c r="CK100" t="inlineStr">
        <is>
          <t/>
        </is>
      </c>
      <c r="CL100" t="inlineStr">
        <is>
          <t/>
        </is>
      </c>
      <c r="CM100" t="inlineStr">
        <is>
          <t/>
        </is>
      </c>
      <c r="CN100" t="inlineStr">
        <is>
          <t/>
        </is>
      </c>
      <c r="CO100" t="inlineStr">
        <is>
          <t/>
        </is>
      </c>
      <c r="CP100" s="2" t="inlineStr">
        <is>
          <t>Strokovna skupina za medicinske pripomočke</t>
        </is>
      </c>
      <c r="CQ100" s="2" t="inlineStr">
        <is>
          <t>2</t>
        </is>
      </c>
      <c r="CR100" s="2" t="inlineStr">
        <is>
          <t/>
        </is>
      </c>
      <c r="CS100" t="inlineStr">
        <is>
          <t/>
        </is>
      </c>
      <c r="CT100" t="inlineStr">
        <is>
          <t/>
        </is>
      </c>
      <c r="CU100" t="inlineStr">
        <is>
          <t/>
        </is>
      </c>
      <c r="CV100" t="inlineStr">
        <is>
          <t/>
        </is>
      </c>
      <c r="CW100" t="inlineStr">
        <is>
          <t/>
        </is>
      </c>
    </row>
    <row r="101">
      <c r="A101" s="1" t="str">
        <f>HYPERLINK("https://iate.europa.eu/entry/result/1220700/all", "1220700")</f>
        <v>1220700</v>
      </c>
      <c r="B101" t="inlineStr">
        <is>
          <t>SOCIAL QUESTIONS;SCIENCE</t>
        </is>
      </c>
      <c r="C101" t="inlineStr">
        <is>
          <t>SOCIAL QUESTIONS|health|medical science;SCIENCE|natural and applied sciences|life sciences;SCIENCE|natural and applied sciences|life sciences|biology</t>
        </is>
      </c>
      <c r="D101" t="inlineStr">
        <is>
          <t>yes</t>
        </is>
      </c>
      <c r="E101" t="inlineStr">
        <is>
          <t/>
        </is>
      </c>
      <c r="F101" t="inlineStr">
        <is>
          <t/>
        </is>
      </c>
      <c r="G101" t="inlineStr">
        <is>
          <t/>
        </is>
      </c>
      <c r="H101" t="inlineStr">
        <is>
          <t/>
        </is>
      </c>
      <c r="I101" t="inlineStr">
        <is>
          <t/>
        </is>
      </c>
      <c r="J101" t="inlineStr">
        <is>
          <t/>
        </is>
      </c>
      <c r="K101" t="inlineStr">
        <is>
          <t/>
        </is>
      </c>
      <c r="L101" t="inlineStr">
        <is>
          <t/>
        </is>
      </c>
      <c r="M101" t="inlineStr">
        <is>
          <t/>
        </is>
      </c>
      <c r="N101" s="2" t="inlineStr">
        <is>
          <t>bloddannende stamcelle|
hæmopoietisk stamcelle</t>
        </is>
      </c>
      <c r="O101" s="2" t="inlineStr">
        <is>
          <t>3|
3</t>
        </is>
      </c>
      <c r="P101" s="2" t="inlineStr">
        <is>
          <t xml:space="preserve">|
</t>
        </is>
      </c>
      <c r="Q101" t="inlineStr">
        <is>
          <t>celle, der er i stand til både at differentiere ud i enhver af blodets celler og til at opretholde sin egen eksistens ved mitotiske delinger</t>
        </is>
      </c>
      <c r="R101" s="2" t="inlineStr">
        <is>
          <t>blutbildende Stammzelle|
hämatopoetische Stammzelle|
hämatopoietische Stammzelle</t>
        </is>
      </c>
      <c r="S101" s="2" t="inlineStr">
        <is>
          <t>3|
3|
1</t>
        </is>
      </c>
      <c r="T101" s="2" t="inlineStr">
        <is>
          <t xml:space="preserve">|
|
</t>
        </is>
      </c>
      <c r="U101" t="inlineStr">
        <is>
          <t/>
        </is>
      </c>
      <c r="V101" s="2" t="inlineStr">
        <is>
          <t>αιμοποιητικό αρχέγονο κύτταρο|
μητρικό αιμοποιητικό κύτταρο|
αιμοποιητικό βλαστικό κύτταρο|
αιμοποιητικό βλαστοκύτταρο</t>
        </is>
      </c>
      <c r="W101" s="2" t="inlineStr">
        <is>
          <t>3|
3|
3|
3</t>
        </is>
      </c>
      <c r="X101" s="2" t="inlineStr">
        <is>
          <t xml:space="preserve">|
|
|
</t>
        </is>
      </c>
      <c r="Y101" t="inlineStr">
        <is>
          <t>το αιμοποιητικό βλαστοκύτταρο είναι ένα απομονωμένο κύτταρο του αίματος ή του μυελού των οστών, το οποίο ανανεώνεται μόνο του, μπορεί να διαφοροποιηθεί σε διάφορα εξειδικευμένα κύτταρα, κινητοποιείται εκτός του μυελού των οστών κυκλοφορώντας στο περιφερικό αίμα και υποβάλλεται σε προγραμματισμένο κυτταρικό θάνατο, μια διαδικασία γνωστή ως απόπτωση, όπου επιβλαβή ή αχρείαστα για τον οργανισμό κύτταρα αυτοκαταστρέφονται.</t>
        </is>
      </c>
      <c r="Z101" s="2" t="inlineStr">
        <is>
          <t>haemopoietic stem cell|
hemopoietic stem cell|
HSC|
haematopoietic stem cell</t>
        </is>
      </c>
      <c r="AA101" s="2" t="inlineStr">
        <is>
          <t>3|
1|
2|
3</t>
        </is>
      </c>
      <c r="AB101" s="2" t="inlineStr">
        <is>
          <t>admitted|
|
|
preferred</t>
        </is>
      </c>
      <c r="AC101" t="inlineStr">
        <is>
          <t>cell isolated from the blood or bone marrow that can renew itself, can differentiate to a variety of specialised cells, can mobilise out of the bone marrow into circulating blood, and can undergo 
&lt;i&gt;apoptosis&lt;/i&gt; [ &lt;a href="/entry/result/1128209/all" id="ENTRY_TO_ENTRY_CONVERTER" target="_blank"&gt;IATE:1128209&lt;/a&gt; ]</t>
        </is>
      </c>
      <c r="AD101" s="2" t="inlineStr">
        <is>
          <t>hemocitoblasto</t>
        </is>
      </c>
      <c r="AE101" s="2" t="inlineStr">
        <is>
          <t>4</t>
        </is>
      </c>
      <c r="AF101" s="2" t="inlineStr">
        <is>
          <t/>
        </is>
      </c>
      <c r="AG101" t="inlineStr">
        <is>
          <t>Célula madre de forma esférica, de 6 a 8 μm de diámetro y elevado 
índice nucleocitoplasmático, que posee la capacidad de dar origen a 
todos los linajes de células sanguíneas.</t>
        </is>
      </c>
      <c r="AH101" t="inlineStr">
        <is>
          <t/>
        </is>
      </c>
      <c r="AI101" t="inlineStr">
        <is>
          <t/>
        </is>
      </c>
      <c r="AJ101" t="inlineStr">
        <is>
          <t/>
        </is>
      </c>
      <c r="AK101" t="inlineStr">
        <is>
          <t/>
        </is>
      </c>
      <c r="AL101" s="2" t="inlineStr">
        <is>
          <t>hematopoeettinen kantasolu</t>
        </is>
      </c>
      <c r="AM101" s="2" t="inlineStr">
        <is>
          <t>3</t>
        </is>
      </c>
      <c r="AN101" s="2" t="inlineStr">
        <is>
          <t/>
        </is>
      </c>
      <c r="AO101" t="inlineStr">
        <is>
          <t/>
        </is>
      </c>
      <c r="AP101" s="2" t="inlineStr">
        <is>
          <t>cellule-souche hématopoïétique|
CSH|
cellule souche hématopoïétique</t>
        </is>
      </c>
      <c r="AQ101" s="2" t="inlineStr">
        <is>
          <t>3|
3|
3</t>
        </is>
      </c>
      <c r="AR101" s="2" t="inlineStr">
        <is>
          <t xml:space="preserve">|
|
</t>
        </is>
      </c>
      <c r="AS101" t="inlineStr">
        <is>
          <t/>
        </is>
      </c>
      <c r="AT101" s="2" t="inlineStr">
        <is>
          <t>gaschill fhuilghinte|
HSC</t>
        </is>
      </c>
      <c r="AU101" s="2" t="inlineStr">
        <is>
          <t>3|
3</t>
        </is>
      </c>
      <c r="AV101" s="2" t="inlineStr">
        <is>
          <t xml:space="preserve">|
</t>
        </is>
      </c>
      <c r="AW101" t="inlineStr">
        <is>
          <t/>
        </is>
      </c>
      <c r="AX101" t="inlineStr">
        <is>
          <t/>
        </is>
      </c>
      <c r="AY101" t="inlineStr">
        <is>
          <t/>
        </is>
      </c>
      <c r="AZ101" t="inlineStr">
        <is>
          <t/>
        </is>
      </c>
      <c r="BA101" t="inlineStr">
        <is>
          <t/>
        </is>
      </c>
      <c r="BB101" s="2" t="inlineStr">
        <is>
          <t>hemopoetikus őssejt|
vérképző őssejt|
HSC</t>
        </is>
      </c>
      <c r="BC101" s="2" t="inlineStr">
        <is>
          <t>4|
4|
0</t>
        </is>
      </c>
      <c r="BD101" s="2" t="inlineStr">
        <is>
          <t xml:space="preserve">|
|
</t>
        </is>
      </c>
      <c r="BE101" t="inlineStr">
        <is>
          <t/>
        </is>
      </c>
      <c r="BF101" s="2" t="inlineStr">
        <is>
          <t>cellula madre ematopoietica|
cellula ematopoietica immatura|
cellula staminale emopoietica|
cellula madre emopoietica</t>
        </is>
      </c>
      <c r="BG101" s="2" t="inlineStr">
        <is>
          <t>3|
3|
3|
3</t>
        </is>
      </c>
      <c r="BH101" s="2" t="inlineStr">
        <is>
          <t xml:space="preserve">|
|
|
</t>
        </is>
      </c>
      <c r="BI101" t="inlineStr">
        <is>
          <t/>
        </is>
      </c>
      <c r="BJ101" t="inlineStr">
        <is>
          <t/>
        </is>
      </c>
      <c r="BK101" t="inlineStr">
        <is>
          <t/>
        </is>
      </c>
      <c r="BL101" t="inlineStr">
        <is>
          <t/>
        </is>
      </c>
      <c r="BM101" t="inlineStr">
        <is>
          <t/>
        </is>
      </c>
      <c r="BN101" t="inlineStr">
        <is>
          <t/>
        </is>
      </c>
      <c r="BO101" t="inlineStr">
        <is>
          <t/>
        </is>
      </c>
      <c r="BP101" t="inlineStr">
        <is>
          <t/>
        </is>
      </c>
      <c r="BQ101" t="inlineStr">
        <is>
          <t/>
        </is>
      </c>
      <c r="BR101" t="inlineStr">
        <is>
          <t/>
        </is>
      </c>
      <c r="BS101" t="inlineStr">
        <is>
          <t/>
        </is>
      </c>
      <c r="BT101" t="inlineStr">
        <is>
          <t/>
        </is>
      </c>
      <c r="BU101" t="inlineStr">
        <is>
          <t/>
        </is>
      </c>
      <c r="BV101" s="2" t="inlineStr">
        <is>
          <t>cel van bloedvormend stamweefsel|
hemopoëtische stamcel</t>
        </is>
      </c>
      <c r="BW101" s="2" t="inlineStr">
        <is>
          <t>3|
3</t>
        </is>
      </c>
      <c r="BX101" s="2" t="inlineStr">
        <is>
          <t xml:space="preserve">|
</t>
        </is>
      </c>
      <c r="BY101" t="inlineStr">
        <is>
          <t>'oercellen'die zich in het beenmerg nog differentiëren tot allerlei soorten bloedcellen</t>
        </is>
      </c>
      <c r="BZ101" s="2" t="inlineStr">
        <is>
          <t>krwiotwórcza komórka macierzysta</t>
        </is>
      </c>
      <c r="CA101" s="2" t="inlineStr">
        <is>
          <t>3</t>
        </is>
      </c>
      <c r="CB101" s="2" t="inlineStr">
        <is>
          <t/>
        </is>
      </c>
      <c r="CC101" t="inlineStr">
        <is>
          <t/>
        </is>
      </c>
      <c r="CD101" s="2" t="inlineStr">
        <is>
          <t>célula estaminal pluripotenciada|
célula estaminal hematopoiética|
célula germinal hematopoiética</t>
        </is>
      </c>
      <c r="CE101" s="2" t="inlineStr">
        <is>
          <t>2|
3|
3</t>
        </is>
      </c>
      <c r="CF101" s="2" t="inlineStr">
        <is>
          <t xml:space="preserve">|
|
</t>
        </is>
      </c>
      <c r="CG101" t="inlineStr">
        <is>
          <t/>
        </is>
      </c>
      <c r="CH101" s="2" t="inlineStr">
        <is>
          <t>celulă stem hematopoietică</t>
        </is>
      </c>
      <c r="CI101" s="2" t="inlineStr">
        <is>
          <t>3</t>
        </is>
      </c>
      <c r="CJ101" s="2" t="inlineStr">
        <is>
          <t/>
        </is>
      </c>
      <c r="CK101" t="inlineStr">
        <is>
          <t/>
        </is>
      </c>
      <c r="CL101" t="inlineStr">
        <is>
          <t/>
        </is>
      </c>
      <c r="CM101" t="inlineStr">
        <is>
          <t/>
        </is>
      </c>
      <c r="CN101" t="inlineStr">
        <is>
          <t/>
        </is>
      </c>
      <c r="CO101" t="inlineStr">
        <is>
          <t/>
        </is>
      </c>
      <c r="CP101" t="inlineStr">
        <is>
          <t/>
        </is>
      </c>
      <c r="CQ101" t="inlineStr">
        <is>
          <t/>
        </is>
      </c>
      <c r="CR101" t="inlineStr">
        <is>
          <t/>
        </is>
      </c>
      <c r="CS101" t="inlineStr">
        <is>
          <t/>
        </is>
      </c>
      <c r="CT101" t="inlineStr">
        <is>
          <t/>
        </is>
      </c>
      <c r="CU101" t="inlineStr">
        <is>
          <t/>
        </is>
      </c>
      <c r="CV101" t="inlineStr">
        <is>
          <t/>
        </is>
      </c>
      <c r="CW101" t="inlineStr">
        <is>
          <t/>
        </is>
      </c>
    </row>
    <row r="102">
      <c r="A102" s="1" t="str">
        <f>HYPERLINK("https://iate.europa.eu/entry/result/3502438/all", "3502438")</f>
        <v>3502438</v>
      </c>
      <c r="B102" t="inlineStr">
        <is>
          <t>EUROPEAN UNION;SOCIAL QUESTIONS</t>
        </is>
      </c>
      <c r="C102" t="inlineStr">
        <is>
          <t>EUROPEAN UNION|European construction|European Union;SOCIAL QUESTIONS|health|medical science;SOCIAL QUESTIONS|health|pharmaceutical industry</t>
        </is>
      </c>
      <c r="D102" t="inlineStr">
        <is>
          <t>yes</t>
        </is>
      </c>
      <c r="E102" t="inlineStr">
        <is>
          <t/>
        </is>
      </c>
      <c r="F102" s="2" t="inlineStr">
        <is>
          <t>база данни на ЕС за клинични изпитвания|
EudraCT</t>
        </is>
      </c>
      <c r="G102" s="2" t="inlineStr">
        <is>
          <t>3|
3</t>
        </is>
      </c>
      <c r="H102" s="2" t="inlineStr">
        <is>
          <t xml:space="preserve">|
</t>
        </is>
      </c>
      <c r="I102" t="inlineStr">
        <is>
          <t/>
        </is>
      </c>
      <c r="J102" s="2" t="inlineStr">
        <is>
          <t>databáze EU pro klinická hodnocení|
EudraCT|
Evropská databáze klinických hodnocení</t>
        </is>
      </c>
      <c r="K102" s="2" t="inlineStr">
        <is>
          <t>3|
3|
3</t>
        </is>
      </c>
      <c r="L102" s="2" t="inlineStr">
        <is>
          <t xml:space="preserve">|
|
</t>
        </is>
      </c>
      <c r="M102" t="inlineStr">
        <is>
          <t>databáze všech klinických hodnocení započatých v EU 1. května 2004 a později</t>
        </is>
      </c>
      <c r="N102" s="2" t="inlineStr">
        <is>
          <t>EudraCT|
EU's database vedrørende kliniske forsøg|
den europæiske database over kliniske forsøg|
EudraCT-databasen</t>
        </is>
      </c>
      <c r="O102" s="2" t="inlineStr">
        <is>
          <t>3|
3|
3|
3</t>
        </is>
      </c>
      <c r="P102" s="2" t="inlineStr">
        <is>
          <t xml:space="preserve">|
|
|
</t>
        </is>
      </c>
      <c r="Q102" t="inlineStr">
        <is>
          <t/>
        </is>
      </c>
      <c r="R102" s="2" t="inlineStr">
        <is>
          <t>Datenbank über klinische Prüfungen der Europäischen Union|
EudraCT</t>
        </is>
      </c>
      <c r="S102" s="2" t="inlineStr">
        <is>
          <t>3|
3</t>
        </is>
      </c>
      <c r="T102" s="2" t="inlineStr">
        <is>
          <t xml:space="preserve">|
</t>
        </is>
      </c>
      <c r="U102" t="inlineStr">
        <is>
          <t/>
        </is>
      </c>
      <c r="V102" s="2" t="inlineStr">
        <is>
          <t>ευρωπαϊκή βάση δεδομένων για τις κλινικές δοκιμές|
EudraCT</t>
        </is>
      </c>
      <c r="W102" s="2" t="inlineStr">
        <is>
          <t>3|
3</t>
        </is>
      </c>
      <c r="X102" s="2" t="inlineStr">
        <is>
          <t xml:space="preserve">|
</t>
        </is>
      </c>
      <c r="Y102" t="inlineStr">
        <is>
          <t/>
        </is>
      </c>
      <c r="Z102" s="2" t="inlineStr">
        <is>
          <t>EU Database on Clinical Trials|
European Union clinical trials database|
database of clinical trials|
clinical trials database|
EudraCT|
European Clinical Trials Database</t>
        </is>
      </c>
      <c r="AA102" s="2" t="inlineStr">
        <is>
          <t>3|
1|
1|
1|
3|
3</t>
        </is>
      </c>
      <c r="AB102" s="2" t="inlineStr">
        <is>
          <t xml:space="preserve">|
|
|
|
|
</t>
        </is>
      </c>
      <c r="AC102" t="inlineStr">
        <is>
          <t>the EU’s electronic database of clinical trials</t>
        </is>
      </c>
      <c r="AD102" s="2" t="inlineStr">
        <is>
          <t>base de datos de la UE sobre ensayos clínicos|
EudraCT</t>
        </is>
      </c>
      <c r="AE102" s="2" t="inlineStr">
        <is>
          <t>3|
3</t>
        </is>
      </c>
      <c r="AF102" s="2" t="inlineStr">
        <is>
          <t xml:space="preserve">|
</t>
        </is>
      </c>
      <c r="AG102" t="inlineStr">
        <is>
          <t/>
        </is>
      </c>
      <c r="AH102" s="2" t="inlineStr">
        <is>
          <t>Euroopa kliiniliste uuringute andmebaas|
EudraCT</t>
        </is>
      </c>
      <c r="AI102" s="2" t="inlineStr">
        <is>
          <t>3|
3</t>
        </is>
      </c>
      <c r="AJ102" s="2" t="inlineStr">
        <is>
          <t xml:space="preserve">|
</t>
        </is>
      </c>
      <c r="AK102" t="inlineStr">
        <is>
          <t/>
        </is>
      </c>
      <c r="AL102" s="2" t="inlineStr">
        <is>
          <t>EU:n kliinisten tutkimusten tietokanta|
EudraCT</t>
        </is>
      </c>
      <c r="AM102" s="2" t="inlineStr">
        <is>
          <t>3|
3</t>
        </is>
      </c>
      <c r="AN102" s="2" t="inlineStr">
        <is>
          <t xml:space="preserve">|
</t>
        </is>
      </c>
      <c r="AO102" t="inlineStr">
        <is>
          <t/>
        </is>
      </c>
      <c r="AP102" s="2" t="inlineStr">
        <is>
          <t>base de données de l'UE sur les essais cliniques|
EudraCT</t>
        </is>
      </c>
      <c r="AQ102" s="2" t="inlineStr">
        <is>
          <t>3|
3</t>
        </is>
      </c>
      <c r="AR102" s="2" t="inlineStr">
        <is>
          <t xml:space="preserve">|
</t>
        </is>
      </c>
      <c r="AS102" t="inlineStr">
        <is>
          <t/>
        </is>
      </c>
      <c r="AT102" s="2" t="inlineStr">
        <is>
          <t>EudraCT|
Bunachar Sonraí AE maidir le Trialacha Cliniciúla</t>
        </is>
      </c>
      <c r="AU102" s="2" t="inlineStr">
        <is>
          <t>3|
3</t>
        </is>
      </c>
      <c r="AV102" s="2" t="inlineStr">
        <is>
          <t xml:space="preserve">|
</t>
        </is>
      </c>
      <c r="AW102" t="inlineStr">
        <is>
          <t/>
        </is>
      </c>
      <c r="AX102" t="inlineStr">
        <is>
          <t/>
        </is>
      </c>
      <c r="AY102" t="inlineStr">
        <is>
          <t/>
        </is>
      </c>
      <c r="AZ102" t="inlineStr">
        <is>
          <t/>
        </is>
      </c>
      <c r="BA102" t="inlineStr">
        <is>
          <t/>
        </is>
      </c>
      <c r="BB102" s="2" t="inlineStr">
        <is>
          <t>klinikai vizsgálatok uniós adatbázisa|
EudraCT</t>
        </is>
      </c>
      <c r="BC102" s="2" t="inlineStr">
        <is>
          <t>3|
4</t>
        </is>
      </c>
      <c r="BD102" s="2" t="inlineStr">
        <is>
          <t xml:space="preserve">|
</t>
        </is>
      </c>
      <c r="BE102" t="inlineStr">
        <is>
          <t/>
        </is>
      </c>
      <c r="BF102" s="2" t="inlineStr">
        <is>
          <t>banca dati UE sulla sperimentazione clinica|
EudraCT</t>
        </is>
      </c>
      <c r="BG102" s="2" t="inlineStr">
        <is>
          <t>3|
3</t>
        </is>
      </c>
      <c r="BH102" s="2" t="inlineStr">
        <is>
          <t xml:space="preserve">|
</t>
        </is>
      </c>
      <c r="BI102" t="inlineStr">
        <is>
          <t>banca dati gestita dall’Agenzia europea per i medicinali e istituita nel 2004 a norma della direttiva 2001/20/CE per fornire alle autorità degli Stati membri le informazioni relative al contenuto, all'inizio e alla fine delle sperimentazioni cliniche</t>
        </is>
      </c>
      <c r="BJ102" s="2" t="inlineStr">
        <is>
          <t>ES klinikinių tyrimų duomenų bazė|
EudraCT</t>
        </is>
      </c>
      <c r="BK102" s="2" t="inlineStr">
        <is>
          <t>3|
3</t>
        </is>
      </c>
      <c r="BL102" s="2" t="inlineStr">
        <is>
          <t xml:space="preserve">|
</t>
        </is>
      </c>
      <c r="BM102" t="inlineStr">
        <is>
          <t/>
        </is>
      </c>
      <c r="BN102" s="2" t="inlineStr">
        <is>
          <t>ES klīnisko pētījumu datubāze|
&lt;i&gt;EudraCT&lt;/i&gt;</t>
        </is>
      </c>
      <c r="BO102" s="2" t="inlineStr">
        <is>
          <t>3|
3</t>
        </is>
      </c>
      <c r="BP102" s="2" t="inlineStr">
        <is>
          <t xml:space="preserve">|
</t>
        </is>
      </c>
      <c r="BQ102" t="inlineStr">
        <is>
          <t/>
        </is>
      </c>
      <c r="BR102" s="2" t="inlineStr">
        <is>
          <t>EudraCT|
Bażi tad-&lt;i&gt;data &lt;/i&gt;tal-UE dwar il-provi kliniċi</t>
        </is>
      </c>
      <c r="BS102" s="2" t="inlineStr">
        <is>
          <t>3|
3</t>
        </is>
      </c>
      <c r="BT102" s="2" t="inlineStr">
        <is>
          <t xml:space="preserve">|
</t>
        </is>
      </c>
      <c r="BU102" t="inlineStr">
        <is>
          <t>bażi tad-&lt;i&gt;data &lt;/i&gt;tal-provi kliniċi kollha li nbdew fil-Komunità mill-1 ta' Mejju s'issa u li ġiet stabbilita bid-Direttiva 2011/20/KE</t>
        </is>
      </c>
      <c r="BV102" s="2" t="inlineStr">
        <is>
          <t>Europese databank van klinische proeven|
EudraCT</t>
        </is>
      </c>
      <c r="BW102" s="2" t="inlineStr">
        <is>
          <t>3|
3</t>
        </is>
      </c>
      <c r="BX102" s="2" t="inlineStr">
        <is>
          <t xml:space="preserve">|
</t>
        </is>
      </c>
      <c r="BY102" t="inlineStr">
        <is>
          <t/>
        </is>
      </c>
      <c r="BZ102" s="2" t="inlineStr">
        <is>
          <t>baza danych UE dotycząca badań klinicznych|
EudraCT</t>
        </is>
      </c>
      <c r="CA102" s="2" t="inlineStr">
        <is>
          <t>3|
3</t>
        </is>
      </c>
      <c r="CB102" s="2" t="inlineStr">
        <is>
          <t xml:space="preserve">|
</t>
        </is>
      </c>
      <c r="CC102" t="inlineStr">
        <is>
          <t/>
        </is>
      </c>
      <c r="CD102" s="2" t="inlineStr">
        <is>
          <t>Base de Dados Europeia sobre Ensaios Clínicos|
EudraCT</t>
        </is>
      </c>
      <c r="CE102" s="2" t="inlineStr">
        <is>
          <t>3|
3</t>
        </is>
      </c>
      <c r="CF102" s="2" t="inlineStr">
        <is>
          <t xml:space="preserve">|
</t>
        </is>
      </c>
      <c r="CG102" t="inlineStr">
        <is>
          <t/>
        </is>
      </c>
      <c r="CH102" s="2" t="inlineStr">
        <is>
          <t>Baza de date a Uniunii Europene privind trialurile clinice|
EudraCT</t>
        </is>
      </c>
      <c r="CI102" s="2" t="inlineStr">
        <is>
          <t>3|
3</t>
        </is>
      </c>
      <c r="CJ102" s="2" t="inlineStr">
        <is>
          <t xml:space="preserve">|
</t>
        </is>
      </c>
      <c r="CK102" t="inlineStr">
        <is>
          <t/>
        </is>
      </c>
      <c r="CL102" s="2" t="inlineStr">
        <is>
          <t>databáza klinického skúšania liekov v Európskej únii|
EudraCT</t>
        </is>
      </c>
      <c r="CM102" s="2" t="inlineStr">
        <is>
          <t>2|
3</t>
        </is>
      </c>
      <c r="CN102" s="2" t="inlineStr">
        <is>
          <t xml:space="preserve">|
</t>
        </is>
      </c>
      <c r="CO102" t="inlineStr">
        <is>
          <t/>
        </is>
      </c>
      <c r="CP102" s="2" t="inlineStr">
        <is>
          <t>zbirka podatkov Evropske unije o kliničnih preskušanjih|
EudraCT</t>
        </is>
      </c>
      <c r="CQ102" s="2" t="inlineStr">
        <is>
          <t>2|
3</t>
        </is>
      </c>
      <c r="CR102" s="2" t="inlineStr">
        <is>
          <t xml:space="preserve">|
</t>
        </is>
      </c>
      <c r="CS102" t="inlineStr">
        <is>
          <t/>
        </is>
      </c>
      <c r="CT102" s="2" t="inlineStr">
        <is>
          <t>EU:s databas för kliniska prövningar|
EudraCT</t>
        </is>
      </c>
      <c r="CU102" s="2" t="inlineStr">
        <is>
          <t>3|
3</t>
        </is>
      </c>
      <c r="CV102" s="2" t="inlineStr">
        <is>
          <t xml:space="preserve">|
</t>
        </is>
      </c>
      <c r="CW102" t="inlineStr">
        <is>
          <t/>
        </is>
      </c>
    </row>
    <row r="103">
      <c r="A103" s="1" t="str">
        <f>HYPERLINK("https://iate.europa.eu/entry/result/3635193/all", "3635193")</f>
        <v>3635193</v>
      </c>
      <c r="B103" t="inlineStr">
        <is>
          <t>SCIENCE</t>
        </is>
      </c>
      <c r="C103" t="inlineStr">
        <is>
          <t>SCIENCE|natural and applied sciences</t>
        </is>
      </c>
      <c r="D103" t="inlineStr">
        <is>
          <t>no</t>
        </is>
      </c>
      <c r="E103" t="inlineStr">
        <is>
          <t/>
        </is>
      </c>
      <c r="F103" t="inlineStr">
        <is>
          <t/>
        </is>
      </c>
      <c r="G103" t="inlineStr">
        <is>
          <t/>
        </is>
      </c>
      <c r="H103" t="inlineStr">
        <is>
          <t/>
        </is>
      </c>
      <c r="I103" t="inlineStr">
        <is>
          <t/>
        </is>
      </c>
      <c r="J103" t="inlineStr">
        <is>
          <t/>
        </is>
      </c>
      <c r="K103" t="inlineStr">
        <is>
          <t/>
        </is>
      </c>
      <c r="L103" t="inlineStr">
        <is>
          <t/>
        </is>
      </c>
      <c r="M103" t="inlineStr">
        <is>
          <t/>
        </is>
      </c>
      <c r="N103" t="inlineStr">
        <is>
          <t/>
        </is>
      </c>
      <c r="O103" t="inlineStr">
        <is>
          <t/>
        </is>
      </c>
      <c r="P103" t="inlineStr">
        <is>
          <t/>
        </is>
      </c>
      <c r="Q103" t="inlineStr">
        <is>
          <t/>
        </is>
      </c>
      <c r="R103" t="inlineStr">
        <is>
          <t/>
        </is>
      </c>
      <c r="S103" t="inlineStr">
        <is>
          <t/>
        </is>
      </c>
      <c r="T103" t="inlineStr">
        <is>
          <t/>
        </is>
      </c>
      <c r="U103" t="inlineStr">
        <is>
          <t/>
        </is>
      </c>
      <c r="V103" t="inlineStr">
        <is>
          <t/>
        </is>
      </c>
      <c r="W103" t="inlineStr">
        <is>
          <t/>
        </is>
      </c>
      <c r="X103" t="inlineStr">
        <is>
          <t/>
        </is>
      </c>
      <c r="Y103" t="inlineStr">
        <is>
          <t/>
        </is>
      </c>
      <c r="Z103" s="2" t="inlineStr">
        <is>
          <t>Compliance and Enforcement Group|
COEN</t>
        </is>
      </c>
      <c r="AA103" s="2" t="inlineStr">
        <is>
          <t>2|
2</t>
        </is>
      </c>
      <c r="AB103" s="2" t="inlineStr">
        <is>
          <t xml:space="preserve">|
</t>
        </is>
      </c>
      <c r="AC103" t="inlineStr">
        <is>
          <t/>
        </is>
      </c>
      <c r="AD103" s="2" t="inlineStr">
        <is>
          <t>Grupo de cumplimiento y aplicación</t>
        </is>
      </c>
      <c r="AE103" s="2" t="inlineStr">
        <is>
          <t>2</t>
        </is>
      </c>
      <c r="AF103" s="2" t="inlineStr">
        <is>
          <t/>
        </is>
      </c>
      <c r="AG103" t="inlineStr">
        <is>
          <t/>
        </is>
      </c>
      <c r="AH103" t="inlineStr">
        <is>
          <t/>
        </is>
      </c>
      <c r="AI103" t="inlineStr">
        <is>
          <t/>
        </is>
      </c>
      <c r="AJ103" t="inlineStr">
        <is>
          <t/>
        </is>
      </c>
      <c r="AK103" t="inlineStr">
        <is>
          <t/>
        </is>
      </c>
      <c r="AL103" t="inlineStr">
        <is>
          <t/>
        </is>
      </c>
      <c r="AM103" t="inlineStr">
        <is>
          <t/>
        </is>
      </c>
      <c r="AN103" t="inlineStr">
        <is>
          <t/>
        </is>
      </c>
      <c r="AO103" t="inlineStr">
        <is>
          <t/>
        </is>
      </c>
      <c r="AP103" s="2" t="inlineStr">
        <is>
          <t>groupe «conformité et application»</t>
        </is>
      </c>
      <c r="AQ103" s="2" t="inlineStr">
        <is>
          <t>2</t>
        </is>
      </c>
      <c r="AR103" s="2" t="inlineStr">
        <is>
          <t/>
        </is>
      </c>
      <c r="AS103" t="inlineStr">
        <is>
          <t/>
        </is>
      </c>
      <c r="AT103" t="inlineStr">
        <is>
          <t/>
        </is>
      </c>
      <c r="AU103" t="inlineStr">
        <is>
          <t/>
        </is>
      </c>
      <c r="AV103" t="inlineStr">
        <is>
          <t/>
        </is>
      </c>
      <c r="AW103" t="inlineStr">
        <is>
          <t/>
        </is>
      </c>
      <c r="AX103" t="inlineStr">
        <is>
          <t/>
        </is>
      </c>
      <c r="AY103" t="inlineStr">
        <is>
          <t/>
        </is>
      </c>
      <c r="AZ103" t="inlineStr">
        <is>
          <t/>
        </is>
      </c>
      <c r="BA103" t="inlineStr">
        <is>
          <t/>
        </is>
      </c>
      <c r="BB103" t="inlineStr">
        <is>
          <t/>
        </is>
      </c>
      <c r="BC103" t="inlineStr">
        <is>
          <t/>
        </is>
      </c>
      <c r="BD103" t="inlineStr">
        <is>
          <t/>
        </is>
      </c>
      <c r="BE103" t="inlineStr">
        <is>
          <t/>
        </is>
      </c>
      <c r="BF103" s="2" t="inlineStr">
        <is>
          <t>gruppo Compliance and Enforcement</t>
        </is>
      </c>
      <c r="BG103" s="2" t="inlineStr">
        <is>
          <t>2</t>
        </is>
      </c>
      <c r="BH103" s="2" t="inlineStr">
        <is>
          <t/>
        </is>
      </c>
      <c r="BI103" t="inlineStr">
        <is>
          <t/>
        </is>
      </c>
      <c r="BJ103" t="inlineStr">
        <is>
          <t/>
        </is>
      </c>
      <c r="BK103" t="inlineStr">
        <is>
          <t/>
        </is>
      </c>
      <c r="BL103" t="inlineStr">
        <is>
          <t/>
        </is>
      </c>
      <c r="BM103" t="inlineStr">
        <is>
          <t/>
        </is>
      </c>
      <c r="BN103" t="inlineStr">
        <is>
          <t/>
        </is>
      </c>
      <c r="BO103" t="inlineStr">
        <is>
          <t/>
        </is>
      </c>
      <c r="BP103" t="inlineStr">
        <is>
          <t/>
        </is>
      </c>
      <c r="BQ103" t="inlineStr">
        <is>
          <t/>
        </is>
      </c>
      <c r="BR103" t="inlineStr">
        <is>
          <t/>
        </is>
      </c>
      <c r="BS103" t="inlineStr">
        <is>
          <t/>
        </is>
      </c>
      <c r="BT103" t="inlineStr">
        <is>
          <t/>
        </is>
      </c>
      <c r="BU103" t="inlineStr">
        <is>
          <t/>
        </is>
      </c>
      <c r="BV103" t="inlineStr">
        <is>
          <t/>
        </is>
      </c>
      <c r="BW103" t="inlineStr">
        <is>
          <t/>
        </is>
      </c>
      <c r="BX103" t="inlineStr">
        <is>
          <t/>
        </is>
      </c>
      <c r="BY103" t="inlineStr">
        <is>
          <t/>
        </is>
      </c>
      <c r="BZ103" t="inlineStr">
        <is>
          <t/>
        </is>
      </c>
      <c r="CA103" t="inlineStr">
        <is>
          <t/>
        </is>
      </c>
      <c r="CB103" t="inlineStr">
        <is>
          <t/>
        </is>
      </c>
      <c r="CC103" t="inlineStr">
        <is>
          <t/>
        </is>
      </c>
      <c r="CD103" t="inlineStr">
        <is>
          <t/>
        </is>
      </c>
      <c r="CE103" t="inlineStr">
        <is>
          <t/>
        </is>
      </c>
      <c r="CF103" t="inlineStr">
        <is>
          <t/>
        </is>
      </c>
      <c r="CG103" t="inlineStr">
        <is>
          <t/>
        </is>
      </c>
      <c r="CH103" t="inlineStr">
        <is>
          <t/>
        </is>
      </c>
      <c r="CI103" t="inlineStr">
        <is>
          <t/>
        </is>
      </c>
      <c r="CJ103" t="inlineStr">
        <is>
          <t/>
        </is>
      </c>
      <c r="CK103" t="inlineStr">
        <is>
          <t/>
        </is>
      </c>
      <c r="CL103" t="inlineStr">
        <is>
          <t/>
        </is>
      </c>
      <c r="CM103" t="inlineStr">
        <is>
          <t/>
        </is>
      </c>
      <c r="CN103" t="inlineStr">
        <is>
          <t/>
        </is>
      </c>
      <c r="CO103" t="inlineStr">
        <is>
          <t/>
        </is>
      </c>
      <c r="CP103" t="inlineStr">
        <is>
          <t/>
        </is>
      </c>
      <c r="CQ103" t="inlineStr">
        <is>
          <t/>
        </is>
      </c>
      <c r="CR103" t="inlineStr">
        <is>
          <t/>
        </is>
      </c>
      <c r="CS103" t="inlineStr">
        <is>
          <t/>
        </is>
      </c>
      <c r="CT103" t="inlineStr">
        <is>
          <t/>
        </is>
      </c>
      <c r="CU103" t="inlineStr">
        <is>
          <t/>
        </is>
      </c>
      <c r="CV103" t="inlineStr">
        <is>
          <t/>
        </is>
      </c>
      <c r="CW103" t="inlineStr">
        <is>
          <t/>
        </is>
      </c>
    </row>
    <row r="104">
      <c r="A104" s="1" t="str">
        <f>HYPERLINK("https://iate.europa.eu/entry/result/3635227/all", "3635227")</f>
        <v>3635227</v>
      </c>
      <c r="B104" t="inlineStr">
        <is>
          <t>SCIENCE</t>
        </is>
      </c>
      <c r="C104" t="inlineStr">
        <is>
          <t>SCIENCE|natural and applied sciences</t>
        </is>
      </c>
      <c r="D104" t="inlineStr">
        <is>
          <t>no</t>
        </is>
      </c>
      <c r="E104" t="inlineStr">
        <is>
          <t/>
        </is>
      </c>
      <c r="F104" t="inlineStr">
        <is>
          <t/>
        </is>
      </c>
      <c r="G104" t="inlineStr">
        <is>
          <t/>
        </is>
      </c>
      <c r="H104" t="inlineStr">
        <is>
          <t/>
        </is>
      </c>
      <c r="I104" t="inlineStr">
        <is>
          <t/>
        </is>
      </c>
      <c r="J104" t="inlineStr">
        <is>
          <t/>
        </is>
      </c>
      <c r="K104" t="inlineStr">
        <is>
          <t/>
        </is>
      </c>
      <c r="L104" t="inlineStr">
        <is>
          <t/>
        </is>
      </c>
      <c r="M104" t="inlineStr">
        <is>
          <t/>
        </is>
      </c>
      <c r="N104" t="inlineStr">
        <is>
          <t/>
        </is>
      </c>
      <c r="O104" t="inlineStr">
        <is>
          <t/>
        </is>
      </c>
      <c r="P104" t="inlineStr">
        <is>
          <t/>
        </is>
      </c>
      <c r="Q104" t="inlineStr">
        <is>
          <t/>
        </is>
      </c>
      <c r="R104" s="2" t="inlineStr">
        <is>
          <t>klinische Prüfungen und Bewertungen</t>
        </is>
      </c>
      <c r="S104" s="2" t="inlineStr">
        <is>
          <t>2</t>
        </is>
      </c>
      <c r="T104" s="2" t="inlineStr">
        <is>
          <t/>
        </is>
      </c>
      <c r="U104" t="inlineStr">
        <is>
          <t/>
        </is>
      </c>
      <c r="V104" s="2" t="inlineStr">
        <is>
          <t>κλινικής έρευνας και αξιολόγησης</t>
        </is>
      </c>
      <c r="W104" s="2" t="inlineStr">
        <is>
          <t>2</t>
        </is>
      </c>
      <c r="X104" s="2" t="inlineStr">
        <is>
          <t/>
        </is>
      </c>
      <c r="Y104" t="inlineStr">
        <is>
          <t/>
        </is>
      </c>
      <c r="Z104" s="2" t="inlineStr">
        <is>
          <t>clinical investigation and evaluation|
CIE</t>
        </is>
      </c>
      <c r="AA104" s="2" t="inlineStr">
        <is>
          <t>2|
2</t>
        </is>
      </c>
      <c r="AB104" s="2" t="inlineStr">
        <is>
          <t xml:space="preserve">|
</t>
        </is>
      </c>
      <c r="AC104" t="inlineStr">
        <is>
          <t/>
        </is>
      </c>
      <c r="AD104" t="inlineStr">
        <is>
          <t/>
        </is>
      </c>
      <c r="AE104" t="inlineStr">
        <is>
          <t/>
        </is>
      </c>
      <c r="AF104" t="inlineStr">
        <is>
          <t/>
        </is>
      </c>
      <c r="AG104" t="inlineStr">
        <is>
          <t/>
        </is>
      </c>
      <c r="AH104" t="inlineStr">
        <is>
          <t/>
        </is>
      </c>
      <c r="AI104" t="inlineStr">
        <is>
          <t/>
        </is>
      </c>
      <c r="AJ104" t="inlineStr">
        <is>
          <t/>
        </is>
      </c>
      <c r="AK104" t="inlineStr">
        <is>
          <t/>
        </is>
      </c>
      <c r="AL104" t="inlineStr">
        <is>
          <t/>
        </is>
      </c>
      <c r="AM104" t="inlineStr">
        <is>
          <t/>
        </is>
      </c>
      <c r="AN104" t="inlineStr">
        <is>
          <t/>
        </is>
      </c>
      <c r="AO104" t="inlineStr">
        <is>
          <t/>
        </is>
      </c>
      <c r="AP104" s="2" t="inlineStr">
        <is>
          <t>investigation et évaluation cliniques</t>
        </is>
      </c>
      <c r="AQ104" s="2" t="inlineStr">
        <is>
          <t>2</t>
        </is>
      </c>
      <c r="AR104" s="2" t="inlineStr">
        <is>
          <t/>
        </is>
      </c>
      <c r="AS104" t="inlineStr">
        <is>
          <t/>
        </is>
      </c>
      <c r="AT104" t="inlineStr">
        <is>
          <t/>
        </is>
      </c>
      <c r="AU104" t="inlineStr">
        <is>
          <t/>
        </is>
      </c>
      <c r="AV104" t="inlineStr">
        <is>
          <t/>
        </is>
      </c>
      <c r="AW104" t="inlineStr">
        <is>
          <t/>
        </is>
      </c>
      <c r="AX104" t="inlineStr">
        <is>
          <t/>
        </is>
      </c>
      <c r="AY104" t="inlineStr">
        <is>
          <t/>
        </is>
      </c>
      <c r="AZ104" t="inlineStr">
        <is>
          <t/>
        </is>
      </c>
      <c r="BA104" t="inlineStr">
        <is>
          <t/>
        </is>
      </c>
      <c r="BB104" t="inlineStr">
        <is>
          <t/>
        </is>
      </c>
      <c r="BC104" t="inlineStr">
        <is>
          <t/>
        </is>
      </c>
      <c r="BD104" t="inlineStr">
        <is>
          <t/>
        </is>
      </c>
      <c r="BE104" t="inlineStr">
        <is>
          <t/>
        </is>
      </c>
      <c r="BF104" s="2" t="inlineStr">
        <is>
          <t>indagini e valutazioni cliniche</t>
        </is>
      </c>
      <c r="BG104" s="2" t="inlineStr">
        <is>
          <t>2</t>
        </is>
      </c>
      <c r="BH104" s="2" t="inlineStr">
        <is>
          <t/>
        </is>
      </c>
      <c r="BI104" t="inlineStr">
        <is>
          <t/>
        </is>
      </c>
      <c r="BJ104" t="inlineStr">
        <is>
          <t/>
        </is>
      </c>
      <c r="BK104" t="inlineStr">
        <is>
          <t/>
        </is>
      </c>
      <c r="BL104" t="inlineStr">
        <is>
          <t/>
        </is>
      </c>
      <c r="BM104" t="inlineStr">
        <is>
          <t/>
        </is>
      </c>
      <c r="BN104" t="inlineStr">
        <is>
          <t/>
        </is>
      </c>
      <c r="BO104" t="inlineStr">
        <is>
          <t/>
        </is>
      </c>
      <c r="BP104" t="inlineStr">
        <is>
          <t/>
        </is>
      </c>
      <c r="BQ104" t="inlineStr">
        <is>
          <t/>
        </is>
      </c>
      <c r="BR104" t="inlineStr">
        <is>
          <t/>
        </is>
      </c>
      <c r="BS104" t="inlineStr">
        <is>
          <t/>
        </is>
      </c>
      <c r="BT104" t="inlineStr">
        <is>
          <t/>
        </is>
      </c>
      <c r="BU104" t="inlineStr">
        <is>
          <t/>
        </is>
      </c>
      <c r="BV104" t="inlineStr">
        <is>
          <t/>
        </is>
      </c>
      <c r="BW104" t="inlineStr">
        <is>
          <t/>
        </is>
      </c>
      <c r="BX104" t="inlineStr">
        <is>
          <t/>
        </is>
      </c>
      <c r="BY104" t="inlineStr">
        <is>
          <t/>
        </is>
      </c>
      <c r="BZ104" t="inlineStr">
        <is>
          <t/>
        </is>
      </c>
      <c r="CA104" t="inlineStr">
        <is>
          <t/>
        </is>
      </c>
      <c r="CB104" t="inlineStr">
        <is>
          <t/>
        </is>
      </c>
      <c r="CC104" t="inlineStr">
        <is>
          <t/>
        </is>
      </c>
      <c r="CD104" t="inlineStr">
        <is>
          <t/>
        </is>
      </c>
      <c r="CE104" t="inlineStr">
        <is>
          <t/>
        </is>
      </c>
      <c r="CF104" t="inlineStr">
        <is>
          <t/>
        </is>
      </c>
      <c r="CG104" t="inlineStr">
        <is>
          <t/>
        </is>
      </c>
      <c r="CH104" t="inlineStr">
        <is>
          <t/>
        </is>
      </c>
      <c r="CI104" t="inlineStr">
        <is>
          <t/>
        </is>
      </c>
      <c r="CJ104" t="inlineStr">
        <is>
          <t/>
        </is>
      </c>
      <c r="CK104" t="inlineStr">
        <is>
          <t/>
        </is>
      </c>
      <c r="CL104" t="inlineStr">
        <is>
          <t/>
        </is>
      </c>
      <c r="CM104" t="inlineStr">
        <is>
          <t/>
        </is>
      </c>
      <c r="CN104" t="inlineStr">
        <is>
          <t/>
        </is>
      </c>
      <c r="CO104" t="inlineStr">
        <is>
          <t/>
        </is>
      </c>
      <c r="CP104" t="inlineStr">
        <is>
          <t/>
        </is>
      </c>
      <c r="CQ104" t="inlineStr">
        <is>
          <t/>
        </is>
      </c>
      <c r="CR104" t="inlineStr">
        <is>
          <t/>
        </is>
      </c>
      <c r="CS104" t="inlineStr">
        <is>
          <t/>
        </is>
      </c>
      <c r="CT104" t="inlineStr">
        <is>
          <t/>
        </is>
      </c>
      <c r="CU104" t="inlineStr">
        <is>
          <t/>
        </is>
      </c>
      <c r="CV104" t="inlineStr">
        <is>
          <t/>
        </is>
      </c>
      <c r="CW104" t="inlineStr">
        <is>
          <t/>
        </is>
      </c>
    </row>
    <row r="105">
      <c r="A105" s="1" t="str">
        <f>HYPERLINK("https://iate.europa.eu/entry/result/3636699/all", "3636699")</f>
        <v>3636699</v>
      </c>
      <c r="B105" t="inlineStr">
        <is>
          <t>SCIENCE</t>
        </is>
      </c>
      <c r="C105" t="inlineStr">
        <is>
          <t>SCIENCE|natural and applied sciences</t>
        </is>
      </c>
      <c r="D105" t="inlineStr">
        <is>
          <t>no</t>
        </is>
      </c>
      <c r="E105" t="inlineStr">
        <is>
          <t/>
        </is>
      </c>
      <c r="F105" t="inlineStr">
        <is>
          <t/>
        </is>
      </c>
      <c r="G105" t="inlineStr">
        <is>
          <t/>
        </is>
      </c>
      <c r="H105" t="inlineStr">
        <is>
          <t/>
        </is>
      </c>
      <c r="I105" t="inlineStr">
        <is>
          <t/>
        </is>
      </c>
      <c r="J105" t="inlineStr">
        <is>
          <t/>
        </is>
      </c>
      <c r="K105" t="inlineStr">
        <is>
          <t/>
        </is>
      </c>
      <c r="L105" t="inlineStr">
        <is>
          <t/>
        </is>
      </c>
      <c r="M105" t="inlineStr">
        <is>
          <t/>
        </is>
      </c>
      <c r="N105" t="inlineStr">
        <is>
          <t/>
        </is>
      </c>
      <c r="O105" t="inlineStr">
        <is>
          <t/>
        </is>
      </c>
      <c r="P105" t="inlineStr">
        <is>
          <t/>
        </is>
      </c>
      <c r="Q105" t="inlineStr">
        <is>
          <t/>
        </is>
      </c>
      <c r="R105" s="2" t="inlineStr">
        <is>
          <t>für Medizinprodukte zuständige Behörden</t>
        </is>
      </c>
      <c r="S105" s="2" t="inlineStr">
        <is>
          <t>2</t>
        </is>
      </c>
      <c r="T105" s="2" t="inlineStr">
        <is>
          <t/>
        </is>
      </c>
      <c r="U105" t="inlineStr">
        <is>
          <t/>
        </is>
      </c>
      <c r="V105" s="2" t="inlineStr">
        <is>
          <t>αρμόδιες αρχές για τα ιατροτεχνολογικά προϊόντα</t>
        </is>
      </c>
      <c r="W105" s="2" t="inlineStr">
        <is>
          <t>2</t>
        </is>
      </c>
      <c r="X105" s="2" t="inlineStr">
        <is>
          <t/>
        </is>
      </c>
      <c r="Y105" t="inlineStr">
        <is>
          <t/>
        </is>
      </c>
      <c r="Z105" s="2" t="inlineStr">
        <is>
          <t>competent authority for medical devices|
CAMD</t>
        </is>
      </c>
      <c r="AA105" s="2" t="inlineStr">
        <is>
          <t>2|
2</t>
        </is>
      </c>
      <c r="AB105" s="2" t="inlineStr">
        <is>
          <t xml:space="preserve">|
</t>
        </is>
      </c>
      <c r="AC105" t="inlineStr">
        <is>
          <t/>
        </is>
      </c>
      <c r="AD105" s="2" t="inlineStr">
        <is>
          <t>autoridad competente en materia de productos sanitarios</t>
        </is>
      </c>
      <c r="AE105" s="2" t="inlineStr">
        <is>
          <t>2</t>
        </is>
      </c>
      <c r="AF105" s="2" t="inlineStr">
        <is>
          <t/>
        </is>
      </c>
      <c r="AG105" t="inlineStr">
        <is>
          <t/>
        </is>
      </c>
      <c r="AH105" t="inlineStr">
        <is>
          <t/>
        </is>
      </c>
      <c r="AI105" t="inlineStr">
        <is>
          <t/>
        </is>
      </c>
      <c r="AJ105" t="inlineStr">
        <is>
          <t/>
        </is>
      </c>
      <c r="AK105" t="inlineStr">
        <is>
          <t/>
        </is>
      </c>
      <c r="AL105" t="inlineStr">
        <is>
          <t/>
        </is>
      </c>
      <c r="AM105" t="inlineStr">
        <is>
          <t/>
        </is>
      </c>
      <c r="AN105" t="inlineStr">
        <is>
          <t/>
        </is>
      </c>
      <c r="AO105" t="inlineStr">
        <is>
          <t/>
        </is>
      </c>
      <c r="AP105" s="2" t="inlineStr">
        <is>
          <t>autorité compétente pour les dispositifs médicaux</t>
        </is>
      </c>
      <c r="AQ105" s="2" t="inlineStr">
        <is>
          <t>2</t>
        </is>
      </c>
      <c r="AR105" s="2" t="inlineStr">
        <is>
          <t/>
        </is>
      </c>
      <c r="AS105" t="inlineStr">
        <is>
          <t/>
        </is>
      </c>
      <c r="AT105" t="inlineStr">
        <is>
          <t/>
        </is>
      </c>
      <c r="AU105" t="inlineStr">
        <is>
          <t/>
        </is>
      </c>
      <c r="AV105" t="inlineStr">
        <is>
          <t/>
        </is>
      </c>
      <c r="AW105" t="inlineStr">
        <is>
          <t/>
        </is>
      </c>
      <c r="AX105" t="inlineStr">
        <is>
          <t/>
        </is>
      </c>
      <c r="AY105" t="inlineStr">
        <is>
          <t/>
        </is>
      </c>
      <c r="AZ105" t="inlineStr">
        <is>
          <t/>
        </is>
      </c>
      <c r="BA105" t="inlineStr">
        <is>
          <t/>
        </is>
      </c>
      <c r="BB105" t="inlineStr">
        <is>
          <t/>
        </is>
      </c>
      <c r="BC105" t="inlineStr">
        <is>
          <t/>
        </is>
      </c>
      <c r="BD105" t="inlineStr">
        <is>
          <t/>
        </is>
      </c>
      <c r="BE105" t="inlineStr">
        <is>
          <t/>
        </is>
      </c>
      <c r="BF105" s="2" t="inlineStr">
        <is>
          <t>autorità competente per i dispositivi medici</t>
        </is>
      </c>
      <c r="BG105" s="2" t="inlineStr">
        <is>
          <t>2</t>
        </is>
      </c>
      <c r="BH105" s="2" t="inlineStr">
        <is>
          <t/>
        </is>
      </c>
      <c r="BI105" t="inlineStr">
        <is>
          <t/>
        </is>
      </c>
      <c r="BJ105" t="inlineStr">
        <is>
          <t/>
        </is>
      </c>
      <c r="BK105" t="inlineStr">
        <is>
          <t/>
        </is>
      </c>
      <c r="BL105" t="inlineStr">
        <is>
          <t/>
        </is>
      </c>
      <c r="BM105" t="inlineStr">
        <is>
          <t/>
        </is>
      </c>
      <c r="BN105" t="inlineStr">
        <is>
          <t/>
        </is>
      </c>
      <c r="BO105" t="inlineStr">
        <is>
          <t/>
        </is>
      </c>
      <c r="BP105" t="inlineStr">
        <is>
          <t/>
        </is>
      </c>
      <c r="BQ105" t="inlineStr">
        <is>
          <t/>
        </is>
      </c>
      <c r="BR105" t="inlineStr">
        <is>
          <t/>
        </is>
      </c>
      <c r="BS105" t="inlineStr">
        <is>
          <t/>
        </is>
      </c>
      <c r="BT105" t="inlineStr">
        <is>
          <t/>
        </is>
      </c>
      <c r="BU105" t="inlineStr">
        <is>
          <t/>
        </is>
      </c>
      <c r="BV105" s="2" t="inlineStr">
        <is>
          <t>bevoegde autoriteiten voor medische hulpmiddelen</t>
        </is>
      </c>
      <c r="BW105" s="2" t="inlineStr">
        <is>
          <t>2</t>
        </is>
      </c>
      <c r="BX105" s="2" t="inlineStr">
        <is>
          <t/>
        </is>
      </c>
      <c r="BY105" t="inlineStr">
        <is>
          <t/>
        </is>
      </c>
      <c r="BZ105" t="inlineStr">
        <is>
          <t/>
        </is>
      </c>
      <c r="CA105" t="inlineStr">
        <is>
          <t/>
        </is>
      </c>
      <c r="CB105" t="inlineStr">
        <is>
          <t/>
        </is>
      </c>
      <c r="CC105" t="inlineStr">
        <is>
          <t/>
        </is>
      </c>
      <c r="CD105" s="2" t="inlineStr">
        <is>
          <t>autoridade competente para os dispositivos médicos</t>
        </is>
      </c>
      <c r="CE105" s="2" t="inlineStr">
        <is>
          <t>2</t>
        </is>
      </c>
      <c r="CF105" s="2" t="inlineStr">
        <is>
          <t/>
        </is>
      </c>
      <c r="CG105" t="inlineStr">
        <is>
          <t/>
        </is>
      </c>
      <c r="CH105" t="inlineStr">
        <is>
          <t/>
        </is>
      </c>
      <c r="CI105" t="inlineStr">
        <is>
          <t/>
        </is>
      </c>
      <c r="CJ105" t="inlineStr">
        <is>
          <t/>
        </is>
      </c>
      <c r="CK105" t="inlineStr">
        <is>
          <t/>
        </is>
      </c>
      <c r="CL105" t="inlineStr">
        <is>
          <t/>
        </is>
      </c>
      <c r="CM105" t="inlineStr">
        <is>
          <t/>
        </is>
      </c>
      <c r="CN105" t="inlineStr">
        <is>
          <t/>
        </is>
      </c>
      <c r="CO105" t="inlineStr">
        <is>
          <t/>
        </is>
      </c>
      <c r="CP105" s="2" t="inlineStr">
        <is>
          <t>pristojni organ za medicinske pripomočke</t>
        </is>
      </c>
      <c r="CQ105" s="2" t="inlineStr">
        <is>
          <t>2</t>
        </is>
      </c>
      <c r="CR105" s="2" t="inlineStr">
        <is>
          <t/>
        </is>
      </c>
      <c r="CS105" t="inlineStr">
        <is>
          <t/>
        </is>
      </c>
      <c r="CT105" t="inlineStr">
        <is>
          <t/>
        </is>
      </c>
      <c r="CU105" t="inlineStr">
        <is>
          <t/>
        </is>
      </c>
      <c r="CV105" t="inlineStr">
        <is>
          <t/>
        </is>
      </c>
      <c r="CW105" t="inlineStr">
        <is>
          <t/>
        </is>
      </c>
    </row>
    <row r="106">
      <c r="A106" s="1" t="str">
        <f>HYPERLINK("https://iate.europa.eu/entry/result/3635185/all", "3635185")</f>
        <v>3635185</v>
      </c>
      <c r="B106" t="inlineStr">
        <is>
          <t>SCIENCE</t>
        </is>
      </c>
      <c r="C106" t="inlineStr">
        <is>
          <t>SCIENCE|natural and applied sciences</t>
        </is>
      </c>
      <c r="D106" t="inlineStr">
        <is>
          <t>no</t>
        </is>
      </c>
      <c r="E106" t="inlineStr">
        <is>
          <t/>
        </is>
      </c>
      <c r="F106" s="2" t="inlineStr">
        <is>
          <t>ръководители на агенции за лекарствата</t>
        </is>
      </c>
      <c r="G106" s="2" t="inlineStr">
        <is>
          <t>2</t>
        </is>
      </c>
      <c r="H106" s="2" t="inlineStr">
        <is>
          <t/>
        </is>
      </c>
      <c r="I106" t="inlineStr">
        <is>
          <t/>
        </is>
      </c>
      <c r="J106" t="inlineStr">
        <is>
          <t/>
        </is>
      </c>
      <c r="K106" t="inlineStr">
        <is>
          <t/>
        </is>
      </c>
      <c r="L106" t="inlineStr">
        <is>
          <t/>
        </is>
      </c>
      <c r="M106" t="inlineStr">
        <is>
          <t/>
        </is>
      </c>
      <c r="N106" t="inlineStr">
        <is>
          <t/>
        </is>
      </c>
      <c r="O106" t="inlineStr">
        <is>
          <t/>
        </is>
      </c>
      <c r="P106" t="inlineStr">
        <is>
          <t/>
        </is>
      </c>
      <c r="Q106" t="inlineStr">
        <is>
          <t/>
        </is>
      </c>
      <c r="R106" s="2" t="inlineStr">
        <is>
          <t>Leiter der Arzneimittelagenturen</t>
        </is>
      </c>
      <c r="S106" s="2" t="inlineStr">
        <is>
          <t>2</t>
        </is>
      </c>
      <c r="T106" s="2" t="inlineStr">
        <is>
          <t/>
        </is>
      </c>
      <c r="U106" t="inlineStr">
        <is>
          <t/>
        </is>
      </c>
      <c r="V106" t="inlineStr">
        <is>
          <t/>
        </is>
      </c>
      <c r="W106" t="inlineStr">
        <is>
          <t/>
        </is>
      </c>
      <c r="X106" t="inlineStr">
        <is>
          <t/>
        </is>
      </c>
      <c r="Y106" t="inlineStr">
        <is>
          <t/>
        </is>
      </c>
      <c r="Z106" s="2" t="inlineStr">
        <is>
          <t>Heads of Medicines Agencies|
HMA</t>
        </is>
      </c>
      <c r="AA106" s="2" t="inlineStr">
        <is>
          <t>2|
2</t>
        </is>
      </c>
      <c r="AB106" s="2" t="inlineStr">
        <is>
          <t xml:space="preserve">|
</t>
        </is>
      </c>
      <c r="AC106" t="inlineStr">
        <is>
          <t/>
        </is>
      </c>
      <c r="AD106" s="2" t="inlineStr">
        <is>
          <t>jefes de agencias de medicamentos</t>
        </is>
      </c>
      <c r="AE106" s="2" t="inlineStr">
        <is>
          <t>2</t>
        </is>
      </c>
      <c r="AF106" s="2" t="inlineStr">
        <is>
          <t/>
        </is>
      </c>
      <c r="AG106" t="inlineStr">
        <is>
          <t/>
        </is>
      </c>
      <c r="AH106" t="inlineStr">
        <is>
          <t/>
        </is>
      </c>
      <c r="AI106" t="inlineStr">
        <is>
          <t/>
        </is>
      </c>
      <c r="AJ106" t="inlineStr">
        <is>
          <t/>
        </is>
      </c>
      <c r="AK106" t="inlineStr">
        <is>
          <t/>
        </is>
      </c>
      <c r="AL106" s="2" t="inlineStr">
        <is>
          <t>lääkevirastojen päälliköt</t>
        </is>
      </c>
      <c r="AM106" s="2" t="inlineStr">
        <is>
          <t>2</t>
        </is>
      </c>
      <c r="AN106" s="2" t="inlineStr">
        <is>
          <t/>
        </is>
      </c>
      <c r="AO106" t="inlineStr">
        <is>
          <t/>
        </is>
      </c>
      <c r="AP106" s="2" t="inlineStr">
        <is>
          <t>Chefs des agences du médicament|
CAM</t>
        </is>
      </c>
      <c r="AQ106" s="2" t="inlineStr">
        <is>
          <t>2|
2</t>
        </is>
      </c>
      <c r="AR106" s="2" t="inlineStr">
        <is>
          <t xml:space="preserve">|
</t>
        </is>
      </c>
      <c r="AS106" t="inlineStr">
        <is>
          <t/>
        </is>
      </c>
      <c r="AT106" t="inlineStr">
        <is>
          <t/>
        </is>
      </c>
      <c r="AU106" t="inlineStr">
        <is>
          <t/>
        </is>
      </c>
      <c r="AV106" t="inlineStr">
        <is>
          <t/>
        </is>
      </c>
      <c r="AW106" t="inlineStr">
        <is>
          <t/>
        </is>
      </c>
      <c r="AX106" t="inlineStr">
        <is>
          <t/>
        </is>
      </c>
      <c r="AY106" t="inlineStr">
        <is>
          <t/>
        </is>
      </c>
      <c r="AZ106" t="inlineStr">
        <is>
          <t/>
        </is>
      </c>
      <c r="BA106" t="inlineStr">
        <is>
          <t/>
        </is>
      </c>
      <c r="BB106" s="2" t="inlineStr">
        <is>
          <t>EU-tagállamok gyógyszerügynökségeinek vezetői</t>
        </is>
      </c>
      <c r="BC106" s="2" t="inlineStr">
        <is>
          <t>2</t>
        </is>
      </c>
      <c r="BD106" s="2" t="inlineStr">
        <is>
          <t/>
        </is>
      </c>
      <c r="BE106" t="inlineStr">
        <is>
          <t/>
        </is>
      </c>
      <c r="BF106" t="inlineStr">
        <is>
          <t/>
        </is>
      </c>
      <c r="BG106" t="inlineStr">
        <is>
          <t/>
        </is>
      </c>
      <c r="BH106" t="inlineStr">
        <is>
          <t/>
        </is>
      </c>
      <c r="BI106" t="inlineStr">
        <is>
          <t/>
        </is>
      </c>
      <c r="BJ106" s="2" t="inlineStr">
        <is>
          <t>vaistų agentūrų vadovų grupė</t>
        </is>
      </c>
      <c r="BK106" s="2" t="inlineStr">
        <is>
          <t>2</t>
        </is>
      </c>
      <c r="BL106" s="2" t="inlineStr">
        <is>
          <t/>
        </is>
      </c>
      <c r="BM106" t="inlineStr">
        <is>
          <t/>
        </is>
      </c>
      <c r="BN106" s="2" t="inlineStr">
        <is>
          <t>zāļu aģentūru vadītāji</t>
        </is>
      </c>
      <c r="BO106" s="2" t="inlineStr">
        <is>
          <t>2</t>
        </is>
      </c>
      <c r="BP106" s="2" t="inlineStr">
        <is>
          <t/>
        </is>
      </c>
      <c r="BQ106" t="inlineStr">
        <is>
          <t/>
        </is>
      </c>
      <c r="BR106" t="inlineStr">
        <is>
          <t/>
        </is>
      </c>
      <c r="BS106" t="inlineStr">
        <is>
          <t/>
        </is>
      </c>
      <c r="BT106" t="inlineStr">
        <is>
          <t/>
        </is>
      </c>
      <c r="BU106" t="inlineStr">
        <is>
          <t/>
        </is>
      </c>
      <c r="BV106" t="inlineStr">
        <is>
          <t/>
        </is>
      </c>
      <c r="BW106" t="inlineStr">
        <is>
          <t/>
        </is>
      </c>
      <c r="BX106" t="inlineStr">
        <is>
          <t/>
        </is>
      </c>
      <c r="BY106" t="inlineStr">
        <is>
          <t/>
        </is>
      </c>
      <c r="BZ106" t="inlineStr">
        <is>
          <t/>
        </is>
      </c>
      <c r="CA106" t="inlineStr">
        <is>
          <t/>
        </is>
      </c>
      <c r="CB106" t="inlineStr">
        <is>
          <t/>
        </is>
      </c>
      <c r="CC106" t="inlineStr">
        <is>
          <t/>
        </is>
      </c>
      <c r="CD106" t="inlineStr">
        <is>
          <t/>
        </is>
      </c>
      <c r="CE106" t="inlineStr">
        <is>
          <t/>
        </is>
      </c>
      <c r="CF106" t="inlineStr">
        <is>
          <t/>
        </is>
      </c>
      <c r="CG106" t="inlineStr">
        <is>
          <t/>
        </is>
      </c>
      <c r="CH106" t="inlineStr">
        <is>
          <t/>
        </is>
      </c>
      <c r="CI106" t="inlineStr">
        <is>
          <t/>
        </is>
      </c>
      <c r="CJ106" t="inlineStr">
        <is>
          <t/>
        </is>
      </c>
      <c r="CK106" t="inlineStr">
        <is>
          <t/>
        </is>
      </c>
      <c r="CL106" t="inlineStr">
        <is>
          <t/>
        </is>
      </c>
      <c r="CM106" t="inlineStr">
        <is>
          <t/>
        </is>
      </c>
      <c r="CN106" t="inlineStr">
        <is>
          <t/>
        </is>
      </c>
      <c r="CO106" t="inlineStr">
        <is>
          <t/>
        </is>
      </c>
      <c r="CP106" t="inlineStr">
        <is>
          <t/>
        </is>
      </c>
      <c r="CQ106" t="inlineStr">
        <is>
          <t/>
        </is>
      </c>
      <c r="CR106" t="inlineStr">
        <is>
          <t/>
        </is>
      </c>
      <c r="CS106" t="inlineStr">
        <is>
          <t/>
        </is>
      </c>
      <c r="CT106" t="inlineStr">
        <is>
          <t/>
        </is>
      </c>
      <c r="CU106" t="inlineStr">
        <is>
          <t/>
        </is>
      </c>
      <c r="CV106" t="inlineStr">
        <is>
          <t/>
        </is>
      </c>
      <c r="CW106" t="inlineStr">
        <is>
          <t/>
        </is>
      </c>
    </row>
    <row r="107">
      <c r="A107" s="1" t="str">
        <f>HYPERLINK("https://iate.europa.eu/entry/result/3535733/all", "3535733")</f>
        <v>3535733</v>
      </c>
      <c r="B107" t="inlineStr">
        <is>
          <t>SOCIAL QUESTIONS</t>
        </is>
      </c>
      <c r="C107" t="inlineStr">
        <is>
          <t>SOCIAL QUESTIONS|health|pharmaceutical industry</t>
        </is>
      </c>
      <c r="D107" t="inlineStr">
        <is>
          <t>yes</t>
        </is>
      </c>
      <c r="E107" t="inlineStr">
        <is>
          <t/>
        </is>
      </c>
      <c r="F107" s="2" t="inlineStr">
        <is>
          <t>традиционни растителни лекарствени продукти</t>
        </is>
      </c>
      <c r="G107" s="2" t="inlineStr">
        <is>
          <t>2</t>
        </is>
      </c>
      <c r="H107" s="2" t="inlineStr">
        <is>
          <t/>
        </is>
      </c>
      <c r="I107" t="inlineStr">
        <is>
          <t/>
        </is>
      </c>
      <c r="J107" s="2" t="inlineStr">
        <is>
          <t>tradiční rostlinný léčivý přípravek</t>
        </is>
      </c>
      <c r="K107" s="2" t="inlineStr">
        <is>
          <t>3</t>
        </is>
      </c>
      <c r="L107" s="2" t="inlineStr">
        <is>
          <t/>
        </is>
      </c>
      <c r="M107" t="inlineStr">
        <is>
          <t/>
        </is>
      </c>
      <c r="N107" s="2" t="inlineStr">
        <is>
          <t>traditionelle plantelægemidler</t>
        </is>
      </c>
      <c r="O107" s="2" t="inlineStr">
        <is>
          <t>3</t>
        </is>
      </c>
      <c r="P107" s="2" t="inlineStr">
        <is>
          <t/>
        </is>
      </c>
      <c r="Q107" t="inlineStr">
        <is>
          <t/>
        </is>
      </c>
      <c r="R107" s="2" t="inlineStr">
        <is>
          <t>traditionelles pflanzliches Arzneimittel</t>
        </is>
      </c>
      <c r="S107" s="2" t="inlineStr">
        <is>
          <t>3</t>
        </is>
      </c>
      <c r="T107" s="2" t="inlineStr">
        <is>
          <t/>
        </is>
      </c>
      <c r="U107" t="inlineStr">
        <is>
          <t/>
        </is>
      </c>
      <c r="V107" s="2" t="inlineStr">
        <is>
          <t>παραδοσιακά φάρμακα φυτικής προέλευσης</t>
        </is>
      </c>
      <c r="W107" s="2" t="inlineStr">
        <is>
          <t>3</t>
        </is>
      </c>
      <c r="X107" s="2" t="inlineStr">
        <is>
          <t/>
        </is>
      </c>
      <c r="Y107" t="inlineStr">
        <is>
          <t/>
        </is>
      </c>
      <c r="Z107" s="2" t="inlineStr">
        <is>
          <t>traditional herbal medicinal product</t>
        </is>
      </c>
      <c r="AA107" s="2" t="inlineStr">
        <is>
          <t>3</t>
        </is>
      </c>
      <c r="AB107" s="2" t="inlineStr">
        <is>
          <t/>
        </is>
      </c>
      <c r="AC107" t="inlineStr">
        <is>
          <t/>
        </is>
      </c>
      <c r="AD107" s="2" t="inlineStr">
        <is>
          <t>medicamento tradicional a base de plantas</t>
        </is>
      </c>
      <c r="AE107" s="2" t="inlineStr">
        <is>
          <t>3</t>
        </is>
      </c>
      <c r="AF107" s="2" t="inlineStr">
        <is>
          <t/>
        </is>
      </c>
      <c r="AG107" t="inlineStr">
        <is>
          <t/>
        </is>
      </c>
      <c r="AH107" s="2" t="inlineStr">
        <is>
          <t>traditsiooniline taimne ravim</t>
        </is>
      </c>
      <c r="AI107" s="2" t="inlineStr">
        <is>
          <t>3</t>
        </is>
      </c>
      <c r="AJ107" s="2" t="inlineStr">
        <is>
          <t/>
        </is>
      </c>
      <c r="AK107" t="inlineStr">
        <is>
          <t/>
        </is>
      </c>
      <c r="AL107" s="2" t="inlineStr">
        <is>
          <t>perinteinen kasvirohdosvalmiste</t>
        </is>
      </c>
      <c r="AM107" s="2" t="inlineStr">
        <is>
          <t>2</t>
        </is>
      </c>
      <c r="AN107" s="2" t="inlineStr">
        <is>
          <t/>
        </is>
      </c>
      <c r="AO107" t="inlineStr">
        <is>
          <t>ihmiselle tarkoitettu lääkevalmiste, jonka vaikuttavina aineina on kasviperäisiä aineita (&lt;i&gt;herbal substance&lt;/i&gt;), kasvirohdostuotteita (&lt;i&gt;herbal preparation&lt;/i&gt;) tai näiden yhdistelmiä</t>
        </is>
      </c>
      <c r="AP107" s="2" t="inlineStr">
        <is>
          <t>médicament traditionnel à base de plantes</t>
        </is>
      </c>
      <c r="AQ107" s="2" t="inlineStr">
        <is>
          <t>2</t>
        </is>
      </c>
      <c r="AR107" s="2" t="inlineStr">
        <is>
          <t/>
        </is>
      </c>
      <c r="AS107" t="inlineStr">
        <is>
          <t/>
        </is>
      </c>
      <c r="AT107" t="inlineStr">
        <is>
          <t/>
        </is>
      </c>
      <c r="AU107" t="inlineStr">
        <is>
          <t/>
        </is>
      </c>
      <c r="AV107" t="inlineStr">
        <is>
          <t/>
        </is>
      </c>
      <c r="AW107" t="inlineStr">
        <is>
          <t/>
        </is>
      </c>
      <c r="AX107" s="2" t="inlineStr">
        <is>
          <t>tradicionalni biljni lijek</t>
        </is>
      </c>
      <c r="AY107" s="2" t="inlineStr">
        <is>
          <t>3</t>
        </is>
      </c>
      <c r="AZ107" s="2" t="inlineStr">
        <is>
          <t/>
        </is>
      </c>
      <c r="BA107" t="inlineStr">
        <is>
          <t>biljni lijek čiju je sigurnost primjene i djelotvornost moguće prepoznati na temelju njegove tradicionalne uporabe</t>
        </is>
      </c>
      <c r="BB107" s="2" t="inlineStr">
        <is>
          <t>tradicionális növényi eredetű gyógyszerkészítmény|
hagyományos növényi gyógyszer</t>
        </is>
      </c>
      <c r="BC107" s="2" t="inlineStr">
        <is>
          <t>2|
3</t>
        </is>
      </c>
      <c r="BD107" s="2" t="inlineStr">
        <is>
          <t>|
preferred</t>
        </is>
      </c>
      <c r="BE107" t="inlineStr">
        <is>
          <t/>
        </is>
      </c>
      <c r="BF107" s="2" t="inlineStr">
        <is>
          <t>medicinale vegetale tradizionale|
medicinale tradizionale di origine vegetale</t>
        </is>
      </c>
      <c r="BG107" s="2" t="inlineStr">
        <is>
          <t>3|
3</t>
        </is>
      </c>
      <c r="BH107" s="2" t="inlineStr">
        <is>
          <t xml:space="preserve">|
</t>
        </is>
      </c>
      <c r="BI107" t="inlineStr">
        <is>
          <t/>
        </is>
      </c>
      <c r="BJ107" s="2" t="inlineStr">
        <is>
          <t>tradicinis augalinis vaistas|
tradicinis augalinis vaistinis preparatas</t>
        </is>
      </c>
      <c r="BK107" s="2" t="inlineStr">
        <is>
          <t>3|
2</t>
        </is>
      </c>
      <c r="BL107" s="2" t="inlineStr">
        <is>
          <t xml:space="preserve">|
</t>
        </is>
      </c>
      <c r="BM107" t="inlineStr">
        <is>
          <t>augalinis vaistinis preparatas, kuris atitinka sveikatos apsaugos ministro nustatytus kriterijus ir jam gali būti taikoma supaprastinta tradicinių augalinių vaistinių preparatų registravimo procedūra</t>
        </is>
      </c>
      <c r="BN107" s="2" t="inlineStr">
        <is>
          <t>tradicionālās augu izcelsmes zāles</t>
        </is>
      </c>
      <c r="BO107" s="2" t="inlineStr">
        <is>
          <t>2</t>
        </is>
      </c>
      <c r="BP107" s="2" t="inlineStr">
        <is>
          <t/>
        </is>
      </c>
      <c r="BQ107" t="inlineStr">
        <is>
          <t/>
        </is>
      </c>
      <c r="BR107" s="2" t="inlineStr">
        <is>
          <t>prodott mediċinali erbali tradizzjonali</t>
        </is>
      </c>
      <c r="BS107" s="2" t="inlineStr">
        <is>
          <t>3</t>
        </is>
      </c>
      <c r="BT107" s="2" t="inlineStr">
        <is>
          <t/>
        </is>
      </c>
      <c r="BU107" t="inlineStr">
        <is>
          <t/>
        </is>
      </c>
      <c r="BV107" s="2" t="inlineStr">
        <is>
          <t>traditioneel kruidengeneesmiddel</t>
        </is>
      </c>
      <c r="BW107" s="2" t="inlineStr">
        <is>
          <t>2</t>
        </is>
      </c>
      <c r="BX107" s="2" t="inlineStr">
        <is>
          <t/>
        </is>
      </c>
      <c r="BY107" t="inlineStr">
        <is>
          <t/>
        </is>
      </c>
      <c r="BZ107" s="2" t="inlineStr">
        <is>
          <t>tradycyjny roślinny produkt leczniczy</t>
        </is>
      </c>
      <c r="CA107" s="2" t="inlineStr">
        <is>
          <t>3</t>
        </is>
      </c>
      <c r="CB107" s="2" t="inlineStr">
        <is>
          <t/>
        </is>
      </c>
      <c r="CC107" t="inlineStr">
        <is>
          <t/>
        </is>
      </c>
      <c r="CD107" s="2" t="inlineStr">
        <is>
          <t>medicamento tradicional à base de plantas</t>
        </is>
      </c>
      <c r="CE107" s="2" t="inlineStr">
        <is>
          <t>3</t>
        </is>
      </c>
      <c r="CF107" s="2" t="inlineStr">
        <is>
          <t/>
        </is>
      </c>
      <c r="CG107" t="inlineStr">
        <is>
          <t>Medicamentos à base de plantas sujeitos a um procedimento de registo de utilização tradicional</t>
        </is>
      </c>
      <c r="CH107" s="2" t="inlineStr">
        <is>
          <t>medicamente tradiționale din plante</t>
        </is>
      </c>
      <c r="CI107" s="2" t="inlineStr">
        <is>
          <t>3</t>
        </is>
      </c>
      <c r="CJ107" s="2" t="inlineStr">
        <is>
          <t/>
        </is>
      </c>
      <c r="CK107" t="inlineStr">
        <is>
          <t/>
        </is>
      </c>
      <c r="CL107" s="2" t="inlineStr">
        <is>
          <t>tradičné rastlinné lieky|
tradičný rastlinný liek</t>
        </is>
      </c>
      <c r="CM107" s="2" t="inlineStr">
        <is>
          <t>2|
3</t>
        </is>
      </c>
      <c r="CN107" s="2" t="inlineStr">
        <is>
          <t xml:space="preserve">|
</t>
        </is>
      </c>
      <c r="CO107" t="inlineStr">
        <is>
          <t>rastlinný liek, ktorý&lt;br&gt;a) je určený na používanie bez dozoru lekára na diagnostiku chorôb, liečenie chorôb alebo monitorovanie liečby; &lt;br&gt;b) je určený na podávanie len podľa špecifikovaného obsahu a dávkovania; &lt;br&gt;c) je určený na perorálne podanie alebo na vonkajšie použitie alebo na inhaláciu; &lt;br&gt;d) sa dlhodobo používa bez dozoru lekára na diagnostiku chorôb, liečenie chorôb alebo monitorovanie liečby podľa určitých požiadaviek; &lt;br&gt;e) nie je za špecifikovaných podmienok používania škodlivý; údaje o jeho farmakologických účinkoch a o jeho účinnosti sú hodnoverne potvrdené jeho dlhodobým používaním a skúsenosťami</t>
        </is>
      </c>
      <c r="CP107" s="2" t="inlineStr">
        <is>
          <t>tradicionalno zdravilo rastlinskega izvora</t>
        </is>
      </c>
      <c r="CQ107" s="2" t="inlineStr">
        <is>
          <t>3</t>
        </is>
      </c>
      <c r="CR107" s="2" t="inlineStr">
        <is>
          <t/>
        </is>
      </c>
      <c r="CS107" t="inlineStr">
        <is>
          <t/>
        </is>
      </c>
      <c r="CT107" s="2" t="inlineStr">
        <is>
          <t>traditionella växtbaserade läkemedel</t>
        </is>
      </c>
      <c r="CU107" s="2" t="inlineStr">
        <is>
          <t>3</t>
        </is>
      </c>
      <c r="CV107" s="2" t="inlineStr">
        <is>
          <t/>
        </is>
      </c>
      <c r="CW107" t="inlineStr">
        <is>
          <t/>
        </is>
      </c>
    </row>
    <row r="108">
      <c r="A108" s="1" t="str">
        <f>HYPERLINK("https://iate.europa.eu/entry/result/901611/all", "901611")</f>
        <v>901611</v>
      </c>
      <c r="B108" t="inlineStr">
        <is>
          <t>TRADE;SOCIAL QUESTIONS</t>
        </is>
      </c>
      <c r="C108" t="inlineStr">
        <is>
          <t>TRADE|trade policy|market;SOCIAL QUESTIONS|health</t>
        </is>
      </c>
      <c r="D108" t="inlineStr">
        <is>
          <t>no</t>
        </is>
      </c>
      <c r="E108" t="inlineStr">
        <is>
          <t/>
        </is>
      </c>
      <c r="F108" t="inlineStr">
        <is>
          <t/>
        </is>
      </c>
      <c r="G108" t="inlineStr">
        <is>
          <t/>
        </is>
      </c>
      <c r="H108" t="inlineStr">
        <is>
          <t/>
        </is>
      </c>
      <c r="I108" t="inlineStr">
        <is>
          <t/>
        </is>
      </c>
      <c r="J108" t="inlineStr">
        <is>
          <t/>
        </is>
      </c>
      <c r="K108" t="inlineStr">
        <is>
          <t/>
        </is>
      </c>
      <c r="L108" t="inlineStr">
        <is>
          <t/>
        </is>
      </c>
      <c r="M108" t="inlineStr">
        <is>
          <t/>
        </is>
      </c>
      <c r="N108" t="inlineStr">
        <is>
          <t/>
        </is>
      </c>
      <c r="O108" t="inlineStr">
        <is>
          <t/>
        </is>
      </c>
      <c r="P108" t="inlineStr">
        <is>
          <t/>
        </is>
      </c>
      <c r="Q108" t="inlineStr">
        <is>
          <t/>
        </is>
      </c>
      <c r="R108" s="2" t="inlineStr">
        <is>
          <t>Überwachung nach dem Inverkehrbringen</t>
        </is>
      </c>
      <c r="S108" s="2" t="inlineStr">
        <is>
          <t>3</t>
        </is>
      </c>
      <c r="T108" s="2" t="inlineStr">
        <is>
          <t/>
        </is>
      </c>
      <c r="U108" t="inlineStr">
        <is>
          <t/>
        </is>
      </c>
      <c r="V108" t="inlineStr">
        <is>
          <t/>
        </is>
      </c>
      <c r="W108" t="inlineStr">
        <is>
          <t/>
        </is>
      </c>
      <c r="X108" t="inlineStr">
        <is>
          <t/>
        </is>
      </c>
      <c r="Y108" t="inlineStr">
        <is>
          <t/>
        </is>
      </c>
      <c r="Z108" s="2" t="inlineStr">
        <is>
          <t>post-market surveillance|
post market surveillance|
post-market monitoring|
post market monitoring</t>
        </is>
      </c>
      <c r="AA108" s="2" t="inlineStr">
        <is>
          <t>3|
1|
3|
1</t>
        </is>
      </c>
      <c r="AB108" s="2" t="inlineStr">
        <is>
          <t xml:space="preserve">|
|
|
</t>
        </is>
      </c>
      <c r="AC108" t="inlineStr">
        <is>
          <t>process by which a medical product's safety is monitored on an ongoing basis after the product has been approved for the market</t>
        </is>
      </c>
      <c r="AD108" s="2" t="inlineStr">
        <is>
          <t>vigilancia poscomercialización</t>
        </is>
      </c>
      <c r="AE108" s="2" t="inlineStr">
        <is>
          <t>3</t>
        </is>
      </c>
      <c r="AF108" s="2" t="inlineStr">
        <is>
          <t/>
        </is>
      </c>
      <c r="AG108" t="inlineStr">
        <is>
          <t>Todas las actividades realizadas por los fabricantes en cooperación con otros agentes económicos para instaurar y actualizar un procedimiento sistemático destinado a recopilar y examinar de forma anticipatoria la experiencia obtenida con sus productos introducidos en el mercado, comercializados o puestos en servicio, con objeto de detectar la posible necesidad de aplicar inmediatamente cualquier tipo de medida correctiva o preventiva.</t>
        </is>
      </c>
      <c r="AH108" t="inlineStr">
        <is>
          <t/>
        </is>
      </c>
      <c r="AI108" t="inlineStr">
        <is>
          <t/>
        </is>
      </c>
      <c r="AJ108" t="inlineStr">
        <is>
          <t/>
        </is>
      </c>
      <c r="AK108" t="inlineStr">
        <is>
          <t/>
        </is>
      </c>
      <c r="AL108" s="2" t="inlineStr">
        <is>
          <t>markkinoille saattamisen jälkeinen valvonta|
markkinoille saattamisen jälkeinen seuranta</t>
        </is>
      </c>
      <c r="AM108" s="2" t="inlineStr">
        <is>
          <t>3|
3</t>
        </is>
      </c>
      <c r="AN108" s="2" t="inlineStr">
        <is>
          <t xml:space="preserve">|
</t>
        </is>
      </c>
      <c r="AO108" t="inlineStr">
        <is>
          <t/>
        </is>
      </c>
      <c r="AP108" s="2" t="inlineStr">
        <is>
          <t>surveillance après commercialisation|
surveillance après la mise sur le marché|
surveillance post-commercialisation|
surveillance postérieure à la mise sur le marché</t>
        </is>
      </c>
      <c r="AQ108" s="2" t="inlineStr">
        <is>
          <t>3|
3|
3|
2</t>
        </is>
      </c>
      <c r="AR108" s="2" t="inlineStr">
        <is>
          <t xml:space="preserve">|
|
|
</t>
        </is>
      </c>
      <c r="AS108" t="inlineStr">
        <is>
          <t>ensemble des activités réalisées par les fabricants pour établir et tenir à jour une procédure systématique de collecte proactive de données sur leurs dispositifs médicaux mis sur le marché, de manière à dresser le bilan de leur utilisation, dans le but de repérer toute nécessité d'appliquer immédiatement une mesure préventive ou corrective</t>
        </is>
      </c>
      <c r="AT108" t="inlineStr">
        <is>
          <t/>
        </is>
      </c>
      <c r="AU108" t="inlineStr">
        <is>
          <t/>
        </is>
      </c>
      <c r="AV108" t="inlineStr">
        <is>
          <t/>
        </is>
      </c>
      <c r="AW108" t="inlineStr">
        <is>
          <t/>
        </is>
      </c>
      <c r="AX108" t="inlineStr">
        <is>
          <t/>
        </is>
      </c>
      <c r="AY108" t="inlineStr">
        <is>
          <t/>
        </is>
      </c>
      <c r="AZ108" t="inlineStr">
        <is>
          <t/>
        </is>
      </c>
      <c r="BA108" t="inlineStr">
        <is>
          <t/>
        </is>
      </c>
      <c r="BB108" s="2" t="inlineStr">
        <is>
          <t>forgalomba hozatalt követő felügyelet|
forgalomba hozatal utáni nyomon követés</t>
        </is>
      </c>
      <c r="BC108" s="2" t="inlineStr">
        <is>
          <t>2|
2</t>
        </is>
      </c>
      <c r="BD108" s="2" t="inlineStr">
        <is>
          <t xml:space="preserve">|
</t>
        </is>
      </c>
      <c r="BE108" t="inlineStr">
        <is>
          <t/>
        </is>
      </c>
      <c r="BF108" t="inlineStr">
        <is>
          <t/>
        </is>
      </c>
      <c r="BG108" t="inlineStr">
        <is>
          <t/>
        </is>
      </c>
      <c r="BH108" t="inlineStr">
        <is>
          <t/>
        </is>
      </c>
      <c r="BI108" t="inlineStr">
        <is>
          <t/>
        </is>
      </c>
      <c r="BJ108" s="2" t="inlineStr">
        <is>
          <t>priežiūra po pateikimo rinkai</t>
        </is>
      </c>
      <c r="BK108" s="2" t="inlineStr">
        <is>
          <t>3</t>
        </is>
      </c>
      <c r="BL108" s="2" t="inlineStr">
        <is>
          <t/>
        </is>
      </c>
      <c r="BM108" t="inlineStr">
        <is>
          <t>visa gamintojų bendradarbiaujant su kitais ekonominės veiklos vykdytojais atliekama veikla, kad būtų nustatyta ir nuolat atnaujinama sisteminė procedūra, skirta aktyviai rinkti ir peržiūrėti gamintojų rinkai pateiktų, rinkai tiekiamų arba pradėtų naudoti priemonių naudojimo patirtį, siekiant nustatyti, ar yra poreikis nedelsiant imtis būtinų, taisomųjų ar prevencinių veiksmų</t>
        </is>
      </c>
      <c r="BN108" s="2" t="inlineStr">
        <is>
          <t>pēctirgus uzraudzība|
uzraudzība pēc pārdošanas</t>
        </is>
      </c>
      <c r="BO108" s="2" t="inlineStr">
        <is>
          <t>3|
2</t>
        </is>
      </c>
      <c r="BP108" s="2" t="inlineStr">
        <is>
          <t xml:space="preserve">|
</t>
        </is>
      </c>
      <c r="BQ108" t="inlineStr">
        <is>
          <t>visas darbības, ko veic ražotāji sadarbībā ar citiem uzņēmējiem, lai ieviestu un pastāvīgi atjauninātu sistemātisku procedūru, ar kuru proaktīvi apkopo un pārskata pieredzi, kas gūta no ierīcēm, kuras tie laiž tirgū, dara pieejamas tirgū vai nodod ekspluatācijā, nolūkā apzināt jebkādu nepieciešamību nekavējoties piemērot jebkādas vajadzīgas koriģējošas vai preventīvas darbības</t>
        </is>
      </c>
      <c r="BR108" s="2" t="inlineStr">
        <is>
          <t>sorveljanza ta' wara t-tqegħid fis-suq</t>
        </is>
      </c>
      <c r="BS108" s="2" t="inlineStr">
        <is>
          <t>3</t>
        </is>
      </c>
      <c r="BT108" s="2" t="inlineStr">
        <is>
          <t/>
        </is>
      </c>
      <c r="BU108" t="inlineStr">
        <is>
          <t>l-attivitajiet kollha li jsiru mill-manifatturi f'kooperazzjoni ma'
operaturi ekonomiċi oħrajn biex jintroduċu u jżommu aġġornata proċedura sistematika biex tinġabar u tiġi
rieżaminata b'mod proattiv l-esperjenza miksuba mill-apparati li jkunu qiegħdu fis-suq, li jkunu għamlu disponibbli
fis-suq jew li jkunu qiegħdu fis-servizz għall-għan tal-identifikazzjoni ta' kwalunkwe bżonn li tiġi applikata
minnufih kwalunkwe azzjoni korrettiva jew preventiva meħtieġa</t>
        </is>
      </c>
      <c r="BV108" s="2" t="inlineStr">
        <is>
          <t>monitoring na het in de handel brengen</t>
        </is>
      </c>
      <c r="BW108" s="2" t="inlineStr">
        <is>
          <t>2</t>
        </is>
      </c>
      <c r="BX108" s="2" t="inlineStr">
        <is>
          <t/>
        </is>
      </c>
      <c r="BY108" t="inlineStr">
        <is>
          <t/>
        </is>
      </c>
      <c r="BZ108" s="2" t="inlineStr">
        <is>
          <t>nadzór po wprowadzeniu do obrotu</t>
        </is>
      </c>
      <c r="CA108" s="2" t="inlineStr">
        <is>
          <t>3</t>
        </is>
      </c>
      <c r="CB108" s="2" t="inlineStr">
        <is>
          <t/>
        </is>
      </c>
      <c r="CC108" t="inlineStr">
        <is>
          <t/>
        </is>
      </c>
      <c r="CD108" s="2" t="inlineStr">
        <is>
          <t>fiscalização pós-comercialização</t>
        </is>
      </c>
      <c r="CE108" s="2" t="inlineStr">
        <is>
          <t>3</t>
        </is>
      </c>
      <c r="CF108" s="2" t="inlineStr">
        <is>
          <t/>
        </is>
      </c>
      <c r="CG108" t="inlineStr">
        <is>
          <t>No contexto dos dispositivos médicos, atividades desenvolvidas pelos fabricantes em cooperação com outros operadores económicos destinadas a criar e manter atualizado um procedimento de recolha e análise da experiência adquirida com os dispositivos colocados no mercado, a fim de identificar a eventual necessidade de aplicar ações corretivas ou preventivas que se afigurem necessárias.</t>
        </is>
      </c>
      <c r="CH108" t="inlineStr">
        <is>
          <t/>
        </is>
      </c>
      <c r="CI108" t="inlineStr">
        <is>
          <t/>
        </is>
      </c>
      <c r="CJ108" t="inlineStr">
        <is>
          <t/>
        </is>
      </c>
      <c r="CK108" t="inlineStr">
        <is>
          <t/>
        </is>
      </c>
      <c r="CL108" s="2" t="inlineStr">
        <is>
          <t>dohľad výrobcu po uvedení na trh</t>
        </is>
      </c>
      <c r="CM108" s="2" t="inlineStr">
        <is>
          <t>3</t>
        </is>
      </c>
      <c r="CN108" s="2" t="inlineStr">
        <is>
          <t/>
        </is>
      </c>
      <c r="CO108" t="inlineStr">
        <is>
          <t>všetky činnosti, ktoré vykonávajú výrobcovia v spolupráci s inými hospodárskymi subjektmi na účely zavedenia a aktualizovania systematického postupu na proaktívne zhromažďovanie a revíziu skúseností získaných z pomôcok, ktoré uvedú na trh, sprístupnia na trhu alebo uvedú do používania, a to na účely zistenia akejkoľvek potreby okamžite uplatniť všetky potrebné, nápravné či preventívne činnosti</t>
        </is>
      </c>
      <c r="CP108" s="2" t="inlineStr">
        <is>
          <t>poprodajni nadzor|
nadzor po dajanju na trg</t>
        </is>
      </c>
      <c r="CQ108" s="2" t="inlineStr">
        <is>
          <t>3|
2</t>
        </is>
      </c>
      <c r="CR108" s="2" t="inlineStr">
        <is>
          <t xml:space="preserve">|
</t>
        </is>
      </c>
      <c r="CS108" t="inlineStr">
        <is>
          <t/>
        </is>
      </c>
      <c r="CT108" s="2" t="inlineStr">
        <is>
          <t>övervakning av produkter som släppts ut på marknaden</t>
        </is>
      </c>
      <c r="CU108" s="2" t="inlineStr">
        <is>
          <t>3</t>
        </is>
      </c>
      <c r="CV108" s="2" t="inlineStr">
        <is>
          <t/>
        </is>
      </c>
      <c r="CW108" t="inlineStr">
        <is>
          <t/>
        </is>
      </c>
    </row>
    <row r="109">
      <c r="A109" s="1" t="str">
        <f>HYPERLINK("https://iate.europa.eu/entry/result/3535622/all", "3535622")</f>
        <v>3535622</v>
      </c>
      <c r="B109" t="inlineStr">
        <is>
          <t>SOCIAL QUESTIONS</t>
        </is>
      </c>
      <c r="C109" t="inlineStr">
        <is>
          <t>SOCIAL QUESTIONS|health|pharmaceutical industry</t>
        </is>
      </c>
      <c r="D109" t="inlineStr">
        <is>
          <t>yes</t>
        </is>
      </c>
      <c r="E109" t="inlineStr">
        <is>
          <t/>
        </is>
      </c>
      <c r="F109" s="2" t="inlineStr">
        <is>
          <t>Европейски публичен оценъчен доклад|
EPAR</t>
        </is>
      </c>
      <c r="G109" s="2" t="inlineStr">
        <is>
          <t>2|
2</t>
        </is>
      </c>
      <c r="H109" s="2" t="inlineStr">
        <is>
          <t xml:space="preserve">|
</t>
        </is>
      </c>
      <c r="I109" t="inlineStr">
        <is>
          <t/>
        </is>
      </c>
      <c r="J109" s="2" t="inlineStr">
        <is>
          <t>Evropská veřejná zpráva o hodnocení</t>
        </is>
      </c>
      <c r="K109" s="2" t="inlineStr">
        <is>
          <t>3</t>
        </is>
      </c>
      <c r="L109" s="2" t="inlineStr">
        <is>
          <t/>
        </is>
      </c>
      <c r="M109" t="inlineStr">
        <is>
          <t/>
        </is>
      </c>
      <c r="N109" s="2" t="inlineStr">
        <is>
          <t>europæisk offentlig vurderingsrapport|
EPAR</t>
        </is>
      </c>
      <c r="O109" s="2" t="inlineStr">
        <is>
          <t>3|
3</t>
        </is>
      </c>
      <c r="P109" s="2" t="inlineStr">
        <is>
          <t xml:space="preserve">|
</t>
        </is>
      </c>
      <c r="Q109" t="inlineStr">
        <is>
          <t/>
        </is>
      </c>
      <c r="R109" s="2" t="inlineStr">
        <is>
          <t>Europäischer Öffentlicher Beurteilungsbericht|
EPAR</t>
        </is>
      </c>
      <c r="S109" s="2" t="inlineStr">
        <is>
          <t>3|
3</t>
        </is>
      </c>
      <c r="T109" s="2" t="inlineStr">
        <is>
          <t xml:space="preserve">|
</t>
        </is>
      </c>
      <c r="U109" t="inlineStr">
        <is>
          <t>Beurteilung, die für alle Arzneimittel verfasst wird, für die die Marktzulassung über das zentralisierte Verfahren bei der &lt;a href="https://iate.europa.eu/entry/result/843722/DE" target="_blank"&gt;Europäischen Arzneimittel-Agentur (EMA)&lt;/a&gt; beantragt wird</t>
        </is>
      </c>
      <c r="V109" s="2" t="inlineStr">
        <is>
          <t>Ευρωπαϊκή ∆ηµόσια Έκθεση Αξιολόγησης|
EPAR|
Ευρωπαϊκή δημόσια έκθεση αξιολόγησης</t>
        </is>
      </c>
      <c r="W109" s="2" t="inlineStr">
        <is>
          <t>3|
3|
3</t>
        </is>
      </c>
      <c r="X109" s="2" t="inlineStr">
        <is>
          <t xml:space="preserve">|
|
</t>
        </is>
      </c>
      <c r="Y109" t="inlineStr">
        <is>
          <t/>
        </is>
      </c>
      <c r="Z109" s="2" t="inlineStr">
        <is>
          <t>European Public Assessment Report|
EPAR</t>
        </is>
      </c>
      <c r="AA109" s="2" t="inlineStr">
        <is>
          <t>3|
3</t>
        </is>
      </c>
      <c r="AB109" s="2" t="inlineStr">
        <is>
          <t xml:space="preserve">|
</t>
        </is>
      </c>
      <c r="AC109" t="inlineStr">
        <is>
          <t>document published for every human or veterinary medicine application that has been granted or refused a marketing authorisation and which provides public information on a medicine, including how it was assessed by the EMA</t>
        </is>
      </c>
      <c r="AD109" s="2" t="inlineStr">
        <is>
          <t>Informe Público Europeo de Evaluación|
EPAR</t>
        </is>
      </c>
      <c r="AE109" s="2" t="inlineStr">
        <is>
          <t>3|
3</t>
        </is>
      </c>
      <c r="AF109" s="2" t="inlineStr">
        <is>
          <t xml:space="preserve">|
</t>
        </is>
      </c>
      <c r="AG109" t="inlineStr">
        <is>
          <t/>
        </is>
      </c>
      <c r="AH109" s="2" t="inlineStr">
        <is>
          <t>Euroopa avalik hindamisaruanne|
EPAR</t>
        </is>
      </c>
      <c r="AI109" s="2" t="inlineStr">
        <is>
          <t>3|
3</t>
        </is>
      </c>
      <c r="AJ109" s="2" t="inlineStr">
        <is>
          <t xml:space="preserve">|
</t>
        </is>
      </c>
      <c r="AK109" t="inlineStr">
        <is>
          <t/>
        </is>
      </c>
      <c r="AL109" s="2" t="inlineStr">
        <is>
          <t>Euroopan julkinen arviointilausunto|
eurooppalainen julkinen arviointikertomus</t>
        </is>
      </c>
      <c r="AM109" s="2" t="inlineStr">
        <is>
          <t>2|
2</t>
        </is>
      </c>
      <c r="AN109" s="2" t="inlineStr">
        <is>
          <t xml:space="preserve">|
</t>
        </is>
      </c>
      <c r="AO109" t="inlineStr">
        <is>
          <t>yleisölle tarkoitettu yhteenveto lääkkeen ominaisuuksista, turvallisuudesta ja tehosta</t>
        </is>
      </c>
      <c r="AP109" s="2" t="inlineStr">
        <is>
          <t>rapport européen public d'évaluation|
EPAR</t>
        </is>
      </c>
      <c r="AQ109" s="2" t="inlineStr">
        <is>
          <t>2|
2</t>
        </is>
      </c>
      <c r="AR109" s="2" t="inlineStr">
        <is>
          <t xml:space="preserve">|
</t>
        </is>
      </c>
      <c r="AS109" t="inlineStr">
        <is>
          <t/>
        </is>
      </c>
      <c r="AT109" t="inlineStr">
        <is>
          <t/>
        </is>
      </c>
      <c r="AU109" t="inlineStr">
        <is>
          <t/>
        </is>
      </c>
      <c r="AV109" t="inlineStr">
        <is>
          <t/>
        </is>
      </c>
      <c r="AW109" t="inlineStr">
        <is>
          <t/>
        </is>
      </c>
      <c r="AX109" s="2" t="inlineStr">
        <is>
          <t>europsko javno izvješće o procjeni|
EPAR</t>
        </is>
      </c>
      <c r="AY109" s="2" t="inlineStr">
        <is>
          <t>4|
4</t>
        </is>
      </c>
      <c r="AZ109" s="2" t="inlineStr">
        <is>
          <t xml:space="preserve">|
</t>
        </is>
      </c>
      <c r="BA109" t="inlineStr">
        <is>
          <t>kratak sažetak osnovnih svojstava lijeka, VMP-a, cjepiva ili otopine za infuziju koji je napisan na jednostavan i javnosti razumljiv način</t>
        </is>
      </c>
      <c r="BB109" s="2" t="inlineStr">
        <is>
          <t>Európai nyilvános értékelő jelentés</t>
        </is>
      </c>
      <c r="BC109" s="2" t="inlineStr">
        <is>
          <t>2</t>
        </is>
      </c>
      <c r="BD109" s="2" t="inlineStr">
        <is>
          <t/>
        </is>
      </c>
      <c r="BE109" t="inlineStr">
        <is>
          <t/>
        </is>
      </c>
      <c r="BF109" s="2" t="inlineStr">
        <is>
          <t>relazione pubblica europea di valutazione|
EPAR</t>
        </is>
      </c>
      <c r="BG109" s="2" t="inlineStr">
        <is>
          <t>3|
3</t>
        </is>
      </c>
      <c r="BH109" s="2" t="inlineStr">
        <is>
          <t xml:space="preserve">|
</t>
        </is>
      </c>
      <c r="BI109" t="inlineStr">
        <is>
          <t/>
        </is>
      </c>
      <c r="BJ109" s="2" t="inlineStr">
        <is>
          <t>Europos viešas vertinimo protokolas|
EPAR</t>
        </is>
      </c>
      <c r="BK109" s="2" t="inlineStr">
        <is>
          <t>2|
2</t>
        </is>
      </c>
      <c r="BL109" s="2" t="inlineStr">
        <is>
          <t xml:space="preserve">|
</t>
        </is>
      </c>
      <c r="BM109" t="inlineStr">
        <is>
          <t/>
        </is>
      </c>
      <c r="BN109" s="2" t="inlineStr">
        <is>
          <t>Eiropas publiskā novērtējuma ziņojums|
EPAR</t>
        </is>
      </c>
      <c r="BO109" s="2" t="inlineStr">
        <is>
          <t>2|
2</t>
        </is>
      </c>
      <c r="BP109" s="2" t="inlineStr">
        <is>
          <t xml:space="preserve">|
</t>
        </is>
      </c>
      <c r="BQ109" t="inlineStr">
        <is>
          <t/>
        </is>
      </c>
      <c r="BR109" s="2" t="inlineStr">
        <is>
          <t>Rapport Pubbliku Ewropew ta' Valutazzjoni|
EPAR</t>
        </is>
      </c>
      <c r="BS109" s="2" t="inlineStr">
        <is>
          <t>3|
3</t>
        </is>
      </c>
      <c r="BT109" s="2" t="inlineStr">
        <is>
          <t xml:space="preserve">|
</t>
        </is>
      </c>
      <c r="BU109" t="inlineStr">
        <is>
          <t/>
        </is>
      </c>
      <c r="BV109" s="2" t="inlineStr">
        <is>
          <t>Europees openbaar beoordelingsrapport|
EPAR</t>
        </is>
      </c>
      <c r="BW109" s="2" t="inlineStr">
        <is>
          <t>3|
3</t>
        </is>
      </c>
      <c r="BX109" s="2" t="inlineStr">
        <is>
          <t xml:space="preserve">|
</t>
        </is>
      </c>
      <c r="BY109" t="inlineStr">
        <is>
          <t>openbaar beoordelingsrapport waarin de belangrijkste gegevens uit het verrichte onderzoek bij mens en proefdier zijn samengevat</t>
        </is>
      </c>
      <c r="BZ109" s="2" t="inlineStr">
        <is>
          <t>Europejskie Publiczne Sprawozdanie Oceniające|
EPAR</t>
        </is>
      </c>
      <c r="CA109" s="2" t="inlineStr">
        <is>
          <t>2|
2</t>
        </is>
      </c>
      <c r="CB109" s="2" t="inlineStr">
        <is>
          <t xml:space="preserve">|
</t>
        </is>
      </c>
      <c r="CC109" t="inlineStr">
        <is>
          <t/>
        </is>
      </c>
      <c r="CD109" s="2" t="inlineStr">
        <is>
          <t>Relatório Público Europeu de Avaliação|
EPAR</t>
        </is>
      </c>
      <c r="CE109" s="2" t="inlineStr">
        <is>
          <t>3|
3</t>
        </is>
      </c>
      <c r="CF109" s="2" t="inlineStr">
        <is>
          <t xml:space="preserve">|
</t>
        </is>
      </c>
      <c r="CG109" t="inlineStr">
        <is>
          <t/>
        </is>
      </c>
      <c r="CH109" s="2" t="inlineStr">
        <is>
          <t>Raportul european public de evaluare|
EPAR</t>
        </is>
      </c>
      <c r="CI109" s="2" t="inlineStr">
        <is>
          <t>3|
3</t>
        </is>
      </c>
      <c r="CJ109" s="2" t="inlineStr">
        <is>
          <t xml:space="preserve">|
</t>
        </is>
      </c>
      <c r="CK109" t="inlineStr">
        <is>
          <t/>
        </is>
      </c>
      <c r="CL109" s="2" t="inlineStr">
        <is>
          <t>Európska verejná hodnotiaca správa|
EPAR</t>
        </is>
      </c>
      <c r="CM109" s="2" t="inlineStr">
        <is>
          <t>2|
3</t>
        </is>
      </c>
      <c r="CN109" s="2" t="inlineStr">
        <is>
          <t xml:space="preserve">|
</t>
        </is>
      </c>
      <c r="CO109" t="inlineStr">
        <is>
          <t/>
        </is>
      </c>
      <c r="CP109" s="2" t="inlineStr">
        <is>
          <t>evropsko javno poročilo o oceni zdravila|
EPAR</t>
        </is>
      </c>
      <c r="CQ109" s="2" t="inlineStr">
        <is>
          <t>3|
2</t>
        </is>
      </c>
      <c r="CR109" s="2" t="inlineStr">
        <is>
          <t xml:space="preserve">|
</t>
        </is>
      </c>
      <c r="CS109" t="inlineStr">
        <is>
          <t/>
        </is>
      </c>
      <c r="CT109" s="2" t="inlineStr">
        <is>
          <t>offentligt europeiskt utredningsprotokoll|
EPAR</t>
        </is>
      </c>
      <c r="CU109" s="2" t="inlineStr">
        <is>
          <t>3|
2</t>
        </is>
      </c>
      <c r="CV109" s="2" t="inlineStr">
        <is>
          <t xml:space="preserve">|
</t>
        </is>
      </c>
      <c r="CW109" t="inlineStr">
        <is>
          <t/>
        </is>
      </c>
    </row>
    <row r="110">
      <c r="A110" s="1" t="str">
        <f>HYPERLINK("https://iate.europa.eu/entry/result/926075/all", "926075")</f>
        <v>926075</v>
      </c>
      <c r="B110" t="inlineStr">
        <is>
          <t>PRODUCTION, TECHNOLOGY AND RESEARCH;INDUSTRY</t>
        </is>
      </c>
      <c r="C110" t="inlineStr">
        <is>
          <t>PRODUCTION, TECHNOLOGY AND RESEARCH|technology and technical regulations|technical regulations;INDUSTRY|industrial structures and policy</t>
        </is>
      </c>
      <c r="D110" t="inlineStr">
        <is>
          <t>no</t>
        </is>
      </c>
      <c r="E110" t="inlineStr">
        <is>
          <t/>
        </is>
      </c>
      <c r="F110" t="inlineStr">
        <is>
          <t/>
        </is>
      </c>
      <c r="G110" t="inlineStr">
        <is>
          <t/>
        </is>
      </c>
      <c r="H110" t="inlineStr">
        <is>
          <t/>
        </is>
      </c>
      <c r="I110" t="inlineStr">
        <is>
          <t/>
        </is>
      </c>
      <c r="J110" t="inlineStr">
        <is>
          <t/>
        </is>
      </c>
      <c r="K110" t="inlineStr">
        <is>
          <t/>
        </is>
      </c>
      <c r="L110" t="inlineStr">
        <is>
          <t/>
        </is>
      </c>
      <c r="M110" t="inlineStr">
        <is>
          <t/>
        </is>
      </c>
      <c r="N110" t="inlineStr">
        <is>
          <t/>
        </is>
      </c>
      <c r="O110" t="inlineStr">
        <is>
          <t/>
        </is>
      </c>
      <c r="P110" t="inlineStr">
        <is>
          <t/>
        </is>
      </c>
      <c r="Q110" t="inlineStr">
        <is>
          <t/>
        </is>
      </c>
      <c r="R110" t="inlineStr">
        <is>
          <t/>
        </is>
      </c>
      <c r="S110" t="inlineStr">
        <is>
          <t/>
        </is>
      </c>
      <c r="T110" t="inlineStr">
        <is>
          <t/>
        </is>
      </c>
      <c r="U110" t="inlineStr">
        <is>
          <t/>
        </is>
      </c>
      <c r="V110" s="2" t="inlineStr">
        <is>
          <t>Βασικό Αρχείο</t>
        </is>
      </c>
      <c r="W110" s="2" t="inlineStr">
        <is>
          <t>3</t>
        </is>
      </c>
      <c r="X110" s="2" t="inlineStr">
        <is>
          <t/>
        </is>
      </c>
      <c r="Y110" t="inlineStr">
        <is>
          <t/>
        </is>
      </c>
      <c r="Z110" s="2" t="inlineStr">
        <is>
          <t>Site Master File</t>
        </is>
      </c>
      <c r="AA110" s="2" t="inlineStr">
        <is>
          <t>1</t>
        </is>
      </c>
      <c r="AB110" s="2" t="inlineStr">
        <is>
          <t/>
        </is>
      </c>
      <c r="AC110" t="inlineStr">
        <is>
          <t/>
        </is>
      </c>
      <c r="AD110" t="inlineStr">
        <is>
          <t/>
        </is>
      </c>
      <c r="AE110" t="inlineStr">
        <is>
          <t/>
        </is>
      </c>
      <c r="AF110" t="inlineStr">
        <is>
          <t/>
        </is>
      </c>
      <c r="AG110" t="inlineStr">
        <is>
          <t/>
        </is>
      </c>
      <c r="AH110" t="inlineStr">
        <is>
          <t/>
        </is>
      </c>
      <c r="AI110" t="inlineStr">
        <is>
          <t/>
        </is>
      </c>
      <c r="AJ110" t="inlineStr">
        <is>
          <t/>
        </is>
      </c>
      <c r="AK110" t="inlineStr">
        <is>
          <t/>
        </is>
      </c>
      <c r="AL110" s="2" t="inlineStr">
        <is>
          <t>tehdasselvitys</t>
        </is>
      </c>
      <c r="AM110" s="2" t="inlineStr">
        <is>
          <t>2</t>
        </is>
      </c>
      <c r="AN110" s="2" t="inlineStr">
        <is>
          <t/>
        </is>
      </c>
      <c r="AO110" t="inlineStr">
        <is>
          <t>vakiintuneen kaavan mukaan laadittu selvitys (kirjanen) valmistajan toiminnasta</t>
        </is>
      </c>
      <c r="AP110" t="inlineStr">
        <is>
          <t/>
        </is>
      </c>
      <c r="AQ110" t="inlineStr">
        <is>
          <t/>
        </is>
      </c>
      <c r="AR110" t="inlineStr">
        <is>
          <t/>
        </is>
      </c>
      <c r="AS110" t="inlineStr">
        <is>
          <t/>
        </is>
      </c>
      <c r="AT110" t="inlineStr">
        <is>
          <t/>
        </is>
      </c>
      <c r="AU110" t="inlineStr">
        <is>
          <t/>
        </is>
      </c>
      <c r="AV110" t="inlineStr">
        <is>
          <t/>
        </is>
      </c>
      <c r="AW110" t="inlineStr">
        <is>
          <t/>
        </is>
      </c>
      <c r="AX110" t="inlineStr">
        <is>
          <t/>
        </is>
      </c>
      <c r="AY110" t="inlineStr">
        <is>
          <t/>
        </is>
      </c>
      <c r="AZ110" t="inlineStr">
        <is>
          <t/>
        </is>
      </c>
      <c r="BA110" t="inlineStr">
        <is>
          <t/>
        </is>
      </c>
      <c r="BB110" t="inlineStr">
        <is>
          <t/>
        </is>
      </c>
      <c r="BC110" t="inlineStr">
        <is>
          <t/>
        </is>
      </c>
      <c r="BD110" t="inlineStr">
        <is>
          <t/>
        </is>
      </c>
      <c r="BE110" t="inlineStr">
        <is>
          <t/>
        </is>
      </c>
      <c r="BF110" t="inlineStr">
        <is>
          <t/>
        </is>
      </c>
      <c r="BG110" t="inlineStr">
        <is>
          <t/>
        </is>
      </c>
      <c r="BH110" t="inlineStr">
        <is>
          <t/>
        </is>
      </c>
      <c r="BI110" t="inlineStr">
        <is>
          <t/>
        </is>
      </c>
      <c r="BJ110" t="inlineStr">
        <is>
          <t/>
        </is>
      </c>
      <c r="BK110" t="inlineStr">
        <is>
          <t/>
        </is>
      </c>
      <c r="BL110" t="inlineStr">
        <is>
          <t/>
        </is>
      </c>
      <c r="BM110" t="inlineStr">
        <is>
          <t/>
        </is>
      </c>
      <c r="BN110" t="inlineStr">
        <is>
          <t/>
        </is>
      </c>
      <c r="BO110" t="inlineStr">
        <is>
          <t/>
        </is>
      </c>
      <c r="BP110" t="inlineStr">
        <is>
          <t/>
        </is>
      </c>
      <c r="BQ110" t="inlineStr">
        <is>
          <t/>
        </is>
      </c>
      <c r="BR110" t="inlineStr">
        <is>
          <t/>
        </is>
      </c>
      <c r="BS110" t="inlineStr">
        <is>
          <t/>
        </is>
      </c>
      <c r="BT110" t="inlineStr">
        <is>
          <t/>
        </is>
      </c>
      <c r="BU110" t="inlineStr">
        <is>
          <t/>
        </is>
      </c>
      <c r="BV110" t="inlineStr">
        <is>
          <t/>
        </is>
      </c>
      <c r="BW110" t="inlineStr">
        <is>
          <t/>
        </is>
      </c>
      <c r="BX110" t="inlineStr">
        <is>
          <t/>
        </is>
      </c>
      <c r="BY110" t="inlineStr">
        <is>
          <t/>
        </is>
      </c>
      <c r="BZ110" t="inlineStr">
        <is>
          <t/>
        </is>
      </c>
      <c r="CA110" t="inlineStr">
        <is>
          <t/>
        </is>
      </c>
      <c r="CB110" t="inlineStr">
        <is>
          <t/>
        </is>
      </c>
      <c r="CC110" t="inlineStr">
        <is>
          <t/>
        </is>
      </c>
      <c r="CD110" t="inlineStr">
        <is>
          <t/>
        </is>
      </c>
      <c r="CE110" t="inlineStr">
        <is>
          <t/>
        </is>
      </c>
      <c r="CF110" t="inlineStr">
        <is>
          <t/>
        </is>
      </c>
      <c r="CG110" t="inlineStr">
        <is>
          <t/>
        </is>
      </c>
      <c r="CH110" t="inlineStr">
        <is>
          <t/>
        </is>
      </c>
      <c r="CI110" t="inlineStr">
        <is>
          <t/>
        </is>
      </c>
      <c r="CJ110" t="inlineStr">
        <is>
          <t/>
        </is>
      </c>
      <c r="CK110" t="inlineStr">
        <is>
          <t/>
        </is>
      </c>
      <c r="CL110" t="inlineStr">
        <is>
          <t/>
        </is>
      </c>
      <c r="CM110" t="inlineStr">
        <is>
          <t/>
        </is>
      </c>
      <c r="CN110" t="inlineStr">
        <is>
          <t/>
        </is>
      </c>
      <c r="CO110" t="inlineStr">
        <is>
          <t/>
        </is>
      </c>
      <c r="CP110" t="inlineStr">
        <is>
          <t/>
        </is>
      </c>
      <c r="CQ110" t="inlineStr">
        <is>
          <t/>
        </is>
      </c>
      <c r="CR110" t="inlineStr">
        <is>
          <t/>
        </is>
      </c>
      <c r="CS110" t="inlineStr">
        <is>
          <t/>
        </is>
      </c>
      <c r="CT110" t="inlineStr">
        <is>
          <t/>
        </is>
      </c>
      <c r="CU110" t="inlineStr">
        <is>
          <t/>
        </is>
      </c>
      <c r="CV110" t="inlineStr">
        <is>
          <t/>
        </is>
      </c>
      <c r="CW110" t="inlineStr">
        <is>
          <t/>
        </is>
      </c>
    </row>
    <row r="111">
      <c r="A111" s="1" t="str">
        <f>HYPERLINK("https://iate.europa.eu/entry/result/1689952/all", "1689952")</f>
        <v>1689952</v>
      </c>
      <c r="B111" t="inlineStr">
        <is>
          <t>SOCIAL QUESTIONS</t>
        </is>
      </c>
      <c r="C111" t="inlineStr">
        <is>
          <t>SOCIAL QUESTIONS|health|pharmaceutical industry</t>
        </is>
      </c>
      <c r="D111" t="inlineStr">
        <is>
          <t>yes</t>
        </is>
      </c>
      <c r="E111" t="inlineStr">
        <is>
          <t/>
        </is>
      </c>
      <c r="F111" s="2" t="inlineStr">
        <is>
          <t>кодиране</t>
        </is>
      </c>
      <c r="G111" s="2" t="inlineStr">
        <is>
          <t>3</t>
        </is>
      </c>
      <c r="H111" s="2" t="inlineStr">
        <is>
          <t/>
        </is>
      </c>
      <c r="I111" t="inlineStr">
        <is>
          <t>При клиничните изследвания/изпитвания - скриване на информацията за предписаното лечение или лекарствен продукт [ &lt;a href="/entry/result/1443220/all" id="ENTRY_TO_ENTRY_CONVERTER" target="_blank"&gt;IATE:1443220&lt;/a&gt; ] от пациента („слепи“) или от доктора и пациента („двойно слепи“) с оглед минимизиране на субективизма при оценката на фармакологичния ефект [ &lt;a href="/entry/result/383931/all" id="ENTRY_TO_ENTRY_CONVERTER" target="_blank"&gt;IATE:383931&lt;/a&gt; ].</t>
        </is>
      </c>
      <c r="J111" s="2" t="inlineStr">
        <is>
          <t>zaslepení</t>
        </is>
      </c>
      <c r="K111" s="2" t="inlineStr">
        <is>
          <t>3</t>
        </is>
      </c>
      <c r="L111" s="2" t="inlineStr">
        <is>
          <t/>
        </is>
      </c>
      <c r="M111" t="inlineStr">
        <is>
          <t>postup, při kterém subjekt hodnocení, popřípadě i zkoušející nebo další osoby podílející se na klinickém hodnocení nemají přístup k informaci o přiřazení hodnoceného léčivého přípravku jednotlivým subjektům hodnocení</t>
        </is>
      </c>
      <c r="N111" s="2" t="inlineStr">
        <is>
          <t>blinding</t>
        </is>
      </c>
      <c r="O111" s="2" t="inlineStr">
        <is>
          <t>3</t>
        </is>
      </c>
      <c r="P111" s="2" t="inlineStr">
        <is>
          <t/>
        </is>
      </c>
      <c r="Q111" t="inlineStr">
        <is>
          <t/>
        </is>
      </c>
      <c r="R111" s="2" t="inlineStr">
        <is>
          <t>Blindversuch|
Blindstudie|
Doppelblindversuch|
Doppelblindstudie|
verdecken</t>
        </is>
      </c>
      <c r="S111" s="2" t="inlineStr">
        <is>
          <t>3|
3|
3|
3|
3</t>
        </is>
      </c>
      <c r="T111" s="2" t="inlineStr">
        <is>
          <t xml:space="preserve">|
|
|
|
</t>
        </is>
      </c>
      <c r="U111" t="inlineStr">
        <is>
          <t/>
        </is>
      </c>
      <c r="V111" s="2" t="inlineStr">
        <is>
          <t>τυφλοποίηση</t>
        </is>
      </c>
      <c r="W111" s="2" t="inlineStr">
        <is>
          <t>4</t>
        </is>
      </c>
      <c r="X111" s="2" t="inlineStr">
        <is>
          <t>preferred</t>
        </is>
      </c>
      <c r="Y111" t="inlineStr">
        <is>
          <t>"Απόκρυψη ταυτότητας", η εσκεμμένη απόκρυψη της ταυτότητας ενός δοκιμαζόμενου φαρμάκου σύμφωνα με τις οδηγίες του αναδόχου (τυφλή δοκιμή)</t>
        </is>
      </c>
      <c r="Z111" s="2" t="inlineStr">
        <is>
          <t>blinding|
masking|
data blinding</t>
        </is>
      </c>
      <c r="AA111" s="2" t="inlineStr">
        <is>
          <t>3|
3|
1</t>
        </is>
      </c>
      <c r="AB111" s="2" t="inlineStr">
        <is>
          <t xml:space="preserve">preferred|
|
</t>
        </is>
      </c>
      <c r="AC111" t="inlineStr">
        <is>
          <t>concealment of information regarding an administered treatment to a patient (or to a doctor and patient) in a clinical trial to ensure that the results of the trial are not influenced by the patient's or doctor's expectations</t>
        </is>
      </c>
      <c r="AD111" s="2" t="inlineStr">
        <is>
          <t>enmascaramiento|
método ciego</t>
        </is>
      </c>
      <c r="AE111" s="2" t="inlineStr">
        <is>
          <t>3|
3</t>
        </is>
      </c>
      <c r="AF111" s="2" t="inlineStr">
        <is>
          <t xml:space="preserve">preferred|
</t>
        </is>
      </c>
      <c r="AG111" t="inlineStr">
        <is>
          <t>Procedimiento experimental utilizado en estudios clínicos y consistente en ocultar la naturaleza de la intervención aplicada, de ordinario terapéutica, a la persona que lo recibe, a la persona que lo aplica o a la persona que debe evaluar su eficacia o su toxicidad</t>
        </is>
      </c>
      <c r="AH111" s="2" t="inlineStr">
        <is>
          <t>pimemenetlus</t>
        </is>
      </c>
      <c r="AI111" s="2" t="inlineStr">
        <is>
          <t>3</t>
        </is>
      </c>
      <c r="AJ111" s="2" t="inlineStr">
        <is>
          <t/>
        </is>
      </c>
      <c r="AK111" t="inlineStr">
        <is>
          <t>uuritava ravimi andmete tahtlik varjamine või avalikustamata jätmine vastavalt sponsori juhistele</t>
        </is>
      </c>
      <c r="AL111" s="2" t="inlineStr">
        <is>
          <t>sokkoutus|
sokkouttaminen</t>
        </is>
      </c>
      <c r="AM111" s="2" t="inlineStr">
        <is>
          <t>3|
3</t>
        </is>
      </c>
      <c r="AN111" s="2" t="inlineStr">
        <is>
          <t xml:space="preserve">|
</t>
        </is>
      </c>
      <c r="AO111" t="inlineStr">
        <is>
          <t>menetelmä, jossa yksi tai useampi tutkimukseen osallistuvista tahoista ei ole tietoinen annetusta hoidosta</t>
        </is>
      </c>
      <c r="AP111" s="2" t="inlineStr">
        <is>
          <t>procédure d'insu|
procédure d'aveugle</t>
        </is>
      </c>
      <c r="AQ111" s="2" t="inlineStr">
        <is>
          <t>3|
3</t>
        </is>
      </c>
      <c r="AR111" s="2" t="inlineStr">
        <is>
          <t xml:space="preserve">|
</t>
        </is>
      </c>
      <c r="AS111" t="inlineStr">
        <is>
          <t>dans le cadre des essais thérapeutiques, et plus particulièrement dans le cas de la comparaison de deux traitements, procédure dans laquelle le malade ne sait pas s'il reçoit le traitement ou le placebo</t>
        </is>
      </c>
      <c r="AT111" s="2" t="inlineStr">
        <is>
          <t>dalladh</t>
        </is>
      </c>
      <c r="AU111" s="2" t="inlineStr">
        <is>
          <t>3</t>
        </is>
      </c>
      <c r="AV111" s="2" t="inlineStr">
        <is>
          <t/>
        </is>
      </c>
      <c r="AW111" t="inlineStr">
        <is>
          <t/>
        </is>
      </c>
      <c r="AX111" t="inlineStr">
        <is>
          <t/>
        </is>
      </c>
      <c r="AY111" t="inlineStr">
        <is>
          <t/>
        </is>
      </c>
      <c r="AZ111" t="inlineStr">
        <is>
          <t/>
        </is>
      </c>
      <c r="BA111" t="inlineStr">
        <is>
          <t/>
        </is>
      </c>
      <c r="BB111" s="2" t="inlineStr">
        <is>
          <t>kezelések titkosítása|
maszkolás</t>
        </is>
      </c>
      <c r="BC111" s="2" t="inlineStr">
        <is>
          <t>4|
3</t>
        </is>
      </c>
      <c r="BD111" s="2" t="inlineStr">
        <is>
          <t>preferred|
admitted</t>
        </is>
      </c>
      <c r="BE111" t="inlineStr">
        <is>
          <t/>
        </is>
      </c>
      <c r="BF111" s="2" t="inlineStr">
        <is>
          <t>esperimento in cieco|
procedura in cieco|
test in cieco|
occultamento|
mascheramento</t>
        </is>
      </c>
      <c r="BG111" s="2" t="inlineStr">
        <is>
          <t>3|
3|
3|
2|
2</t>
        </is>
      </c>
      <c r="BH111" s="2" t="inlineStr">
        <is>
          <t xml:space="preserve">|
|
|
|
</t>
        </is>
      </c>
      <c r="BI111" t="inlineStr">
        <is>
          <t>Procedura in base alla quale una o più parti coinvolte nello studio vengono tenute all'oscuro di quale sia il trattamento assegnato. La modalità in "singolo cieco" solitamente prevede che l'assegnazione del trattamento non sia nota al/i soggetto/i, mentre quella in "doppio cieco" di solito prevede che l'assegnazione del trattamento non sia noto a soggetto/i, sperimentatore/i, addetti al monitoraggio, e, in alcuni casi, anche a coloro che analizzano i dati.</t>
        </is>
      </c>
      <c r="BJ111" s="2" t="inlineStr">
        <is>
          <t>kodavimas</t>
        </is>
      </c>
      <c r="BK111" s="2" t="inlineStr">
        <is>
          <t>3</t>
        </is>
      </c>
      <c r="BL111" s="2" t="inlineStr">
        <is>
          <t/>
        </is>
      </c>
      <c r="BM111" t="inlineStr">
        <is>
          <t>sąmoningas tiriamojo vaisto tapatybės slėpimas vykdant užsakovo nurodymus</t>
        </is>
      </c>
      <c r="BN111" s="2" t="inlineStr">
        <is>
          <t>maskēšana</t>
        </is>
      </c>
      <c r="BO111" s="2" t="inlineStr">
        <is>
          <t>3</t>
        </is>
      </c>
      <c r="BP111" s="2" t="inlineStr">
        <is>
          <t/>
        </is>
      </c>
      <c r="BQ111" t="inlineStr">
        <is>
          <t/>
        </is>
      </c>
      <c r="BR111" s="2" t="inlineStr">
        <is>
          <t>satar</t>
        </is>
      </c>
      <c r="BS111" s="2" t="inlineStr">
        <is>
          <t>3</t>
        </is>
      </c>
      <c r="BT111" s="2" t="inlineStr">
        <is>
          <t/>
        </is>
      </c>
      <c r="BU111" t="inlineStr">
        <is>
          <t/>
        </is>
      </c>
      <c r="BV111" s="2" t="inlineStr">
        <is>
          <t>blinderen</t>
        </is>
      </c>
      <c r="BW111" s="2" t="inlineStr">
        <is>
          <t>3</t>
        </is>
      </c>
      <c r="BX111" s="2" t="inlineStr">
        <is>
          <t/>
        </is>
      </c>
      <c r="BY111" t="inlineStr">
        <is>
          <t>"het bewust verbergen van de identiteit van een geneesmiddel voor onderzoek"</t>
        </is>
      </c>
      <c r="BZ111" s="2" t="inlineStr">
        <is>
          <t>zaślepianie</t>
        </is>
      </c>
      <c r="CA111" s="2" t="inlineStr">
        <is>
          <t>3</t>
        </is>
      </c>
      <c r="CB111" s="2" t="inlineStr">
        <is>
          <t/>
        </is>
      </c>
      <c r="CC111" t="inlineStr">
        <is>
          <t>procedura, w której jedna lub więcej stron badania utrzymywana jest w nieświadomości co do zastosowanego leczenia</t>
        </is>
      </c>
      <c r="CD111" s="2" t="inlineStr">
        <is>
          <t>ocultação</t>
        </is>
      </c>
      <c r="CE111" s="2" t="inlineStr">
        <is>
          <t>3</t>
        </is>
      </c>
      <c r="CF111" s="2" t="inlineStr">
        <is>
          <t/>
        </is>
      </c>
      <c r="CG111" t="inlineStr">
        <is>
          <t/>
        </is>
      </c>
      <c r="CH111" s="2" t="inlineStr">
        <is>
          <t>procedeu orb|
mascare</t>
        </is>
      </c>
      <c r="CI111" s="2" t="inlineStr">
        <is>
          <t>3|
3</t>
        </is>
      </c>
      <c r="CJ111" s="2" t="inlineStr">
        <is>
          <t xml:space="preserve">|
</t>
        </is>
      </c>
      <c r="CK111" t="inlineStr">
        <is>
          <t>Procedeul prin care una sau mai multe părți implicate în studiul clinic nu este informată/nu sunt informate despre repartizarea tratamentului. Procedeul ,,simplu-orb” constă în general în neinformarea subiecților studiului, iar procedeul ,,dublu-orb” în neinformarea subiecților, investigatorilor, monitorilor și, în unele cazuri, a analiștilor de date, despre medicamentul care se administrează.</t>
        </is>
      </c>
      <c r="CL111" s="2" t="inlineStr">
        <is>
          <t>zaslepenie</t>
        </is>
      </c>
      <c r="CM111" s="2" t="inlineStr">
        <is>
          <t>3</t>
        </is>
      </c>
      <c r="CN111" s="2" t="inlineStr">
        <is>
          <t/>
        </is>
      </c>
      <c r="CO111" t="inlineStr">
        <is>
          <t>zabránenie identifikácie liečby/postupov/výsledkov testov účastníkmi alebo personálom klinického skúšania, aby sa znížila systematická chyba</t>
        </is>
      </c>
      <c r="CP111" s="2" t="inlineStr">
        <is>
          <t>zakritje</t>
        </is>
      </c>
      <c r="CQ111" s="2" t="inlineStr">
        <is>
          <t>3</t>
        </is>
      </c>
      <c r="CR111" s="2" t="inlineStr">
        <is>
          <t/>
        </is>
      </c>
      <c r="CS111" t="inlineStr">
        <is>
          <t>Postopek v kliničnem preskušanju, pri katerem stranke, navadno preskušanci in preskuševalci, v nekaterih primerih tudi analitiki podatkov, dobljenih v preskušanju, niso seznanjeni s tem, kateri preskušanci so razvrščeni v skupino, ki prejema pravo zdravilo, in kateri v skupino, ki prejema placebo.</t>
        </is>
      </c>
      <c r="CT111" s="2" t="inlineStr">
        <is>
          <t>blindning|
maskering</t>
        </is>
      </c>
      <c r="CU111" s="2" t="inlineStr">
        <is>
          <t>3|
2</t>
        </is>
      </c>
      <c r="CV111" s="2" t="inlineStr">
        <is>
          <t xml:space="preserve">preferred|
</t>
        </is>
      </c>
      <c r="CW111" t="inlineStr">
        <is>
          <t>åtgärder som vidtas vid &lt;i&gt;klinisk prövning&lt;/i&gt; [ &lt;a href="/entry/result/1686971/all" id="ENTRY_TO_ENTRY_CONVERTER" target="_blank"&gt;IATE:1686971&lt;/a&gt; ] för att deltagande patienter och/eller läkare m.fl. skall vara ovetande om vilken av de prövade behandlingarna varje patient får</t>
        </is>
      </c>
    </row>
    <row r="112">
      <c r="A112" s="1" t="str">
        <f>HYPERLINK("https://iate.europa.eu/entry/result/2199103/all", "2199103")</f>
        <v>2199103</v>
      </c>
      <c r="B112" t="inlineStr">
        <is>
          <t>SOCIAL QUESTIONS</t>
        </is>
      </c>
      <c r="C112" t="inlineStr">
        <is>
          <t>SOCIAL QUESTIONS|health|pharmaceutical industry</t>
        </is>
      </c>
      <c r="D112" t="inlineStr">
        <is>
          <t>no</t>
        </is>
      </c>
      <c r="E112" t="inlineStr">
        <is>
          <t/>
        </is>
      </c>
      <c r="F112" t="inlineStr">
        <is>
          <t/>
        </is>
      </c>
      <c r="G112" t="inlineStr">
        <is>
          <t/>
        </is>
      </c>
      <c r="H112" t="inlineStr">
        <is>
          <t/>
        </is>
      </c>
      <c r="I112" t="inlineStr">
        <is>
          <t/>
        </is>
      </c>
      <c r="J112" t="inlineStr">
        <is>
          <t/>
        </is>
      </c>
      <c r="K112" t="inlineStr">
        <is>
          <t/>
        </is>
      </c>
      <c r="L112" t="inlineStr">
        <is>
          <t/>
        </is>
      </c>
      <c r="M112" t="inlineStr">
        <is>
          <t/>
        </is>
      </c>
      <c r="N112" t="inlineStr">
        <is>
          <t/>
        </is>
      </c>
      <c r="O112" t="inlineStr">
        <is>
          <t/>
        </is>
      </c>
      <c r="P112" t="inlineStr">
        <is>
          <t/>
        </is>
      </c>
      <c r="Q112" t="inlineStr">
        <is>
          <t/>
        </is>
      </c>
      <c r="R112" t="inlineStr">
        <is>
          <t/>
        </is>
      </c>
      <c r="S112" t="inlineStr">
        <is>
          <t/>
        </is>
      </c>
      <c r="T112" t="inlineStr">
        <is>
          <t/>
        </is>
      </c>
      <c r="U112" t="inlineStr">
        <is>
          <t/>
        </is>
      </c>
      <c r="V112" t="inlineStr">
        <is>
          <t/>
        </is>
      </c>
      <c r="W112" t="inlineStr">
        <is>
          <t/>
        </is>
      </c>
      <c r="X112" t="inlineStr">
        <is>
          <t/>
        </is>
      </c>
      <c r="Y112" t="inlineStr">
        <is>
          <t/>
        </is>
      </c>
      <c r="Z112" s="2" t="inlineStr">
        <is>
          <t>Medicines Investigation for the Children of Europe|
MICE</t>
        </is>
      </c>
      <c r="AA112" s="2" t="inlineStr">
        <is>
          <t>3|
3</t>
        </is>
      </c>
      <c r="AB112" s="2" t="inlineStr">
        <is>
          <t xml:space="preserve">|
</t>
        </is>
      </c>
      <c r="AC112" t="inlineStr">
        <is>
          <t/>
        </is>
      </c>
      <c r="AD112" t="inlineStr">
        <is>
          <t/>
        </is>
      </c>
      <c r="AE112" t="inlineStr">
        <is>
          <t/>
        </is>
      </c>
      <c r="AF112" t="inlineStr">
        <is>
          <t/>
        </is>
      </c>
      <c r="AG112" t="inlineStr">
        <is>
          <t/>
        </is>
      </c>
      <c r="AH112" t="inlineStr">
        <is>
          <t/>
        </is>
      </c>
      <c r="AI112" t="inlineStr">
        <is>
          <t/>
        </is>
      </c>
      <c r="AJ112" t="inlineStr">
        <is>
          <t/>
        </is>
      </c>
      <c r="AK112" t="inlineStr">
        <is>
          <t/>
        </is>
      </c>
      <c r="AL112" s="2" t="inlineStr">
        <is>
          <t>Lääketutkimuksia Euroopan lasten hyväksi</t>
        </is>
      </c>
      <c r="AM112" s="2" t="inlineStr">
        <is>
          <t>2</t>
        </is>
      </c>
      <c r="AN112" s="2" t="inlineStr">
        <is>
          <t/>
        </is>
      </c>
      <c r="AO112" t="inlineStr">
        <is>
          <t/>
        </is>
      </c>
      <c r="AP112" t="inlineStr">
        <is>
          <t/>
        </is>
      </c>
      <c r="AQ112" t="inlineStr">
        <is>
          <t/>
        </is>
      </c>
      <c r="AR112" t="inlineStr">
        <is>
          <t/>
        </is>
      </c>
      <c r="AS112" t="inlineStr">
        <is>
          <t/>
        </is>
      </c>
      <c r="AT112" t="inlineStr">
        <is>
          <t/>
        </is>
      </c>
      <c r="AU112" t="inlineStr">
        <is>
          <t/>
        </is>
      </c>
      <c r="AV112" t="inlineStr">
        <is>
          <t/>
        </is>
      </c>
      <c r="AW112" t="inlineStr">
        <is>
          <t/>
        </is>
      </c>
      <c r="AX112" t="inlineStr">
        <is>
          <t/>
        </is>
      </c>
      <c r="AY112" t="inlineStr">
        <is>
          <t/>
        </is>
      </c>
      <c r="AZ112" t="inlineStr">
        <is>
          <t/>
        </is>
      </c>
      <c r="BA112" t="inlineStr">
        <is>
          <t/>
        </is>
      </c>
      <c r="BB112" t="inlineStr">
        <is>
          <t/>
        </is>
      </c>
      <c r="BC112" t="inlineStr">
        <is>
          <t/>
        </is>
      </c>
      <c r="BD112" t="inlineStr">
        <is>
          <t/>
        </is>
      </c>
      <c r="BE112" t="inlineStr">
        <is>
          <t/>
        </is>
      </c>
      <c r="BF112" t="inlineStr">
        <is>
          <t/>
        </is>
      </c>
      <c r="BG112" t="inlineStr">
        <is>
          <t/>
        </is>
      </c>
      <c r="BH112" t="inlineStr">
        <is>
          <t/>
        </is>
      </c>
      <c r="BI112" t="inlineStr">
        <is>
          <t/>
        </is>
      </c>
      <c r="BJ112" t="inlineStr">
        <is>
          <t/>
        </is>
      </c>
      <c r="BK112" t="inlineStr">
        <is>
          <t/>
        </is>
      </c>
      <c r="BL112" t="inlineStr">
        <is>
          <t/>
        </is>
      </c>
      <c r="BM112" t="inlineStr">
        <is>
          <t/>
        </is>
      </c>
      <c r="BN112" t="inlineStr">
        <is>
          <t/>
        </is>
      </c>
      <c r="BO112" t="inlineStr">
        <is>
          <t/>
        </is>
      </c>
      <c r="BP112" t="inlineStr">
        <is>
          <t/>
        </is>
      </c>
      <c r="BQ112" t="inlineStr">
        <is>
          <t/>
        </is>
      </c>
      <c r="BR112" t="inlineStr">
        <is>
          <t/>
        </is>
      </c>
      <c r="BS112" t="inlineStr">
        <is>
          <t/>
        </is>
      </c>
      <c r="BT112" t="inlineStr">
        <is>
          <t/>
        </is>
      </c>
      <c r="BU112" t="inlineStr">
        <is>
          <t/>
        </is>
      </c>
      <c r="BV112" t="inlineStr">
        <is>
          <t/>
        </is>
      </c>
      <c r="BW112" t="inlineStr">
        <is>
          <t/>
        </is>
      </c>
      <c r="BX112" t="inlineStr">
        <is>
          <t/>
        </is>
      </c>
      <c r="BY112" t="inlineStr">
        <is>
          <t/>
        </is>
      </c>
      <c r="BZ112" t="inlineStr">
        <is>
          <t/>
        </is>
      </c>
      <c r="CA112" t="inlineStr">
        <is>
          <t/>
        </is>
      </c>
      <c r="CB112" t="inlineStr">
        <is>
          <t/>
        </is>
      </c>
      <c r="CC112" t="inlineStr">
        <is>
          <t/>
        </is>
      </c>
      <c r="CD112" t="inlineStr">
        <is>
          <t/>
        </is>
      </c>
      <c r="CE112" t="inlineStr">
        <is>
          <t/>
        </is>
      </c>
      <c r="CF112" t="inlineStr">
        <is>
          <t/>
        </is>
      </c>
      <c r="CG112" t="inlineStr">
        <is>
          <t/>
        </is>
      </c>
      <c r="CH112" t="inlineStr">
        <is>
          <t/>
        </is>
      </c>
      <c r="CI112" t="inlineStr">
        <is>
          <t/>
        </is>
      </c>
      <c r="CJ112" t="inlineStr">
        <is>
          <t/>
        </is>
      </c>
      <c r="CK112" t="inlineStr">
        <is>
          <t/>
        </is>
      </c>
      <c r="CL112" t="inlineStr">
        <is>
          <t/>
        </is>
      </c>
      <c r="CM112" t="inlineStr">
        <is>
          <t/>
        </is>
      </c>
      <c r="CN112" t="inlineStr">
        <is>
          <t/>
        </is>
      </c>
      <c r="CO112" t="inlineStr">
        <is>
          <t/>
        </is>
      </c>
      <c r="CP112" t="inlineStr">
        <is>
          <t/>
        </is>
      </c>
      <c r="CQ112" t="inlineStr">
        <is>
          <t/>
        </is>
      </c>
      <c r="CR112" t="inlineStr">
        <is>
          <t/>
        </is>
      </c>
      <c r="CS112" t="inlineStr">
        <is>
          <t/>
        </is>
      </c>
      <c r="CT112" t="inlineStr">
        <is>
          <t/>
        </is>
      </c>
      <c r="CU112" t="inlineStr">
        <is>
          <t/>
        </is>
      </c>
      <c r="CV112" t="inlineStr">
        <is>
          <t/>
        </is>
      </c>
      <c r="CW112" t="inlineStr">
        <is>
          <t/>
        </is>
      </c>
    </row>
    <row r="113">
      <c r="A113" s="1" t="str">
        <f>HYPERLINK("https://iate.europa.eu/entry/result/1106433/all", "1106433")</f>
        <v>1106433</v>
      </c>
      <c r="B113" t="inlineStr">
        <is>
          <t>SOCIAL QUESTIONS</t>
        </is>
      </c>
      <c r="C113" t="inlineStr">
        <is>
          <t>SOCIAL QUESTIONS|health|pharmaceutical industry</t>
        </is>
      </c>
      <c r="D113" t="inlineStr">
        <is>
          <t>yes</t>
        </is>
      </c>
      <c r="E113" t="inlineStr">
        <is>
          <t/>
        </is>
      </c>
      <c r="F113" t="inlineStr">
        <is>
          <t/>
        </is>
      </c>
      <c r="G113" t="inlineStr">
        <is>
          <t/>
        </is>
      </c>
      <c r="H113" t="inlineStr">
        <is>
          <t/>
        </is>
      </c>
      <c r="I113" t="inlineStr">
        <is>
          <t/>
        </is>
      </c>
      <c r="J113" t="inlineStr">
        <is>
          <t/>
        </is>
      </c>
      <c r="K113" t="inlineStr">
        <is>
          <t/>
        </is>
      </c>
      <c r="L113" t="inlineStr">
        <is>
          <t/>
        </is>
      </c>
      <c r="M113" t="inlineStr">
        <is>
          <t/>
        </is>
      </c>
      <c r="N113" s="2" t="inlineStr">
        <is>
          <t>farmaceutiske udviklingsarbejde</t>
        </is>
      </c>
      <c r="O113" s="2" t="inlineStr">
        <is>
          <t>3</t>
        </is>
      </c>
      <c r="P113" s="2" t="inlineStr">
        <is>
          <t/>
        </is>
      </c>
      <c r="Q113" t="inlineStr">
        <is>
          <t/>
        </is>
      </c>
      <c r="R113" s="2" t="inlineStr">
        <is>
          <t>galenische Entwicklung|
pharmazeutische Entwicklung</t>
        </is>
      </c>
      <c r="S113" s="2" t="inlineStr">
        <is>
          <t>3|
3</t>
        </is>
      </c>
      <c r="T113" s="2" t="inlineStr">
        <is>
          <t xml:space="preserve">|
</t>
        </is>
      </c>
      <c r="U113" t="inlineStr">
        <is>
          <t/>
        </is>
      </c>
      <c r="V113" s="2" t="inlineStr">
        <is>
          <t>διαδικασία ανάπτυξης των φαρμακευτικών προϊόντων</t>
        </is>
      </c>
      <c r="W113" s="2" t="inlineStr">
        <is>
          <t>3</t>
        </is>
      </c>
      <c r="X113" s="2" t="inlineStr">
        <is>
          <t/>
        </is>
      </c>
      <c r="Y113" t="inlineStr">
        <is>
          <t/>
        </is>
      </c>
      <c r="Z113" s="2" t="inlineStr">
        <is>
          <t>development pharmaceutics</t>
        </is>
      </c>
      <c r="AA113" s="2" t="inlineStr">
        <is>
          <t>3</t>
        </is>
      </c>
      <c r="AB113" s="2" t="inlineStr">
        <is>
          <t/>
        </is>
      </c>
      <c r="AC113" t="inlineStr">
        <is>
          <t>formulation development, the critical product attributes, and design of the manufacturing process</t>
        </is>
      </c>
      <c r="AD113" t="inlineStr">
        <is>
          <t/>
        </is>
      </c>
      <c r="AE113" t="inlineStr">
        <is>
          <t/>
        </is>
      </c>
      <c r="AF113" t="inlineStr">
        <is>
          <t/>
        </is>
      </c>
      <c r="AG113" t="inlineStr">
        <is>
          <t/>
        </is>
      </c>
      <c r="AH113" t="inlineStr">
        <is>
          <t/>
        </is>
      </c>
      <c r="AI113" t="inlineStr">
        <is>
          <t/>
        </is>
      </c>
      <c r="AJ113" t="inlineStr">
        <is>
          <t/>
        </is>
      </c>
      <c r="AK113" t="inlineStr">
        <is>
          <t/>
        </is>
      </c>
      <c r="AL113" s="2" t="inlineStr">
        <is>
          <t>farmaseuttinen tuotekehitys</t>
        </is>
      </c>
      <c r="AM113" s="2" t="inlineStr">
        <is>
          <t>2</t>
        </is>
      </c>
      <c r="AN113" s="2" t="inlineStr">
        <is>
          <t/>
        </is>
      </c>
      <c r="AO113" t="inlineStr">
        <is>
          <t/>
        </is>
      </c>
      <c r="AP113" s="2" t="inlineStr">
        <is>
          <t>développement galénique</t>
        </is>
      </c>
      <c r="AQ113" s="2" t="inlineStr">
        <is>
          <t>3</t>
        </is>
      </c>
      <c r="AR113" s="2" t="inlineStr">
        <is>
          <t/>
        </is>
      </c>
      <c r="AS113" t="inlineStr">
        <is>
          <t/>
        </is>
      </c>
      <c r="AT113" s="2" t="inlineStr">
        <is>
          <t>cógaisíocht forbartha</t>
        </is>
      </c>
      <c r="AU113" s="2" t="inlineStr">
        <is>
          <t>3</t>
        </is>
      </c>
      <c r="AV113" s="2" t="inlineStr">
        <is>
          <t/>
        </is>
      </c>
      <c r="AW113" t="inlineStr">
        <is>
          <t/>
        </is>
      </c>
      <c r="AX113" t="inlineStr">
        <is>
          <t/>
        </is>
      </c>
      <c r="AY113" t="inlineStr">
        <is>
          <t/>
        </is>
      </c>
      <c r="AZ113" t="inlineStr">
        <is>
          <t/>
        </is>
      </c>
      <c r="BA113" t="inlineStr">
        <is>
          <t/>
        </is>
      </c>
      <c r="BB113" t="inlineStr">
        <is>
          <t/>
        </is>
      </c>
      <c r="BC113" t="inlineStr">
        <is>
          <t/>
        </is>
      </c>
      <c r="BD113" t="inlineStr">
        <is>
          <t/>
        </is>
      </c>
      <c r="BE113" t="inlineStr">
        <is>
          <t/>
        </is>
      </c>
      <c r="BF113" s="2" t="inlineStr">
        <is>
          <t>sviluppo galenico</t>
        </is>
      </c>
      <c r="BG113" s="2" t="inlineStr">
        <is>
          <t>3</t>
        </is>
      </c>
      <c r="BH113" s="2" t="inlineStr">
        <is>
          <t/>
        </is>
      </c>
      <c r="BI113" t="inlineStr">
        <is>
          <t/>
        </is>
      </c>
      <c r="BJ113" t="inlineStr">
        <is>
          <t/>
        </is>
      </c>
      <c r="BK113" t="inlineStr">
        <is>
          <t/>
        </is>
      </c>
      <c r="BL113" t="inlineStr">
        <is>
          <t/>
        </is>
      </c>
      <c r="BM113" t="inlineStr">
        <is>
          <t/>
        </is>
      </c>
      <c r="BN113" t="inlineStr">
        <is>
          <t/>
        </is>
      </c>
      <c r="BO113" t="inlineStr">
        <is>
          <t/>
        </is>
      </c>
      <c r="BP113" t="inlineStr">
        <is>
          <t/>
        </is>
      </c>
      <c r="BQ113" t="inlineStr">
        <is>
          <t/>
        </is>
      </c>
      <c r="BR113" t="inlineStr">
        <is>
          <t/>
        </is>
      </c>
      <c r="BS113" t="inlineStr">
        <is>
          <t/>
        </is>
      </c>
      <c r="BT113" t="inlineStr">
        <is>
          <t/>
        </is>
      </c>
      <c r="BU113" t="inlineStr">
        <is>
          <t/>
        </is>
      </c>
      <c r="BV113" s="2" t="inlineStr">
        <is>
          <t>farmaceutisch onderzoek</t>
        </is>
      </c>
      <c r="BW113" s="2" t="inlineStr">
        <is>
          <t>3</t>
        </is>
      </c>
      <c r="BX113" s="2" t="inlineStr">
        <is>
          <t/>
        </is>
      </c>
      <c r="BY113" t="inlineStr">
        <is>
          <t/>
        </is>
      </c>
      <c r="BZ113" s="2" t="inlineStr">
        <is>
          <t>badania nad postacią farmaceutyczną</t>
        </is>
      </c>
      <c r="CA113" s="2" t="inlineStr">
        <is>
          <t>3</t>
        </is>
      </c>
      <c r="CB113" s="2" t="inlineStr">
        <is>
          <t/>
        </is>
      </c>
      <c r="CC113" t="inlineStr">
        <is>
          <t/>
        </is>
      </c>
      <c r="CD113" t="inlineStr">
        <is>
          <t/>
        </is>
      </c>
      <c r="CE113" t="inlineStr">
        <is>
          <t/>
        </is>
      </c>
      <c r="CF113" t="inlineStr">
        <is>
          <t/>
        </is>
      </c>
      <c r="CG113" t="inlineStr">
        <is>
          <t/>
        </is>
      </c>
      <c r="CH113" t="inlineStr">
        <is>
          <t/>
        </is>
      </c>
      <c r="CI113" t="inlineStr">
        <is>
          <t/>
        </is>
      </c>
      <c r="CJ113" t="inlineStr">
        <is>
          <t/>
        </is>
      </c>
      <c r="CK113" t="inlineStr">
        <is>
          <t/>
        </is>
      </c>
      <c r="CL113" t="inlineStr">
        <is>
          <t/>
        </is>
      </c>
      <c r="CM113" t="inlineStr">
        <is>
          <t/>
        </is>
      </c>
      <c r="CN113" t="inlineStr">
        <is>
          <t/>
        </is>
      </c>
      <c r="CO113" t="inlineStr">
        <is>
          <t/>
        </is>
      </c>
      <c r="CP113" t="inlineStr">
        <is>
          <t/>
        </is>
      </c>
      <c r="CQ113" t="inlineStr">
        <is>
          <t/>
        </is>
      </c>
      <c r="CR113" t="inlineStr">
        <is>
          <t/>
        </is>
      </c>
      <c r="CS113" t="inlineStr">
        <is>
          <t/>
        </is>
      </c>
      <c r="CT113" s="2" t="inlineStr">
        <is>
          <t>farmaceutiskt utvecklingsarbete</t>
        </is>
      </c>
      <c r="CU113" s="2" t="inlineStr">
        <is>
          <t>2</t>
        </is>
      </c>
      <c r="CV113" s="2" t="inlineStr">
        <is>
          <t/>
        </is>
      </c>
      <c r="CW113" t="inlineStr">
        <is>
          <t/>
        </is>
      </c>
    </row>
    <row r="114">
      <c r="A114" s="1" t="str">
        <f>HYPERLINK("https://iate.europa.eu/entry/result/1688129/all", "1688129")</f>
        <v>1688129</v>
      </c>
      <c r="B114" t="inlineStr">
        <is>
          <t>ECONOMICS</t>
        </is>
      </c>
      <c r="C114" t="inlineStr">
        <is>
          <t>ECONOMICS|economic analysis|statistics</t>
        </is>
      </c>
      <c r="D114" t="inlineStr">
        <is>
          <t>no</t>
        </is>
      </c>
      <c r="E114" t="inlineStr">
        <is>
          <t/>
        </is>
      </c>
      <c r="F114" t="inlineStr">
        <is>
          <t/>
        </is>
      </c>
      <c r="G114" t="inlineStr">
        <is>
          <t/>
        </is>
      </c>
      <c r="H114" t="inlineStr">
        <is>
          <t/>
        </is>
      </c>
      <c r="I114" t="inlineStr">
        <is>
          <t/>
        </is>
      </c>
      <c r="J114" t="inlineStr">
        <is>
          <t/>
        </is>
      </c>
      <c r="K114" t="inlineStr">
        <is>
          <t/>
        </is>
      </c>
      <c r="L114" t="inlineStr">
        <is>
          <t/>
        </is>
      </c>
      <c r="M114" t="inlineStr">
        <is>
          <t/>
        </is>
      </c>
      <c r="N114" s="2" t="inlineStr">
        <is>
          <t>ikke klassificeret andetsteds|
ikke andetsteds nævnt|
i.a.n.</t>
        </is>
      </c>
      <c r="O114" s="2" t="inlineStr">
        <is>
          <t>3|
4|
4</t>
        </is>
      </c>
      <c r="P114" s="2" t="inlineStr">
        <is>
          <t xml:space="preserve">|
|
</t>
        </is>
      </c>
      <c r="Q114" t="inlineStr">
        <is>
          <t/>
        </is>
      </c>
      <c r="R114" s="2" t="inlineStr">
        <is>
          <t>nicht klassifizierbar|
anderweitig nicht genannt|
a.n.g.</t>
        </is>
      </c>
      <c r="S114" s="2" t="inlineStr">
        <is>
          <t>3|
3|
3</t>
        </is>
      </c>
      <c r="T114" s="2" t="inlineStr">
        <is>
          <t xml:space="preserve">|
|
</t>
        </is>
      </c>
      <c r="U114" t="inlineStr">
        <is>
          <t/>
        </is>
      </c>
      <c r="V114" t="inlineStr">
        <is>
          <t/>
        </is>
      </c>
      <c r="W114" t="inlineStr">
        <is>
          <t/>
        </is>
      </c>
      <c r="X114" t="inlineStr">
        <is>
          <t/>
        </is>
      </c>
      <c r="Y114" t="inlineStr">
        <is>
          <t/>
        </is>
      </c>
      <c r="Z114" s="2" t="inlineStr">
        <is>
          <t>nec|
n.e.c.|
not elsewhere classified</t>
        </is>
      </c>
      <c r="AA114" s="2" t="inlineStr">
        <is>
          <t>3|
1|
3</t>
        </is>
      </c>
      <c r="AB114" s="2" t="inlineStr">
        <is>
          <t xml:space="preserve">|
|
</t>
        </is>
      </c>
      <c r="AC114" t="inlineStr">
        <is>
          <t/>
        </is>
      </c>
      <c r="AD114" s="2" t="inlineStr">
        <is>
          <t>no clasificado en otra parte</t>
        </is>
      </c>
      <c r="AE114" s="2" t="inlineStr">
        <is>
          <t>3</t>
        </is>
      </c>
      <c r="AF114" s="2" t="inlineStr">
        <is>
          <t/>
        </is>
      </c>
      <c r="AG114" t="inlineStr">
        <is>
          <t/>
        </is>
      </c>
      <c r="AH114" t="inlineStr">
        <is>
          <t/>
        </is>
      </c>
      <c r="AI114" t="inlineStr">
        <is>
          <t/>
        </is>
      </c>
      <c r="AJ114" t="inlineStr">
        <is>
          <t/>
        </is>
      </c>
      <c r="AK114" t="inlineStr">
        <is>
          <t/>
        </is>
      </c>
      <c r="AL114" s="2" t="inlineStr">
        <is>
          <t>muualle luokittelematon</t>
        </is>
      </c>
      <c r="AM114" s="2" t="inlineStr">
        <is>
          <t>3</t>
        </is>
      </c>
      <c r="AN114" s="2" t="inlineStr">
        <is>
          <t/>
        </is>
      </c>
      <c r="AO114" t="inlineStr">
        <is>
          <t/>
        </is>
      </c>
      <c r="AP114" s="2" t="inlineStr">
        <is>
          <t>nca|
non classé ailleurs|
n.c.a.</t>
        </is>
      </c>
      <c r="AQ114" s="2" t="inlineStr">
        <is>
          <t>3|
3|
3</t>
        </is>
      </c>
      <c r="AR114" s="2" t="inlineStr">
        <is>
          <t xml:space="preserve">|
|
</t>
        </is>
      </c>
      <c r="AS114" t="inlineStr">
        <is>
          <t/>
        </is>
      </c>
      <c r="AT114" t="inlineStr">
        <is>
          <t/>
        </is>
      </c>
      <c r="AU114" t="inlineStr">
        <is>
          <t/>
        </is>
      </c>
      <c r="AV114" t="inlineStr">
        <is>
          <t/>
        </is>
      </c>
      <c r="AW114" t="inlineStr">
        <is>
          <t/>
        </is>
      </c>
      <c r="AX114" t="inlineStr">
        <is>
          <t/>
        </is>
      </c>
      <c r="AY114" t="inlineStr">
        <is>
          <t/>
        </is>
      </c>
      <c r="AZ114" t="inlineStr">
        <is>
          <t/>
        </is>
      </c>
      <c r="BA114" t="inlineStr">
        <is>
          <t/>
        </is>
      </c>
      <c r="BB114" t="inlineStr">
        <is>
          <t/>
        </is>
      </c>
      <c r="BC114" t="inlineStr">
        <is>
          <t/>
        </is>
      </c>
      <c r="BD114" t="inlineStr">
        <is>
          <t/>
        </is>
      </c>
      <c r="BE114" t="inlineStr">
        <is>
          <t/>
        </is>
      </c>
      <c r="BF114" s="2" t="inlineStr">
        <is>
          <t>non classificato altrove|
nca|
n.c.a.</t>
        </is>
      </c>
      <c r="BG114" s="2" t="inlineStr">
        <is>
          <t>3|
3|
3</t>
        </is>
      </c>
      <c r="BH114" s="2" t="inlineStr">
        <is>
          <t xml:space="preserve">|
|
</t>
        </is>
      </c>
      <c r="BI114" t="inlineStr">
        <is>
          <t/>
        </is>
      </c>
      <c r="BJ114" t="inlineStr">
        <is>
          <t/>
        </is>
      </c>
      <c r="BK114" t="inlineStr">
        <is>
          <t/>
        </is>
      </c>
      <c r="BL114" t="inlineStr">
        <is>
          <t/>
        </is>
      </c>
      <c r="BM114" t="inlineStr">
        <is>
          <t/>
        </is>
      </c>
      <c r="BN114" t="inlineStr">
        <is>
          <t/>
        </is>
      </c>
      <c r="BO114" t="inlineStr">
        <is>
          <t/>
        </is>
      </c>
      <c r="BP114" t="inlineStr">
        <is>
          <t/>
        </is>
      </c>
      <c r="BQ114" t="inlineStr">
        <is>
          <t/>
        </is>
      </c>
      <c r="BR114" t="inlineStr">
        <is>
          <t/>
        </is>
      </c>
      <c r="BS114" t="inlineStr">
        <is>
          <t/>
        </is>
      </c>
      <c r="BT114" t="inlineStr">
        <is>
          <t/>
        </is>
      </c>
      <c r="BU114" t="inlineStr">
        <is>
          <t/>
        </is>
      </c>
      <c r="BV114" s="2" t="inlineStr">
        <is>
          <t>niet elders geklasseerd|
niet elders genoemd|
n.e.g.</t>
        </is>
      </c>
      <c r="BW114" s="2" t="inlineStr">
        <is>
          <t>3|
1|
1</t>
        </is>
      </c>
      <c r="BX114" s="2" t="inlineStr">
        <is>
          <t xml:space="preserve">|
|
</t>
        </is>
      </c>
      <c r="BY114" t="inlineStr">
        <is>
          <t/>
        </is>
      </c>
      <c r="BZ114" t="inlineStr">
        <is>
          <t/>
        </is>
      </c>
      <c r="CA114" t="inlineStr">
        <is>
          <t/>
        </is>
      </c>
      <c r="CB114" t="inlineStr">
        <is>
          <t/>
        </is>
      </c>
      <c r="CC114" t="inlineStr">
        <is>
          <t/>
        </is>
      </c>
      <c r="CD114" s="2" t="inlineStr">
        <is>
          <t>não classificado em outra parte</t>
        </is>
      </c>
      <c r="CE114" s="2" t="inlineStr">
        <is>
          <t>3</t>
        </is>
      </c>
      <c r="CF114" s="2" t="inlineStr">
        <is>
          <t/>
        </is>
      </c>
      <c r="CG114" t="inlineStr">
        <is>
          <t/>
        </is>
      </c>
      <c r="CH114" s="2" t="inlineStr">
        <is>
          <t>n.c.a.|
neclasificate altundeva</t>
        </is>
      </c>
      <c r="CI114" s="2" t="inlineStr">
        <is>
          <t>3|
3</t>
        </is>
      </c>
      <c r="CJ114" s="2" t="inlineStr">
        <is>
          <t xml:space="preserve">|
</t>
        </is>
      </c>
      <c r="CK114" t="inlineStr">
        <is>
          <t/>
        </is>
      </c>
      <c r="CL114" t="inlineStr">
        <is>
          <t/>
        </is>
      </c>
      <c r="CM114" t="inlineStr">
        <is>
          <t/>
        </is>
      </c>
      <c r="CN114" t="inlineStr">
        <is>
          <t/>
        </is>
      </c>
      <c r="CO114" t="inlineStr">
        <is>
          <t/>
        </is>
      </c>
      <c r="CP114" t="inlineStr">
        <is>
          <t/>
        </is>
      </c>
      <c r="CQ114" t="inlineStr">
        <is>
          <t/>
        </is>
      </c>
      <c r="CR114" t="inlineStr">
        <is>
          <t/>
        </is>
      </c>
      <c r="CS114" t="inlineStr">
        <is>
          <t/>
        </is>
      </c>
      <c r="CT114" s="2" t="inlineStr">
        <is>
          <t>inte nämnda eller inbegripna någon annanstans</t>
        </is>
      </c>
      <c r="CU114" s="2" t="inlineStr">
        <is>
          <t>3</t>
        </is>
      </c>
      <c r="CV114" s="2" t="inlineStr">
        <is>
          <t/>
        </is>
      </c>
      <c r="CW114" t="inlineStr">
        <is>
          <t/>
        </is>
      </c>
    </row>
    <row r="115">
      <c r="A115" s="1" t="str">
        <f>HYPERLINK("https://iate.europa.eu/entry/result/1523453/all", "1523453")</f>
        <v>1523453</v>
      </c>
      <c r="B115" t="inlineStr">
        <is>
          <t>SOCIAL QUESTIONS</t>
        </is>
      </c>
      <c r="C115" t="inlineStr">
        <is>
          <t>SOCIAL QUESTIONS|health|medical science</t>
        </is>
      </c>
      <c r="D115" t="inlineStr">
        <is>
          <t>no</t>
        </is>
      </c>
      <c r="E115" t="inlineStr">
        <is>
          <t/>
        </is>
      </c>
      <c r="F115" t="inlineStr">
        <is>
          <t/>
        </is>
      </c>
      <c r="G115" t="inlineStr">
        <is>
          <t/>
        </is>
      </c>
      <c r="H115" t="inlineStr">
        <is>
          <t/>
        </is>
      </c>
      <c r="I115" t="inlineStr">
        <is>
          <t/>
        </is>
      </c>
      <c r="J115" t="inlineStr">
        <is>
          <t/>
        </is>
      </c>
      <c r="K115" t="inlineStr">
        <is>
          <t/>
        </is>
      </c>
      <c r="L115" t="inlineStr">
        <is>
          <t/>
        </is>
      </c>
      <c r="M115" t="inlineStr">
        <is>
          <t/>
        </is>
      </c>
      <c r="N115" s="2" t="inlineStr">
        <is>
          <t>håndkøb</t>
        </is>
      </c>
      <c r="O115" s="2" t="inlineStr">
        <is>
          <t>3</t>
        </is>
      </c>
      <c r="P115" s="2" t="inlineStr">
        <is>
          <t/>
        </is>
      </c>
      <c r="Q115" t="inlineStr">
        <is>
          <t/>
        </is>
      </c>
      <c r="R115" s="2" t="inlineStr">
        <is>
          <t>Handverkauf</t>
        </is>
      </c>
      <c r="S115" s="2" t="inlineStr">
        <is>
          <t>3</t>
        </is>
      </c>
      <c r="T115" s="2" t="inlineStr">
        <is>
          <t/>
        </is>
      </c>
      <c r="U115" t="inlineStr">
        <is>
          <t>Verkauf von nicht rezeptpflichtigen Arzneimitteln und a.Waren in Apotheken</t>
        </is>
      </c>
      <c r="V115" s="2" t="inlineStr">
        <is>
          <t>ελεύθερη πώληση φαρμάκων</t>
        </is>
      </c>
      <c r="W115" s="2" t="inlineStr">
        <is>
          <t>3</t>
        </is>
      </c>
      <c r="X115" s="2" t="inlineStr">
        <is>
          <t/>
        </is>
      </c>
      <c r="Y115" t="inlineStr">
        <is>
          <t/>
        </is>
      </c>
      <c r="Z115" s="2" t="inlineStr">
        <is>
          <t>free sale of remedies</t>
        </is>
      </c>
      <c r="AA115" s="2" t="inlineStr">
        <is>
          <t>3</t>
        </is>
      </c>
      <c r="AB115" s="2" t="inlineStr">
        <is>
          <t/>
        </is>
      </c>
      <c r="AC115" t="inlineStr">
        <is>
          <t/>
        </is>
      </c>
      <c r="AD115" s="2" t="inlineStr">
        <is>
          <t>venta libre de medicamentos</t>
        </is>
      </c>
      <c r="AE115" s="2" t="inlineStr">
        <is>
          <t>3</t>
        </is>
      </c>
      <c r="AF115" s="2" t="inlineStr">
        <is>
          <t/>
        </is>
      </c>
      <c r="AG115" t="inlineStr">
        <is>
          <t/>
        </is>
      </c>
      <c r="AH115" t="inlineStr">
        <is>
          <t/>
        </is>
      </c>
      <c r="AI115" t="inlineStr">
        <is>
          <t/>
        </is>
      </c>
      <c r="AJ115" t="inlineStr">
        <is>
          <t/>
        </is>
      </c>
      <c r="AK115" t="inlineStr">
        <is>
          <t/>
        </is>
      </c>
      <c r="AL115" t="inlineStr">
        <is>
          <t/>
        </is>
      </c>
      <c r="AM115" t="inlineStr">
        <is>
          <t/>
        </is>
      </c>
      <c r="AN115" t="inlineStr">
        <is>
          <t/>
        </is>
      </c>
      <c r="AO115" t="inlineStr">
        <is>
          <t/>
        </is>
      </c>
      <c r="AP115" s="2" t="inlineStr">
        <is>
          <t>vente libre de remèdes</t>
        </is>
      </c>
      <c r="AQ115" s="2" t="inlineStr">
        <is>
          <t>3</t>
        </is>
      </c>
      <c r="AR115" s="2" t="inlineStr">
        <is>
          <t/>
        </is>
      </c>
      <c r="AS115" t="inlineStr">
        <is>
          <t/>
        </is>
      </c>
      <c r="AT115" t="inlineStr">
        <is>
          <t/>
        </is>
      </c>
      <c r="AU115" t="inlineStr">
        <is>
          <t/>
        </is>
      </c>
      <c r="AV115" t="inlineStr">
        <is>
          <t/>
        </is>
      </c>
      <c r="AW115" t="inlineStr">
        <is>
          <t/>
        </is>
      </c>
      <c r="AX115" t="inlineStr">
        <is>
          <t/>
        </is>
      </c>
      <c r="AY115" t="inlineStr">
        <is>
          <t/>
        </is>
      </c>
      <c r="AZ115" t="inlineStr">
        <is>
          <t/>
        </is>
      </c>
      <c r="BA115" t="inlineStr">
        <is>
          <t/>
        </is>
      </c>
      <c r="BB115" t="inlineStr">
        <is>
          <t/>
        </is>
      </c>
      <c r="BC115" t="inlineStr">
        <is>
          <t/>
        </is>
      </c>
      <c r="BD115" t="inlineStr">
        <is>
          <t/>
        </is>
      </c>
      <c r="BE115" t="inlineStr">
        <is>
          <t/>
        </is>
      </c>
      <c r="BF115" s="2" t="inlineStr">
        <is>
          <t>vendita libera dei medicamenti</t>
        </is>
      </c>
      <c r="BG115" s="2" t="inlineStr">
        <is>
          <t>3</t>
        </is>
      </c>
      <c r="BH115" s="2" t="inlineStr">
        <is>
          <t/>
        </is>
      </c>
      <c r="BI115" t="inlineStr">
        <is>
          <t>vendita nelle farmacie dei medicamenti e degli articoli non soggetti a ricetta medica</t>
        </is>
      </c>
      <c r="BJ115" t="inlineStr">
        <is>
          <t/>
        </is>
      </c>
      <c r="BK115" t="inlineStr">
        <is>
          <t/>
        </is>
      </c>
      <c r="BL115" t="inlineStr">
        <is>
          <t/>
        </is>
      </c>
      <c r="BM115" t="inlineStr">
        <is>
          <t/>
        </is>
      </c>
      <c r="BN115" t="inlineStr">
        <is>
          <t/>
        </is>
      </c>
      <c r="BO115" t="inlineStr">
        <is>
          <t/>
        </is>
      </c>
      <c r="BP115" t="inlineStr">
        <is>
          <t/>
        </is>
      </c>
      <c r="BQ115" t="inlineStr">
        <is>
          <t/>
        </is>
      </c>
      <c r="BR115" t="inlineStr">
        <is>
          <t/>
        </is>
      </c>
      <c r="BS115" t="inlineStr">
        <is>
          <t/>
        </is>
      </c>
      <c r="BT115" t="inlineStr">
        <is>
          <t/>
        </is>
      </c>
      <c r="BU115" t="inlineStr">
        <is>
          <t/>
        </is>
      </c>
      <c r="BV115" s="2" t="inlineStr">
        <is>
          <t>handverkoop</t>
        </is>
      </c>
      <c r="BW115" s="2" t="inlineStr">
        <is>
          <t>3</t>
        </is>
      </c>
      <c r="BX115" s="2" t="inlineStr">
        <is>
          <t/>
        </is>
      </c>
      <c r="BY115" t="inlineStr">
        <is>
          <t>verkoop van niet op recept voorgeschreven middelen en nevenartikelen</t>
        </is>
      </c>
      <c r="BZ115" t="inlineStr">
        <is>
          <t/>
        </is>
      </c>
      <c r="CA115" t="inlineStr">
        <is>
          <t/>
        </is>
      </c>
      <c r="CB115" t="inlineStr">
        <is>
          <t/>
        </is>
      </c>
      <c r="CC115" t="inlineStr">
        <is>
          <t/>
        </is>
      </c>
      <c r="CD115" s="2" t="inlineStr">
        <is>
          <t>venda livre de medicamentos</t>
        </is>
      </c>
      <c r="CE115" s="2" t="inlineStr">
        <is>
          <t>3</t>
        </is>
      </c>
      <c r="CF115" s="2" t="inlineStr">
        <is>
          <t/>
        </is>
      </c>
      <c r="CG115" t="inlineStr">
        <is>
          <t/>
        </is>
      </c>
      <c r="CH115" t="inlineStr">
        <is>
          <t/>
        </is>
      </c>
      <c r="CI115" t="inlineStr">
        <is>
          <t/>
        </is>
      </c>
      <c r="CJ115" t="inlineStr">
        <is>
          <t/>
        </is>
      </c>
      <c r="CK115" t="inlineStr">
        <is>
          <t/>
        </is>
      </c>
      <c r="CL115" t="inlineStr">
        <is>
          <t/>
        </is>
      </c>
      <c r="CM115" t="inlineStr">
        <is>
          <t/>
        </is>
      </c>
      <c r="CN115" t="inlineStr">
        <is>
          <t/>
        </is>
      </c>
      <c r="CO115" t="inlineStr">
        <is>
          <t/>
        </is>
      </c>
      <c r="CP115" t="inlineStr">
        <is>
          <t/>
        </is>
      </c>
      <c r="CQ115" t="inlineStr">
        <is>
          <t/>
        </is>
      </c>
      <c r="CR115" t="inlineStr">
        <is>
          <t/>
        </is>
      </c>
      <c r="CS115" t="inlineStr">
        <is>
          <t/>
        </is>
      </c>
      <c r="CT115" t="inlineStr">
        <is>
          <t/>
        </is>
      </c>
      <c r="CU115" t="inlineStr">
        <is>
          <t/>
        </is>
      </c>
      <c r="CV115" t="inlineStr">
        <is>
          <t/>
        </is>
      </c>
      <c r="CW115" t="inlineStr">
        <is>
          <t/>
        </is>
      </c>
    </row>
    <row r="116">
      <c r="A116" s="1" t="str">
        <f>HYPERLINK("https://iate.europa.eu/entry/result/1582995/all", "1582995")</f>
        <v>1582995</v>
      </c>
      <c r="B116" t="inlineStr">
        <is>
          <t>SOCIAL QUESTIONS</t>
        </is>
      </c>
      <c r="C116" t="inlineStr">
        <is>
          <t>SOCIAL QUESTIONS|health</t>
        </is>
      </c>
      <c r="D116" t="inlineStr">
        <is>
          <t>no</t>
        </is>
      </c>
      <c r="E116" t="inlineStr">
        <is>
          <t/>
        </is>
      </c>
      <c r="F116" t="inlineStr">
        <is>
          <t/>
        </is>
      </c>
      <c r="G116" t="inlineStr">
        <is>
          <t/>
        </is>
      </c>
      <c r="H116" t="inlineStr">
        <is>
          <t/>
        </is>
      </c>
      <c r="I116" t="inlineStr">
        <is>
          <t/>
        </is>
      </c>
      <c r="J116" t="inlineStr">
        <is>
          <t/>
        </is>
      </c>
      <c r="K116" t="inlineStr">
        <is>
          <t/>
        </is>
      </c>
      <c r="L116" t="inlineStr">
        <is>
          <t/>
        </is>
      </c>
      <c r="M116" t="inlineStr">
        <is>
          <t/>
        </is>
      </c>
      <c r="N116" s="2" t="inlineStr">
        <is>
          <t>behandlingsinstitutione|
plejeinstitution|
behandlingsinstitution</t>
        </is>
      </c>
      <c r="O116" s="2" t="inlineStr">
        <is>
          <t>3|
3|
3</t>
        </is>
      </c>
      <c r="P116" s="2" t="inlineStr">
        <is>
          <t xml:space="preserve">|
|
</t>
        </is>
      </c>
      <c r="Q116" t="inlineStr">
        <is>
          <t/>
        </is>
      </c>
      <c r="R116" s="2" t="inlineStr">
        <is>
          <t>Kranken- und Kuranstalt|
Heilanstalt</t>
        </is>
      </c>
      <c r="S116" s="2" t="inlineStr">
        <is>
          <t>3|
3</t>
        </is>
      </c>
      <c r="T116" s="2" t="inlineStr">
        <is>
          <t xml:space="preserve">|
</t>
        </is>
      </c>
      <c r="U116" t="inlineStr">
        <is>
          <t>allg. Bez. fuer Krankenanstalt, i.e.S. fuer Heil-und Pflegeanstalt bzw. Trinkerheilanstalt</t>
        </is>
      </c>
      <c r="V116" s="2" t="inlineStr">
        <is>
          <t>θεραπευτήριο|
νοσοκομείο</t>
        </is>
      </c>
      <c r="W116" s="2" t="inlineStr">
        <is>
          <t>3|
3</t>
        </is>
      </c>
      <c r="X116" s="2" t="inlineStr">
        <is>
          <t xml:space="preserve">|
</t>
        </is>
      </c>
      <c r="Y116" t="inlineStr">
        <is>
          <t/>
        </is>
      </c>
      <c r="Z116" s="2" t="inlineStr">
        <is>
          <t>medical institution|
healthcare institution|
hospital</t>
        </is>
      </c>
      <c r="AA116" s="2" t="inlineStr">
        <is>
          <t>3|
1|
3</t>
        </is>
      </c>
      <c r="AB116" s="2" t="inlineStr">
        <is>
          <t xml:space="preserve">|
|
</t>
        </is>
      </c>
      <c r="AC116" t="inlineStr">
        <is>
          <t/>
        </is>
      </c>
      <c r="AD116" s="2" t="inlineStr">
        <is>
          <t>hospital|
centro de salud</t>
        </is>
      </c>
      <c r="AE116" s="2" t="inlineStr">
        <is>
          <t>3|
3</t>
        </is>
      </c>
      <c r="AF116" s="2" t="inlineStr">
        <is>
          <t xml:space="preserve">|
</t>
        </is>
      </c>
      <c r="AG116" t="inlineStr">
        <is>
          <t/>
        </is>
      </c>
      <c r="AH116" t="inlineStr">
        <is>
          <t/>
        </is>
      </c>
      <c r="AI116" t="inlineStr">
        <is>
          <t/>
        </is>
      </c>
      <c r="AJ116" t="inlineStr">
        <is>
          <t/>
        </is>
      </c>
      <c r="AK116" t="inlineStr">
        <is>
          <t/>
        </is>
      </c>
      <c r="AL116" s="2" t="inlineStr">
        <is>
          <t>sairaala</t>
        </is>
      </c>
      <c r="AM116" s="2" t="inlineStr">
        <is>
          <t>3</t>
        </is>
      </c>
      <c r="AN116" s="2" t="inlineStr">
        <is>
          <t/>
        </is>
      </c>
      <c r="AO116" t="inlineStr">
        <is>
          <t/>
        </is>
      </c>
      <c r="AP116" s="2" t="inlineStr">
        <is>
          <t>établissement de soins</t>
        </is>
      </c>
      <c r="AQ116" s="2" t="inlineStr">
        <is>
          <t>3</t>
        </is>
      </c>
      <c r="AR116" s="2" t="inlineStr">
        <is>
          <t/>
        </is>
      </c>
      <c r="AS116" t="inlineStr">
        <is>
          <t/>
        </is>
      </c>
      <c r="AT116" t="inlineStr">
        <is>
          <t/>
        </is>
      </c>
      <c r="AU116" t="inlineStr">
        <is>
          <t/>
        </is>
      </c>
      <c r="AV116" t="inlineStr">
        <is>
          <t/>
        </is>
      </c>
      <c r="AW116" t="inlineStr">
        <is>
          <t/>
        </is>
      </c>
      <c r="AX116" t="inlineStr">
        <is>
          <t/>
        </is>
      </c>
      <c r="AY116" t="inlineStr">
        <is>
          <t/>
        </is>
      </c>
      <c r="AZ116" t="inlineStr">
        <is>
          <t/>
        </is>
      </c>
      <c r="BA116" t="inlineStr">
        <is>
          <t/>
        </is>
      </c>
      <c r="BB116" t="inlineStr">
        <is>
          <t/>
        </is>
      </c>
      <c r="BC116" t="inlineStr">
        <is>
          <t/>
        </is>
      </c>
      <c r="BD116" t="inlineStr">
        <is>
          <t/>
        </is>
      </c>
      <c r="BE116" t="inlineStr">
        <is>
          <t/>
        </is>
      </c>
      <c r="BF116" s="2" t="inlineStr">
        <is>
          <t>istituto di cura|
casa di cura|
stabilimento di cura</t>
        </is>
      </c>
      <c r="BG116" s="2" t="inlineStr">
        <is>
          <t>3|
3|
3</t>
        </is>
      </c>
      <c r="BH116" s="2" t="inlineStr">
        <is>
          <t xml:space="preserve">|
|
</t>
        </is>
      </c>
      <c r="BI116" t="inlineStr">
        <is>
          <t>denominazione generica per Istituto Ospedaliero; in senso stretto denominazione per Sanatorio e Istituto di assistenza, nonchè per Istituto di cura per alcolizzati</t>
        </is>
      </c>
      <c r="BJ116" s="2" t="inlineStr">
        <is>
          <t>medicinos istaiga|
sveikatos priežiūros įstaiga|
ligoninė</t>
        </is>
      </c>
      <c r="BK116" s="2" t="inlineStr">
        <is>
          <t>3|
3|
3</t>
        </is>
      </c>
      <c r="BL116" s="2" t="inlineStr">
        <is>
          <t xml:space="preserve">|
|
</t>
        </is>
      </c>
      <c r="BM116" t="inlineStr">
        <is>
          <t>įstaiga ar įmonė, teisės aktų nustatyta tvarka turinti teisę teikti sveikatos priežiūros paslaugas</t>
        </is>
      </c>
      <c r="BN116" t="inlineStr">
        <is>
          <t/>
        </is>
      </c>
      <c r="BO116" t="inlineStr">
        <is>
          <t/>
        </is>
      </c>
      <c r="BP116" t="inlineStr">
        <is>
          <t/>
        </is>
      </c>
      <c r="BQ116" t="inlineStr">
        <is>
          <t/>
        </is>
      </c>
      <c r="BR116" t="inlineStr">
        <is>
          <t/>
        </is>
      </c>
      <c r="BS116" t="inlineStr">
        <is>
          <t/>
        </is>
      </c>
      <c r="BT116" t="inlineStr">
        <is>
          <t/>
        </is>
      </c>
      <c r="BU116" t="inlineStr">
        <is>
          <t/>
        </is>
      </c>
      <c r="BV116" s="2" t="inlineStr">
        <is>
          <t>verpleginrichting|
sanatorium|
herstellingsoord</t>
        </is>
      </c>
      <c r="BW116" s="2" t="inlineStr">
        <is>
          <t>3|
3|
3</t>
        </is>
      </c>
      <c r="BX116" s="2" t="inlineStr">
        <is>
          <t xml:space="preserve">|
|
</t>
        </is>
      </c>
      <c r="BY116" t="inlineStr">
        <is>
          <t>inrichting waarin lijders aan bepaalde ziekten voor geruime tijd worden opgenomen om een behandeling te ondergaan die vooral op het volgen van bepaalde leefregels gebaseerd is</t>
        </is>
      </c>
      <c r="BZ116" s="2" t="inlineStr">
        <is>
          <t>zakład opieki zdrowotnej|
szpital</t>
        </is>
      </c>
      <c r="CA116" s="2" t="inlineStr">
        <is>
          <t>3|
3</t>
        </is>
      </c>
      <c r="CB116" s="2" t="inlineStr">
        <is>
          <t xml:space="preserve">|
</t>
        </is>
      </c>
      <c r="CC116" t="inlineStr">
        <is>
          <t>uprawniony zakład, który zasadniczo zajmuje się świadczeniem usług medycznych, diagnostycznych i leczniczych obejmujących świadczenia lekarskie, pielęgnacyjne i inne świadczenia zdrowotne udzielane pacjentom hospitalizowanym oraz specjalistyczne usługi zakwaterowania, jakich potrzebują pacjenci hospitalizowani, i które mogą także zapewniać opiekę dzienną, opiekę ambulatoryjną i usługi opieki domowej</t>
        </is>
      </c>
      <c r="CD116" s="2" t="inlineStr">
        <is>
          <t>hospital</t>
        </is>
      </c>
      <c r="CE116" s="2" t="inlineStr">
        <is>
          <t>3</t>
        </is>
      </c>
      <c r="CF116" s="2" t="inlineStr">
        <is>
          <t/>
        </is>
      </c>
      <c r="CG116" t="inlineStr">
        <is>
          <t/>
        </is>
      </c>
      <c r="CH116" t="inlineStr">
        <is>
          <t/>
        </is>
      </c>
      <c r="CI116" t="inlineStr">
        <is>
          <t/>
        </is>
      </c>
      <c r="CJ116" t="inlineStr">
        <is>
          <t/>
        </is>
      </c>
      <c r="CK116" t="inlineStr">
        <is>
          <t/>
        </is>
      </c>
      <c r="CL116" s="2" t="inlineStr">
        <is>
          <t>zdravotnícke zariadenie</t>
        </is>
      </c>
      <c r="CM116" s="2" t="inlineStr">
        <is>
          <t>3</t>
        </is>
      </c>
      <c r="CN116" s="2" t="inlineStr">
        <is>
          <t/>
        </is>
      </c>
      <c r="CO116" t="inlineStr">
        <is>
          <t>druh zariadenia, ktoré je určené na poskytovanie zdravotnej starostlivosti osobám, ktorých zdravotný stav si vyžaduje poskytovanie zdravotnej starostlivosti spojené s predpokladaným pobytom na lôžku</t>
        </is>
      </c>
      <c r="CP116" t="inlineStr">
        <is>
          <t/>
        </is>
      </c>
      <c r="CQ116" t="inlineStr">
        <is>
          <t/>
        </is>
      </c>
      <c r="CR116" t="inlineStr">
        <is>
          <t/>
        </is>
      </c>
      <c r="CS116" t="inlineStr">
        <is>
          <t/>
        </is>
      </c>
      <c r="CT116" s="2" t="inlineStr">
        <is>
          <t>sjukvårdsinrättning</t>
        </is>
      </c>
      <c r="CU116" s="2" t="inlineStr">
        <is>
          <t>3</t>
        </is>
      </c>
      <c r="CV116" s="2" t="inlineStr">
        <is>
          <t/>
        </is>
      </c>
      <c r="CW116" t="inlineStr">
        <is>
          <t/>
        </is>
      </c>
    </row>
    <row r="117">
      <c r="A117" s="1" t="str">
        <f>HYPERLINK("https://iate.europa.eu/entry/result/1531705/all", "1531705")</f>
        <v>1531705</v>
      </c>
      <c r="B117" t="inlineStr">
        <is>
          <t>SOCIAL QUESTIONS;SCIENCE</t>
        </is>
      </c>
      <c r="C117" t="inlineStr">
        <is>
          <t>SOCIAL QUESTIONS|health|medical science;SCIENCE|natural and applied sciences|life sciences</t>
        </is>
      </c>
      <c r="D117" t="inlineStr">
        <is>
          <t>yes</t>
        </is>
      </c>
      <c r="E117" t="inlineStr">
        <is>
          <t/>
        </is>
      </c>
      <c r="F117" s="2" t="inlineStr">
        <is>
          <t>хрущял</t>
        </is>
      </c>
      <c r="G117" s="2" t="inlineStr">
        <is>
          <t>3</t>
        </is>
      </c>
      <c r="H117" s="2" t="inlineStr">
        <is>
          <t/>
        </is>
      </c>
      <c r="I117" t="inlineStr">
        <is>
          <t/>
        </is>
      </c>
      <c r="J117" s="2" t="inlineStr">
        <is>
          <t>chrupavka</t>
        </is>
      </c>
      <c r="K117" s="2" t="inlineStr">
        <is>
          <t>3</t>
        </is>
      </c>
      <c r="L117" s="2" t="inlineStr">
        <is>
          <t/>
        </is>
      </c>
      <c r="M117" t="inlineStr">
        <is>
          <t>specializovaná forma pojivové tkáně; je pevná a pružná a její hlavní funkcí je opora měkkých tkání</t>
        </is>
      </c>
      <c r="N117" s="2" t="inlineStr">
        <is>
          <t>brusk|
cartilago</t>
        </is>
      </c>
      <c r="O117" s="2" t="inlineStr">
        <is>
          <t>3|
3</t>
        </is>
      </c>
      <c r="P117" s="2" t="inlineStr">
        <is>
          <t xml:space="preserve">|
</t>
        </is>
      </c>
      <c r="Q117" t="inlineStr">
        <is>
          <t/>
        </is>
      </c>
      <c r="R117" s="2" t="inlineStr">
        <is>
          <t>Knorpel|
Cartilago</t>
        </is>
      </c>
      <c r="S117" s="2" t="inlineStr">
        <is>
          <t>3|
3</t>
        </is>
      </c>
      <c r="T117" s="2" t="inlineStr">
        <is>
          <t xml:space="preserve">|
</t>
        </is>
      </c>
      <c r="U117" t="inlineStr">
        <is>
          <t>biegungsfestes, schneidbares, gefaessloses und nervenloses vornehmlich am Aufbau des Skeletts beteiligtes Stuetzgewebe des Koerpers, bestehend aus Knorpelzellen</t>
        </is>
      </c>
      <c r="V117" s="2" t="inlineStr">
        <is>
          <t>χόνδρος</t>
        </is>
      </c>
      <c r="W117" s="2" t="inlineStr">
        <is>
          <t>3</t>
        </is>
      </c>
      <c r="X117" s="2" t="inlineStr">
        <is>
          <t/>
        </is>
      </c>
      <c r="Y117" t="inlineStr">
        <is>
          <t/>
        </is>
      </c>
      <c r="Z117" s="2" t="inlineStr">
        <is>
          <t>cartilage</t>
        </is>
      </c>
      <c r="AA117" s="2" t="inlineStr">
        <is>
          <t>3</t>
        </is>
      </c>
      <c r="AB117" s="2" t="inlineStr">
        <is>
          <t/>
        </is>
      </c>
      <c r="AC117" t="inlineStr">
        <is>
          <t>tough, flexible tissue found throughout the body, whose two main functions are to act as a shock absorber and as a mould, covering the surface of joints, enabling bones to slide over one another while reducing friction and preventing damage, helping to support your weight when you move, bend, stretch and run</t>
        </is>
      </c>
      <c r="AD117" s="2" t="inlineStr">
        <is>
          <t>cartílago</t>
        </is>
      </c>
      <c r="AE117" s="2" t="inlineStr">
        <is>
          <t>3</t>
        </is>
      </c>
      <c r="AF117" s="2" t="inlineStr">
        <is>
          <t/>
        </is>
      </c>
      <c r="AG117" t="inlineStr">
        <is>
          <t/>
        </is>
      </c>
      <c r="AH117" t="inlineStr">
        <is>
          <t/>
        </is>
      </c>
      <c r="AI117" t="inlineStr">
        <is>
          <t/>
        </is>
      </c>
      <c r="AJ117" t="inlineStr">
        <is>
          <t/>
        </is>
      </c>
      <c r="AK117" t="inlineStr">
        <is>
          <t/>
        </is>
      </c>
      <c r="AL117" s="2" t="inlineStr">
        <is>
          <t>rusto</t>
        </is>
      </c>
      <c r="AM117" s="2" t="inlineStr">
        <is>
          <t>2</t>
        </is>
      </c>
      <c r="AN117" s="2" t="inlineStr">
        <is>
          <t/>
        </is>
      </c>
      <c r="AO117" t="inlineStr">
        <is>
          <t/>
        </is>
      </c>
      <c r="AP117" s="2" t="inlineStr">
        <is>
          <t>cartilage|
cartilago</t>
        </is>
      </c>
      <c r="AQ117" s="2" t="inlineStr">
        <is>
          <t>3|
3</t>
        </is>
      </c>
      <c r="AR117" s="2" t="inlineStr">
        <is>
          <t xml:space="preserve">|
</t>
        </is>
      </c>
      <c r="AS117" t="inlineStr">
        <is>
          <t>variété de tissu conjonctif caractérisée par une substance fondamentale compacte, transparente, élastique et résistante, imprégnée de chondrine</t>
        </is>
      </c>
      <c r="AT117" s="2" t="inlineStr">
        <is>
          <t>loingeán</t>
        </is>
      </c>
      <c r="AU117" s="2" t="inlineStr">
        <is>
          <t>3</t>
        </is>
      </c>
      <c r="AV117" s="2" t="inlineStr">
        <is>
          <t/>
        </is>
      </c>
      <c r="AW117" t="inlineStr">
        <is>
          <t/>
        </is>
      </c>
      <c r="AX117" t="inlineStr">
        <is>
          <t/>
        </is>
      </c>
      <c r="AY117" t="inlineStr">
        <is>
          <t/>
        </is>
      </c>
      <c r="AZ117" t="inlineStr">
        <is>
          <t/>
        </is>
      </c>
      <c r="BA117" t="inlineStr">
        <is>
          <t/>
        </is>
      </c>
      <c r="BB117" t="inlineStr">
        <is>
          <t/>
        </is>
      </c>
      <c r="BC117" t="inlineStr">
        <is>
          <t/>
        </is>
      </c>
      <c r="BD117" t="inlineStr">
        <is>
          <t/>
        </is>
      </c>
      <c r="BE117" t="inlineStr">
        <is>
          <t/>
        </is>
      </c>
      <c r="BF117" s="2" t="inlineStr">
        <is>
          <t>cartilagine</t>
        </is>
      </c>
      <c r="BG117" s="2" t="inlineStr">
        <is>
          <t>3</t>
        </is>
      </c>
      <c r="BH117" s="2" t="inlineStr">
        <is>
          <t/>
        </is>
      </c>
      <c r="BI117" t="inlineStr">
        <is>
          <t>tessuto connettivo con funzione di sostegno privo di nervi e di vascolarizzazione e caratterizzato da resistenza ed elasticità</t>
        </is>
      </c>
      <c r="BJ117" s="2" t="inlineStr">
        <is>
          <t>kremzlė</t>
        </is>
      </c>
      <c r="BK117" s="2" t="inlineStr">
        <is>
          <t>1</t>
        </is>
      </c>
      <c r="BL117" s="2" t="inlineStr">
        <is>
          <t/>
        </is>
      </c>
      <c r="BM117" t="inlineStr">
        <is>
          <t/>
        </is>
      </c>
      <c r="BN117" t="inlineStr">
        <is>
          <t/>
        </is>
      </c>
      <c r="BO117" t="inlineStr">
        <is>
          <t/>
        </is>
      </c>
      <c r="BP117" t="inlineStr">
        <is>
          <t/>
        </is>
      </c>
      <c r="BQ117" t="inlineStr">
        <is>
          <t/>
        </is>
      </c>
      <c r="BR117" s="2" t="inlineStr">
        <is>
          <t>qarquċa</t>
        </is>
      </c>
      <c r="BS117" s="2" t="inlineStr">
        <is>
          <t>3</t>
        </is>
      </c>
      <c r="BT117" s="2" t="inlineStr">
        <is>
          <t/>
        </is>
      </c>
      <c r="BU117" t="inlineStr">
        <is>
          <t>tessut konnettiv flessibbli li jinsab f'ħafna partijiet tal-ġisem tal-bnedmin u ta' annimali oħra, inklużi l-ġogi bejn l-għadam, il-widna, l-imnieħer u d-diski vertebrali</t>
        </is>
      </c>
      <c r="BV117" s="2" t="inlineStr">
        <is>
          <t>cartilago|
kraakbeen</t>
        </is>
      </c>
      <c r="BW117" s="2" t="inlineStr">
        <is>
          <t>3|
3</t>
        </is>
      </c>
      <c r="BX117" s="2" t="inlineStr">
        <is>
          <t xml:space="preserve">|
</t>
        </is>
      </c>
      <c r="BY117" t="inlineStr">
        <is>
          <t>grauwwitte, elastische bindweefselsubstantie, welke de buigzame gedeelten van het skelet vormt</t>
        </is>
      </c>
      <c r="BZ117" s="2" t="inlineStr">
        <is>
          <t>chrząstka</t>
        </is>
      </c>
      <c r="CA117" s="2" t="inlineStr">
        <is>
          <t>1</t>
        </is>
      </c>
      <c r="CB117" s="2" t="inlineStr">
        <is>
          <t/>
        </is>
      </c>
      <c r="CC117" t="inlineStr">
        <is>
          <t/>
        </is>
      </c>
      <c r="CD117" s="2" t="inlineStr">
        <is>
          <t>cartilagem</t>
        </is>
      </c>
      <c r="CE117" s="2" t="inlineStr">
        <is>
          <t>3</t>
        </is>
      </c>
      <c r="CF117" s="2" t="inlineStr">
        <is>
          <t/>
        </is>
      </c>
      <c r="CG117" t="inlineStr">
        <is>
          <t/>
        </is>
      </c>
      <c r="CH117" t="inlineStr">
        <is>
          <t/>
        </is>
      </c>
      <c r="CI117" t="inlineStr">
        <is>
          <t/>
        </is>
      </c>
      <c r="CJ117" t="inlineStr">
        <is>
          <t/>
        </is>
      </c>
      <c r="CK117" t="inlineStr">
        <is>
          <t/>
        </is>
      </c>
      <c r="CL117" s="2" t="inlineStr">
        <is>
          <t>chrupka</t>
        </is>
      </c>
      <c r="CM117" s="2" t="inlineStr">
        <is>
          <t>3</t>
        </is>
      </c>
      <c r="CN117" s="2" t="inlineStr">
        <is>
          <t/>
        </is>
      </c>
      <c r="CO117" t="inlineStr">
        <is>
          <t>druh spojivového tkaniva, u bezstavovcov sa vyskytuje len zriedka (napr. u slimákov), u stavovcov spolu s kosťami tvorí kostru</t>
        </is>
      </c>
      <c r="CP117" t="inlineStr">
        <is>
          <t/>
        </is>
      </c>
      <c r="CQ117" t="inlineStr">
        <is>
          <t/>
        </is>
      </c>
      <c r="CR117" t="inlineStr">
        <is>
          <t/>
        </is>
      </c>
      <c r="CS117" t="inlineStr">
        <is>
          <t/>
        </is>
      </c>
      <c r="CT117" s="2" t="inlineStr">
        <is>
          <t>brosk</t>
        </is>
      </c>
      <c r="CU117" s="2" t="inlineStr">
        <is>
          <t>2</t>
        </is>
      </c>
      <c r="CV117" s="2" t="inlineStr">
        <is>
          <t/>
        </is>
      </c>
      <c r="CW117" t="inlineStr">
        <is>
          <t/>
        </is>
      </c>
    </row>
    <row r="118">
      <c r="A118" s="1" t="str">
        <f>HYPERLINK("https://iate.europa.eu/entry/result/1530465/all", "1530465")</f>
        <v>1530465</v>
      </c>
      <c r="B118" t="inlineStr">
        <is>
          <t>SOCIAL QUESTIONS</t>
        </is>
      </c>
      <c r="C118" t="inlineStr">
        <is>
          <t>SOCIAL QUESTIONS|health|medical science</t>
        </is>
      </c>
      <c r="D118" t="inlineStr">
        <is>
          <t>no</t>
        </is>
      </c>
      <c r="E118" t="inlineStr">
        <is>
          <t/>
        </is>
      </c>
      <c r="F118" t="inlineStr">
        <is>
          <t/>
        </is>
      </c>
      <c r="G118" t="inlineStr">
        <is>
          <t/>
        </is>
      </c>
      <c r="H118" t="inlineStr">
        <is>
          <t/>
        </is>
      </c>
      <c r="I118" t="inlineStr">
        <is>
          <t/>
        </is>
      </c>
      <c r="J118" t="inlineStr">
        <is>
          <t/>
        </is>
      </c>
      <c r="K118" t="inlineStr">
        <is>
          <t/>
        </is>
      </c>
      <c r="L118" t="inlineStr">
        <is>
          <t/>
        </is>
      </c>
      <c r="M118" t="inlineStr">
        <is>
          <t/>
        </is>
      </c>
      <c r="N118" s="2" t="inlineStr">
        <is>
          <t>intrinsic aktivitet</t>
        </is>
      </c>
      <c r="O118" s="2" t="inlineStr">
        <is>
          <t>3</t>
        </is>
      </c>
      <c r="P118" s="2" t="inlineStr">
        <is>
          <t/>
        </is>
      </c>
      <c r="Q118" t="inlineStr">
        <is>
          <t/>
        </is>
      </c>
      <c r="R118" s="2" t="inlineStr">
        <is>
          <t>Intrinsic activity</t>
        </is>
      </c>
      <c r="S118" s="2" t="inlineStr">
        <is>
          <t>3</t>
        </is>
      </c>
      <c r="T118" s="2" t="inlineStr">
        <is>
          <t/>
        </is>
      </c>
      <c r="U118" t="inlineStr">
        <is>
          <t>in der Rezeptortheorie die Effektivität eines Agonisten bzw. des aufgrund der Affinität gebildeten Pharmakon-Rezeptor-Komplexes, eine Änderung zellulärer Eigenschaften, d.h.eine Wirkung, auszulösen</t>
        </is>
      </c>
      <c r="V118" s="2" t="inlineStr">
        <is>
          <t>ενδογενής δραστηριότητα</t>
        </is>
      </c>
      <c r="W118" s="2" t="inlineStr">
        <is>
          <t>3</t>
        </is>
      </c>
      <c r="X118" s="2" t="inlineStr">
        <is>
          <t/>
        </is>
      </c>
      <c r="Y118" t="inlineStr">
        <is>
          <t/>
        </is>
      </c>
      <c r="Z118" s="2" t="inlineStr">
        <is>
          <t>intrinsic activity</t>
        </is>
      </c>
      <c r="AA118" s="2" t="inlineStr">
        <is>
          <t>3</t>
        </is>
      </c>
      <c r="AB118" s="2" t="inlineStr">
        <is>
          <t/>
        </is>
      </c>
      <c r="AC118" t="inlineStr">
        <is>
          <t/>
        </is>
      </c>
      <c r="AD118" s="2" t="inlineStr">
        <is>
          <t>actividad intrínseca</t>
        </is>
      </c>
      <c r="AE118" s="2" t="inlineStr">
        <is>
          <t>3</t>
        </is>
      </c>
      <c r="AF118" s="2" t="inlineStr">
        <is>
          <t/>
        </is>
      </c>
      <c r="AG118" t="inlineStr">
        <is>
          <t/>
        </is>
      </c>
      <c r="AH118" t="inlineStr">
        <is>
          <t/>
        </is>
      </c>
      <c r="AI118" t="inlineStr">
        <is>
          <t/>
        </is>
      </c>
      <c r="AJ118" t="inlineStr">
        <is>
          <t/>
        </is>
      </c>
      <c r="AK118" t="inlineStr">
        <is>
          <t/>
        </is>
      </c>
      <c r="AL118" t="inlineStr">
        <is>
          <t/>
        </is>
      </c>
      <c r="AM118" t="inlineStr">
        <is>
          <t/>
        </is>
      </c>
      <c r="AN118" t="inlineStr">
        <is>
          <t/>
        </is>
      </c>
      <c r="AO118" t="inlineStr">
        <is>
          <t/>
        </is>
      </c>
      <c r="AP118" s="2" t="inlineStr">
        <is>
          <t>activité intrinsèque</t>
        </is>
      </c>
      <c r="AQ118" s="2" t="inlineStr">
        <is>
          <t>3</t>
        </is>
      </c>
      <c r="AR118" s="2" t="inlineStr">
        <is>
          <t/>
        </is>
      </c>
      <c r="AS118" t="inlineStr">
        <is>
          <t/>
        </is>
      </c>
      <c r="AT118" t="inlineStr">
        <is>
          <t/>
        </is>
      </c>
      <c r="AU118" t="inlineStr">
        <is>
          <t/>
        </is>
      </c>
      <c r="AV118" t="inlineStr">
        <is>
          <t/>
        </is>
      </c>
      <c r="AW118" t="inlineStr">
        <is>
          <t/>
        </is>
      </c>
      <c r="AX118" t="inlineStr">
        <is>
          <t/>
        </is>
      </c>
      <c r="AY118" t="inlineStr">
        <is>
          <t/>
        </is>
      </c>
      <c r="AZ118" t="inlineStr">
        <is>
          <t/>
        </is>
      </c>
      <c r="BA118" t="inlineStr">
        <is>
          <t/>
        </is>
      </c>
      <c r="BB118" t="inlineStr">
        <is>
          <t/>
        </is>
      </c>
      <c r="BC118" t="inlineStr">
        <is>
          <t/>
        </is>
      </c>
      <c r="BD118" t="inlineStr">
        <is>
          <t/>
        </is>
      </c>
      <c r="BE118" t="inlineStr">
        <is>
          <t/>
        </is>
      </c>
      <c r="BF118" t="inlineStr">
        <is>
          <t/>
        </is>
      </c>
      <c r="BG118" t="inlineStr">
        <is>
          <t/>
        </is>
      </c>
      <c r="BH118" t="inlineStr">
        <is>
          <t/>
        </is>
      </c>
      <c r="BI118" t="inlineStr">
        <is>
          <t/>
        </is>
      </c>
      <c r="BJ118" t="inlineStr">
        <is>
          <t/>
        </is>
      </c>
      <c r="BK118" t="inlineStr">
        <is>
          <t/>
        </is>
      </c>
      <c r="BL118" t="inlineStr">
        <is>
          <t/>
        </is>
      </c>
      <c r="BM118" t="inlineStr">
        <is>
          <t/>
        </is>
      </c>
      <c r="BN118" t="inlineStr">
        <is>
          <t/>
        </is>
      </c>
      <c r="BO118" t="inlineStr">
        <is>
          <t/>
        </is>
      </c>
      <c r="BP118" t="inlineStr">
        <is>
          <t/>
        </is>
      </c>
      <c r="BQ118" t="inlineStr">
        <is>
          <t/>
        </is>
      </c>
      <c r="BR118" t="inlineStr">
        <is>
          <t/>
        </is>
      </c>
      <c r="BS118" t="inlineStr">
        <is>
          <t/>
        </is>
      </c>
      <c r="BT118" t="inlineStr">
        <is>
          <t/>
        </is>
      </c>
      <c r="BU118" t="inlineStr">
        <is>
          <t/>
        </is>
      </c>
      <c r="BV118" s="2" t="inlineStr">
        <is>
          <t>intrinsieke activiteit</t>
        </is>
      </c>
      <c r="BW118" s="2" t="inlineStr">
        <is>
          <t>3</t>
        </is>
      </c>
      <c r="BX118" s="2" t="inlineStr">
        <is>
          <t/>
        </is>
      </c>
      <c r="BY118" t="inlineStr">
        <is>
          <t/>
        </is>
      </c>
      <c r="BZ118" t="inlineStr">
        <is>
          <t/>
        </is>
      </c>
      <c r="CA118" t="inlineStr">
        <is>
          <t/>
        </is>
      </c>
      <c r="CB118" t="inlineStr">
        <is>
          <t/>
        </is>
      </c>
      <c r="CC118" t="inlineStr">
        <is>
          <t/>
        </is>
      </c>
      <c r="CD118" s="2" t="inlineStr">
        <is>
          <t>atividade intrínseca</t>
        </is>
      </c>
      <c r="CE118" s="2" t="inlineStr">
        <is>
          <t>3</t>
        </is>
      </c>
      <c r="CF118" s="2" t="inlineStr">
        <is>
          <t/>
        </is>
      </c>
      <c r="CG118" t="inlineStr">
        <is>
          <t/>
        </is>
      </c>
      <c r="CH118" t="inlineStr">
        <is>
          <t/>
        </is>
      </c>
      <c r="CI118" t="inlineStr">
        <is>
          <t/>
        </is>
      </c>
      <c r="CJ118" t="inlineStr">
        <is>
          <t/>
        </is>
      </c>
      <c r="CK118" t="inlineStr">
        <is>
          <t/>
        </is>
      </c>
      <c r="CL118" t="inlineStr">
        <is>
          <t/>
        </is>
      </c>
      <c r="CM118" t="inlineStr">
        <is>
          <t/>
        </is>
      </c>
      <c r="CN118" t="inlineStr">
        <is>
          <t/>
        </is>
      </c>
      <c r="CO118" t="inlineStr">
        <is>
          <t/>
        </is>
      </c>
      <c r="CP118" t="inlineStr">
        <is>
          <t/>
        </is>
      </c>
      <c r="CQ118" t="inlineStr">
        <is>
          <t/>
        </is>
      </c>
      <c r="CR118" t="inlineStr">
        <is>
          <t/>
        </is>
      </c>
      <c r="CS118" t="inlineStr">
        <is>
          <t/>
        </is>
      </c>
      <c r="CT118" t="inlineStr">
        <is>
          <t/>
        </is>
      </c>
      <c r="CU118" t="inlineStr">
        <is>
          <t/>
        </is>
      </c>
      <c r="CV118" t="inlineStr">
        <is>
          <t/>
        </is>
      </c>
      <c r="CW118" t="inlineStr">
        <is>
          <t/>
        </is>
      </c>
    </row>
    <row r="119">
      <c r="A119" s="1" t="str">
        <f>HYPERLINK("https://iate.europa.eu/entry/result/1530286/all", "1530286")</f>
        <v>1530286</v>
      </c>
      <c r="B119" t="inlineStr">
        <is>
          <t>SOCIAL QUESTIONS</t>
        </is>
      </c>
      <c r="C119" t="inlineStr">
        <is>
          <t>SOCIAL QUESTIONS|health|medical science</t>
        </is>
      </c>
      <c r="D119" t="inlineStr">
        <is>
          <t>no</t>
        </is>
      </c>
      <c r="E119" t="inlineStr">
        <is>
          <t/>
        </is>
      </c>
      <c r="F119" t="inlineStr">
        <is>
          <t/>
        </is>
      </c>
      <c r="G119" t="inlineStr">
        <is>
          <t/>
        </is>
      </c>
      <c r="H119" t="inlineStr">
        <is>
          <t/>
        </is>
      </c>
      <c r="I119" t="inlineStr">
        <is>
          <t/>
        </is>
      </c>
      <c r="J119" s="2" t="inlineStr">
        <is>
          <t>nitrokožní</t>
        </is>
      </c>
      <c r="K119" s="2" t="inlineStr">
        <is>
          <t>1</t>
        </is>
      </c>
      <c r="L119" s="2" t="inlineStr">
        <is>
          <t/>
        </is>
      </c>
      <c r="M119" t="inlineStr">
        <is>
          <t/>
        </is>
      </c>
      <c r="N119" s="2" t="inlineStr">
        <is>
          <t>intradermal</t>
        </is>
      </c>
      <c r="O119" s="2" t="inlineStr">
        <is>
          <t>3</t>
        </is>
      </c>
      <c r="P119" s="2" t="inlineStr">
        <is>
          <t/>
        </is>
      </c>
      <c r="Q119" t="inlineStr">
        <is>
          <t/>
        </is>
      </c>
      <c r="R119" s="2" t="inlineStr">
        <is>
          <t>intradermal</t>
        </is>
      </c>
      <c r="S119" s="2" t="inlineStr">
        <is>
          <t>3</t>
        </is>
      </c>
      <c r="T119" s="2" t="inlineStr">
        <is>
          <t/>
        </is>
      </c>
      <c r="U119" t="inlineStr">
        <is>
          <t>in der oder in die Haut (Derma),zum Beispiel intradermale Druckinjektion, Kochsalzprobe</t>
        </is>
      </c>
      <c r="V119" s="2" t="inlineStr">
        <is>
          <t>ενδοδερμικός</t>
        </is>
      </c>
      <c r="W119" s="2" t="inlineStr">
        <is>
          <t>3</t>
        </is>
      </c>
      <c r="X119" s="2" t="inlineStr">
        <is>
          <t/>
        </is>
      </c>
      <c r="Y119" t="inlineStr">
        <is>
          <t/>
        </is>
      </c>
      <c r="Z119" s="2" t="inlineStr">
        <is>
          <t>intradermal|
intradermic</t>
        </is>
      </c>
      <c r="AA119" s="2" t="inlineStr">
        <is>
          <t>3|
3</t>
        </is>
      </c>
      <c r="AB119" s="2" t="inlineStr">
        <is>
          <t xml:space="preserve">|
</t>
        </is>
      </c>
      <c r="AC119" t="inlineStr">
        <is>
          <t/>
        </is>
      </c>
      <c r="AD119" s="2" t="inlineStr">
        <is>
          <t>intradérmico</t>
        </is>
      </c>
      <c r="AE119" s="2" t="inlineStr">
        <is>
          <t>3</t>
        </is>
      </c>
      <c r="AF119" s="2" t="inlineStr">
        <is>
          <t/>
        </is>
      </c>
      <c r="AG119" t="inlineStr">
        <is>
          <t/>
        </is>
      </c>
      <c r="AH119" t="inlineStr">
        <is>
          <t/>
        </is>
      </c>
      <c r="AI119" t="inlineStr">
        <is>
          <t/>
        </is>
      </c>
      <c r="AJ119" t="inlineStr">
        <is>
          <t/>
        </is>
      </c>
      <c r="AK119" t="inlineStr">
        <is>
          <t/>
        </is>
      </c>
      <c r="AL119" t="inlineStr">
        <is>
          <t/>
        </is>
      </c>
      <c r="AM119" t="inlineStr">
        <is>
          <t/>
        </is>
      </c>
      <c r="AN119" t="inlineStr">
        <is>
          <t/>
        </is>
      </c>
      <c r="AO119" t="inlineStr">
        <is>
          <t/>
        </is>
      </c>
      <c r="AP119" s="2" t="inlineStr">
        <is>
          <t>intradermique</t>
        </is>
      </c>
      <c r="AQ119" s="2" t="inlineStr">
        <is>
          <t>3</t>
        </is>
      </c>
      <c r="AR119" s="2" t="inlineStr">
        <is>
          <t/>
        </is>
      </c>
      <c r="AS119" t="inlineStr">
        <is>
          <t/>
        </is>
      </c>
      <c r="AT119" t="inlineStr">
        <is>
          <t/>
        </is>
      </c>
      <c r="AU119" t="inlineStr">
        <is>
          <t/>
        </is>
      </c>
      <c r="AV119" t="inlineStr">
        <is>
          <t/>
        </is>
      </c>
      <c r="AW119" t="inlineStr">
        <is>
          <t/>
        </is>
      </c>
      <c r="AX119" t="inlineStr">
        <is>
          <t/>
        </is>
      </c>
      <c r="AY119" t="inlineStr">
        <is>
          <t/>
        </is>
      </c>
      <c r="AZ119" t="inlineStr">
        <is>
          <t/>
        </is>
      </c>
      <c r="BA119" t="inlineStr">
        <is>
          <t/>
        </is>
      </c>
      <c r="BB119" t="inlineStr">
        <is>
          <t/>
        </is>
      </c>
      <c r="BC119" t="inlineStr">
        <is>
          <t/>
        </is>
      </c>
      <c r="BD119" t="inlineStr">
        <is>
          <t/>
        </is>
      </c>
      <c r="BE119" t="inlineStr">
        <is>
          <t/>
        </is>
      </c>
      <c r="BF119" s="2" t="inlineStr">
        <is>
          <t>intradermico</t>
        </is>
      </c>
      <c r="BG119" s="2" t="inlineStr">
        <is>
          <t>3</t>
        </is>
      </c>
      <c r="BH119" s="2" t="inlineStr">
        <is>
          <t/>
        </is>
      </c>
      <c r="BI119" t="inlineStr">
        <is>
          <t>nel derma, ad es. iniezione intradermica: introduzione nel derma della soluzione di un farmaco</t>
        </is>
      </c>
      <c r="BJ119" t="inlineStr">
        <is>
          <t/>
        </is>
      </c>
      <c r="BK119" t="inlineStr">
        <is>
          <t/>
        </is>
      </c>
      <c r="BL119" t="inlineStr">
        <is>
          <t/>
        </is>
      </c>
      <c r="BM119" t="inlineStr">
        <is>
          <t/>
        </is>
      </c>
      <c r="BN119" t="inlineStr">
        <is>
          <t/>
        </is>
      </c>
      <c r="BO119" t="inlineStr">
        <is>
          <t/>
        </is>
      </c>
      <c r="BP119" t="inlineStr">
        <is>
          <t/>
        </is>
      </c>
      <c r="BQ119" t="inlineStr">
        <is>
          <t/>
        </is>
      </c>
      <c r="BR119" t="inlineStr">
        <is>
          <t/>
        </is>
      </c>
      <c r="BS119" t="inlineStr">
        <is>
          <t/>
        </is>
      </c>
      <c r="BT119" t="inlineStr">
        <is>
          <t/>
        </is>
      </c>
      <c r="BU119" t="inlineStr">
        <is>
          <t/>
        </is>
      </c>
      <c r="BV119" s="2" t="inlineStr">
        <is>
          <t>intradermaal</t>
        </is>
      </c>
      <c r="BW119" s="2" t="inlineStr">
        <is>
          <t>3</t>
        </is>
      </c>
      <c r="BX119" s="2" t="inlineStr">
        <is>
          <t/>
        </is>
      </c>
      <c r="BY119" t="inlineStr">
        <is>
          <t>in de huid, in de regel het cutane bindweefsel</t>
        </is>
      </c>
      <c r="BZ119" s="2" t="inlineStr">
        <is>
          <t>śródskórny</t>
        </is>
      </c>
      <c r="CA119" s="2" t="inlineStr">
        <is>
          <t>1</t>
        </is>
      </c>
      <c r="CB119" s="2" t="inlineStr">
        <is>
          <t/>
        </is>
      </c>
      <c r="CC119" t="inlineStr">
        <is>
          <t/>
        </is>
      </c>
      <c r="CD119" s="2" t="inlineStr">
        <is>
          <t>intradérmico</t>
        </is>
      </c>
      <c r="CE119" s="2" t="inlineStr">
        <is>
          <t>3</t>
        </is>
      </c>
      <c r="CF119" s="2" t="inlineStr">
        <is>
          <t/>
        </is>
      </c>
      <c r="CG119" t="inlineStr">
        <is>
          <t/>
        </is>
      </c>
      <c r="CH119" t="inlineStr">
        <is>
          <t/>
        </is>
      </c>
      <c r="CI119" t="inlineStr">
        <is>
          <t/>
        </is>
      </c>
      <c r="CJ119" t="inlineStr">
        <is>
          <t/>
        </is>
      </c>
      <c r="CK119" t="inlineStr">
        <is>
          <t/>
        </is>
      </c>
      <c r="CL119" t="inlineStr">
        <is>
          <t/>
        </is>
      </c>
      <c r="CM119" t="inlineStr">
        <is>
          <t/>
        </is>
      </c>
      <c r="CN119" t="inlineStr">
        <is>
          <t/>
        </is>
      </c>
      <c r="CO119" t="inlineStr">
        <is>
          <t/>
        </is>
      </c>
      <c r="CP119" t="inlineStr">
        <is>
          <t/>
        </is>
      </c>
      <c r="CQ119" t="inlineStr">
        <is>
          <t/>
        </is>
      </c>
      <c r="CR119" t="inlineStr">
        <is>
          <t/>
        </is>
      </c>
      <c r="CS119" t="inlineStr">
        <is>
          <t/>
        </is>
      </c>
      <c r="CT119" s="2" t="inlineStr">
        <is>
          <t>intradermal</t>
        </is>
      </c>
      <c r="CU119" s="2" t="inlineStr">
        <is>
          <t>3</t>
        </is>
      </c>
      <c r="CV119" s="2" t="inlineStr">
        <is>
          <t/>
        </is>
      </c>
      <c r="CW119" t="inlineStr">
        <is>
          <t/>
        </is>
      </c>
    </row>
    <row r="120">
      <c r="A120" s="1" t="str">
        <f>HYPERLINK("https://iate.europa.eu/entry/result/35058/all", "35058")</f>
        <v>35058</v>
      </c>
      <c r="B120" t="inlineStr">
        <is>
          <t>EUROPEAN UNION;SOCIAL QUESTIONS</t>
        </is>
      </c>
      <c r="C120" t="inlineStr">
        <is>
          <t>EUROPEAN UNION|EU institutions and European civil service|EU office or agency|European Medicines Agency;SOCIAL QUESTIONS|health|pharmaceutical industry</t>
        </is>
      </c>
      <c r="D120" t="inlineStr">
        <is>
          <t>yes</t>
        </is>
      </c>
      <c r="E120" t="inlineStr">
        <is>
          <t/>
        </is>
      </c>
      <c r="F120" t="inlineStr">
        <is>
          <t/>
        </is>
      </c>
      <c r="G120" t="inlineStr">
        <is>
          <t/>
        </is>
      </c>
      <c r="H120" t="inlineStr">
        <is>
          <t/>
        </is>
      </c>
      <c r="I120" t="inlineStr">
        <is>
          <t/>
        </is>
      </c>
      <c r="J120" t="inlineStr">
        <is>
          <t/>
        </is>
      </c>
      <c r="K120" t="inlineStr">
        <is>
          <t/>
        </is>
      </c>
      <c r="L120" t="inlineStr">
        <is>
          <t/>
        </is>
      </c>
      <c r="M120" t="inlineStr">
        <is>
          <t/>
        </is>
      </c>
      <c r="N120" t="inlineStr">
        <is>
          <t/>
        </is>
      </c>
      <c r="O120" t="inlineStr">
        <is>
          <t/>
        </is>
      </c>
      <c r="P120" t="inlineStr">
        <is>
          <t/>
        </is>
      </c>
      <c r="Q120" t="inlineStr">
        <is>
          <t/>
        </is>
      </c>
      <c r="R120" s="2" t="inlineStr">
        <is>
          <t>Referenzmitgliedstaaten|
RMS|
Referenzmitgliedstaat</t>
        </is>
      </c>
      <c r="S120" s="2" t="inlineStr">
        <is>
          <t>3|
3|
3</t>
        </is>
      </c>
      <c r="T120" s="2" t="inlineStr">
        <is>
          <t xml:space="preserve">|
|
</t>
        </is>
      </c>
      <c r="U120" t="inlineStr">
        <is>
          <t>1.Mitgliedstaat, bei dem der Hersteller seinen ersten Antrag eingereicht hat.</t>
        </is>
      </c>
      <c r="V120" s="2" t="inlineStr">
        <is>
          <t>κράτος μέλος αναφοράς</t>
        </is>
      </c>
      <c r="W120" s="2" t="inlineStr">
        <is>
          <t>3</t>
        </is>
      </c>
      <c r="X120" s="2" t="inlineStr">
        <is>
          <t/>
        </is>
      </c>
      <c r="Y120" t="inlineStr">
        <is>
          <t>στο πλαίσιο της διαδικασίας αμοιβαίας αναγνώρισης, το κράτος μέλος που έχει ήδη αδειοδοτήσει το σχετικό προϊόν</t>
        </is>
      </c>
      <c r="Z120" s="2" t="inlineStr">
        <is>
          <t>reference Member State|
RMS</t>
        </is>
      </c>
      <c r="AA120" s="2" t="inlineStr">
        <is>
          <t>3|
3</t>
        </is>
      </c>
      <c r="AB120" s="2" t="inlineStr">
        <is>
          <t xml:space="preserve">|
</t>
        </is>
      </c>
      <c r="AC120" t="inlineStr">
        <is>
          <t>in the framework of &lt;a href="https://iate.europa.eu/entry/result/3535665/en" target="_blank"&gt;mutual recognition procedure&lt;/a&gt;, the Member State that has already authorised the product in question</t>
        </is>
      </c>
      <c r="AD120" t="inlineStr">
        <is>
          <t/>
        </is>
      </c>
      <c r="AE120" t="inlineStr">
        <is>
          <t/>
        </is>
      </c>
      <c r="AF120" t="inlineStr">
        <is>
          <t/>
        </is>
      </c>
      <c r="AG120" t="inlineStr">
        <is>
          <t/>
        </is>
      </c>
      <c r="AH120" s="2" t="inlineStr">
        <is>
          <t>referentliikmesriik</t>
        </is>
      </c>
      <c r="AI120" s="2" t="inlineStr">
        <is>
          <t>3</t>
        </is>
      </c>
      <c r="AJ120" s="2" t="inlineStr">
        <is>
          <t/>
        </is>
      </c>
      <c r="AK120" t="inlineStr">
        <is>
          <t>&lt;i&gt;vastastikuse tunnustamise menetluse&lt;/i&gt; &lt;a href="/entry/result/3535665/all" id="ENTRY_TO_ENTRY_CONVERTER" target="_blank"&gt;IATE:3535665&lt;/a&gt; kontekstis see liikmesriik, kus anti riiklik müügiluba</t>
        </is>
      </c>
      <c r="AL120" s="2" t="inlineStr">
        <is>
          <t>viitejäsenvaltio</t>
        </is>
      </c>
      <c r="AM120" s="2" t="inlineStr">
        <is>
          <t>3</t>
        </is>
      </c>
      <c r="AN120" s="2" t="inlineStr">
        <is>
          <t/>
        </is>
      </c>
      <c r="AO120" t="inlineStr">
        <is>
          <t/>
        </is>
      </c>
      <c r="AP120" t="inlineStr">
        <is>
          <t/>
        </is>
      </c>
      <c r="AQ120" t="inlineStr">
        <is>
          <t/>
        </is>
      </c>
      <c r="AR120" t="inlineStr">
        <is>
          <t/>
        </is>
      </c>
      <c r="AS120" t="inlineStr">
        <is>
          <t/>
        </is>
      </c>
      <c r="AT120" s="2" t="inlineStr">
        <is>
          <t>an Ballstát tagartha</t>
        </is>
      </c>
      <c r="AU120" s="2" t="inlineStr">
        <is>
          <t>3</t>
        </is>
      </c>
      <c r="AV120" s="2" t="inlineStr">
        <is>
          <t/>
        </is>
      </c>
      <c r="AW120" t="inlineStr">
        <is>
          <t/>
        </is>
      </c>
      <c r="AX120" t="inlineStr">
        <is>
          <t/>
        </is>
      </c>
      <c r="AY120" t="inlineStr">
        <is>
          <t/>
        </is>
      </c>
      <c r="AZ120" t="inlineStr">
        <is>
          <t/>
        </is>
      </c>
      <c r="BA120" t="inlineStr">
        <is>
          <t/>
        </is>
      </c>
      <c r="BB120" t="inlineStr">
        <is>
          <t/>
        </is>
      </c>
      <c r="BC120" t="inlineStr">
        <is>
          <t/>
        </is>
      </c>
      <c r="BD120" t="inlineStr">
        <is>
          <t/>
        </is>
      </c>
      <c r="BE120" t="inlineStr">
        <is>
          <t/>
        </is>
      </c>
      <c r="BF120" s="2" t="inlineStr">
        <is>
          <t>Stato membro di riferimento|
RMS</t>
        </is>
      </c>
      <c r="BG120" s="2" t="inlineStr">
        <is>
          <t>3|
3</t>
        </is>
      </c>
      <c r="BH120" s="2" t="inlineStr">
        <is>
          <t xml:space="preserve">|
</t>
        </is>
      </c>
      <c r="BI120" t="inlineStr">
        <is>
          <t>Stato membro che
nell’ambito di una &lt;a href="https://iate.europa.eu/entry/result/3535665/en-it" target="_blank"&gt;procedura di mutuo riconoscimento&lt;/a&gt; ha rilasciato
l'autorizzazione all'immissione in commercio del medicinale e che nell’ambito
di una &lt;a href="https://iate.europa.eu/entry/result/3535616/en-it" target="_blank"&gt;procedura decentrata &lt;/a&gt;invia una relazione di valutazione agli &lt;a href="https://iate.europa.eu/entry/result/34937/en-it" target="_blank"&gt;Stati membri interessati&lt;/a&gt;</t>
        </is>
      </c>
      <c r="BJ120" s="2" t="inlineStr">
        <is>
          <t>referencinė valstybė narė</t>
        </is>
      </c>
      <c r="BK120" s="2" t="inlineStr">
        <is>
          <t>3</t>
        </is>
      </c>
      <c r="BL120" s="2" t="inlineStr">
        <is>
          <t/>
        </is>
      </c>
      <c r="BM120" t="inlineStr">
        <is>
          <t>valstybė narė, parengianti vaistinio preparato farmacinių, ikiklinikinių ir klinikinių tyrimų rezultatų vertinimo protokolą, kurio pagrindu kitos savitarpio pripažinimo arba decentralizuotoje procedūroje dalyvaujančios valstybės narės priima sprendimą dėl to vaistinio preparato registracijos</t>
        </is>
      </c>
      <c r="BN120" t="inlineStr">
        <is>
          <t/>
        </is>
      </c>
      <c r="BO120" t="inlineStr">
        <is>
          <t/>
        </is>
      </c>
      <c r="BP120" t="inlineStr">
        <is>
          <t/>
        </is>
      </c>
      <c r="BQ120" t="inlineStr">
        <is>
          <t/>
        </is>
      </c>
      <c r="BR120" s="2" t="inlineStr">
        <is>
          <t>Stat Membru ta' Referenza</t>
        </is>
      </c>
      <c r="BS120" s="2" t="inlineStr">
        <is>
          <t>3</t>
        </is>
      </c>
      <c r="BT120" s="2" t="inlineStr">
        <is>
          <t/>
        </is>
      </c>
      <c r="BU120" t="inlineStr">
        <is>
          <t/>
        </is>
      </c>
      <c r="BV120" t="inlineStr">
        <is>
          <t/>
        </is>
      </c>
      <c r="BW120" t="inlineStr">
        <is>
          <t/>
        </is>
      </c>
      <c r="BX120" t="inlineStr">
        <is>
          <t/>
        </is>
      </c>
      <c r="BY120" t="inlineStr">
        <is>
          <t/>
        </is>
      </c>
      <c r="BZ120" s="2" t="inlineStr">
        <is>
          <t>referencyjne państwo członkowskie</t>
        </is>
      </c>
      <c r="CA120" s="2" t="inlineStr">
        <is>
          <t>3</t>
        </is>
      </c>
      <c r="CB120" s="2" t="inlineStr">
        <is>
          <t/>
        </is>
      </c>
      <c r="CC120" t="inlineStr">
        <is>
          <t/>
        </is>
      </c>
      <c r="CD120" s="2" t="inlineStr">
        <is>
          <t>Estado-Membro de referência|
EMR</t>
        </is>
      </c>
      <c r="CE120" s="2" t="inlineStr">
        <is>
          <t>3|
3</t>
        </is>
      </c>
      <c r="CF120" s="2" t="inlineStr">
        <is>
          <t xml:space="preserve">|
</t>
        </is>
      </c>
      <c r="CG120" t="inlineStr">
        <is>
          <t/>
        </is>
      </c>
      <c r="CH120" s="2" t="inlineStr">
        <is>
          <t>stat membru de referință|
SMR</t>
        </is>
      </c>
      <c r="CI120" s="2" t="inlineStr">
        <is>
          <t>3|
3</t>
        </is>
      </c>
      <c r="CJ120" s="2" t="inlineStr">
        <is>
          <t xml:space="preserve">|
</t>
        </is>
      </c>
      <c r="CK120" t="inlineStr">
        <is>
          <t/>
        </is>
      </c>
      <c r="CL120" t="inlineStr">
        <is>
          <t/>
        </is>
      </c>
      <c r="CM120" t="inlineStr">
        <is>
          <t/>
        </is>
      </c>
      <c r="CN120" t="inlineStr">
        <is>
          <t/>
        </is>
      </c>
      <c r="CO120" t="inlineStr">
        <is>
          <t/>
        </is>
      </c>
      <c r="CP120" s="2" t="inlineStr">
        <is>
          <t>referenčna država članica</t>
        </is>
      </c>
      <c r="CQ120" s="2" t="inlineStr">
        <is>
          <t>3</t>
        </is>
      </c>
      <c r="CR120" s="2" t="inlineStr">
        <is>
          <t/>
        </is>
      </c>
      <c r="CS120" t="inlineStr">
        <is>
          <t>država, ki v &lt;a href="https://iate.europa.eu/entry/result/3535665/sl" target="_blank"&gt;postopku z medsebojnim priznavanjem&lt;/a&gt; ali decentraliziranem postopku izdela poročilo o oceni zdravila, na podlagi katerega se zadevne države članice Evropske unije odločajo o sprejemljivosti razmerja med koristjo in tveganjem oziroma o oceni kakovosti, varnosti in učinkovitosti zdravil</t>
        </is>
      </c>
      <c r="CT120" s="2" t="inlineStr">
        <is>
          <t>referensmedlemsstat</t>
        </is>
      </c>
      <c r="CU120" s="2" t="inlineStr">
        <is>
          <t>3</t>
        </is>
      </c>
      <c r="CV120" s="2" t="inlineStr">
        <is>
          <t/>
        </is>
      </c>
      <c r="CW120" t="inlineStr">
        <is>
          <t/>
        </is>
      </c>
    </row>
    <row r="121">
      <c r="A121" s="1" t="str">
        <f>HYPERLINK("https://iate.europa.eu/entry/result/3535178/all", "3535178")</f>
        <v>3535178</v>
      </c>
      <c r="B121" t="inlineStr">
        <is>
          <t>INDUSTRY</t>
        </is>
      </c>
      <c r="C121" t="inlineStr">
        <is>
          <t>INDUSTRY|chemistry</t>
        </is>
      </c>
      <c r="D121" t="inlineStr">
        <is>
          <t>yes</t>
        </is>
      </c>
      <c r="E121" t="inlineStr">
        <is>
          <t/>
        </is>
      </c>
      <c r="F121" s="2" t="inlineStr">
        <is>
          <t>CMR|
канцерогенно, мутагенно и токсично за репродукцията (вещество)</t>
        </is>
      </c>
      <c r="G121" s="2" t="inlineStr">
        <is>
          <t>3|
3</t>
        </is>
      </c>
      <c r="H121" s="2" t="inlineStr">
        <is>
          <t xml:space="preserve">|
</t>
        </is>
      </c>
      <c r="I121" t="inlineStr">
        <is>
          <t/>
        </is>
      </c>
      <c r="J121" s="2" t="inlineStr">
        <is>
          <t>CMR|
karcinogenní, mutagenní nebo toxický pro reprodukci</t>
        </is>
      </c>
      <c r="K121" s="2" t="inlineStr">
        <is>
          <t>3|
3</t>
        </is>
      </c>
      <c r="L121" s="2" t="inlineStr">
        <is>
          <t xml:space="preserve">|
</t>
        </is>
      </c>
      <c r="M121" t="inlineStr">
        <is>
          <t/>
        </is>
      </c>
      <c r="N121" s="2" t="inlineStr">
        <is>
          <t>CMR|
kræftfremkaldende, mutagen eller reproduktionstoksisk</t>
        </is>
      </c>
      <c r="O121" s="2" t="inlineStr">
        <is>
          <t>3|
3</t>
        </is>
      </c>
      <c r="P121" s="2" t="inlineStr">
        <is>
          <t xml:space="preserve">|
</t>
        </is>
      </c>
      <c r="Q121" t="inlineStr">
        <is>
          <t/>
        </is>
      </c>
      <c r="R121" s="2" t="inlineStr">
        <is>
          <t>CMR|
karzinogen, keimzellmutagen und/oder reproduktionstoxisch|
krebserzeugend, erbgutverändernd oder fortpflanzungsgefährdend</t>
        </is>
      </c>
      <c r="S121" s="2" t="inlineStr">
        <is>
          <t>3|
3|
3</t>
        </is>
      </c>
      <c r="T121" s="2" t="inlineStr">
        <is>
          <t xml:space="preserve">|
|
</t>
        </is>
      </c>
      <c r="U121" t="inlineStr">
        <is>
          <t/>
        </is>
      </c>
      <c r="V121" s="2" t="inlineStr">
        <is>
          <t>ΚΜΤ|
καρκινογόνο, μεταλλαξιογόνο ή τοξικό για την αναπαραγωγή</t>
        </is>
      </c>
      <c r="W121" s="2" t="inlineStr">
        <is>
          <t>3|
3</t>
        </is>
      </c>
      <c r="X121" s="2" t="inlineStr">
        <is>
          <t xml:space="preserve">|
</t>
        </is>
      </c>
      <c r="Y121" t="inlineStr">
        <is>
          <t/>
        </is>
      </c>
      <c r="Z121" s="2" t="inlineStr">
        <is>
          <t>CMR|
carcinogenic, mutagenic or toxic to reproduction|
carcinogenic, mutagenic or reprotoxic</t>
        </is>
      </c>
      <c r="AA121" s="2" t="inlineStr">
        <is>
          <t>4|
4|
3</t>
        </is>
      </c>
      <c r="AB121" s="2" t="inlineStr">
        <is>
          <t xml:space="preserve">|
|
</t>
        </is>
      </c>
      <c r="AC121" t="inlineStr">
        <is>
          <t/>
        </is>
      </c>
      <c r="AD121" s="2" t="inlineStr">
        <is>
          <t>CMR|
carcinógeno, mutágeno o tóxico para la reproducción</t>
        </is>
      </c>
      <c r="AE121" s="2" t="inlineStr">
        <is>
          <t>3|
3</t>
        </is>
      </c>
      <c r="AF121" s="2" t="inlineStr">
        <is>
          <t xml:space="preserve">|
</t>
        </is>
      </c>
      <c r="AG121" t="inlineStr">
        <is>
          <t/>
        </is>
      </c>
      <c r="AH121" s="2" t="inlineStr">
        <is>
          <t>CMR|
kantserogeenne, mutageenne või reproduktiivtoksiline aine</t>
        </is>
      </c>
      <c r="AI121" s="2" t="inlineStr">
        <is>
          <t>3|
3</t>
        </is>
      </c>
      <c r="AJ121" s="2" t="inlineStr">
        <is>
          <t xml:space="preserve">|
</t>
        </is>
      </c>
      <c r="AK121" t="inlineStr">
        <is>
          <t/>
        </is>
      </c>
      <c r="AL121" s="2" t="inlineStr">
        <is>
          <t>syöpää aiheuttava, perimää vaurioittava tai lisääntymismyrkyllinen|
CMR</t>
        </is>
      </c>
      <c r="AM121" s="2" t="inlineStr">
        <is>
          <t>3|
3</t>
        </is>
      </c>
      <c r="AN121" s="2" t="inlineStr">
        <is>
          <t xml:space="preserve">|
</t>
        </is>
      </c>
      <c r="AO121" t="inlineStr">
        <is>
          <t/>
        </is>
      </c>
      <c r="AP121" s="2" t="inlineStr">
        <is>
          <t>CMR|
cancérogène, mutagène ou toxique pour la reproduction</t>
        </is>
      </c>
      <c r="AQ121" s="2" t="inlineStr">
        <is>
          <t>3|
3</t>
        </is>
      </c>
      <c r="AR121" s="2" t="inlineStr">
        <is>
          <t xml:space="preserve">|
</t>
        </is>
      </c>
      <c r="AS121" t="inlineStr">
        <is>
          <t/>
        </is>
      </c>
      <c r="AT121" t="inlineStr">
        <is>
          <t/>
        </is>
      </c>
      <c r="AU121" t="inlineStr">
        <is>
          <t/>
        </is>
      </c>
      <c r="AV121" t="inlineStr">
        <is>
          <t/>
        </is>
      </c>
      <c r="AW121" t="inlineStr">
        <is>
          <t/>
        </is>
      </c>
      <c r="AX121" t="inlineStr">
        <is>
          <t/>
        </is>
      </c>
      <c r="AY121" t="inlineStr">
        <is>
          <t/>
        </is>
      </c>
      <c r="AZ121" t="inlineStr">
        <is>
          <t/>
        </is>
      </c>
      <c r="BA121" t="inlineStr">
        <is>
          <t/>
        </is>
      </c>
      <c r="BB121" s="2" t="inlineStr">
        <is>
          <t>CMR|
rákkeltő, mutagén vagy reprodukciót károsító</t>
        </is>
      </c>
      <c r="BC121" s="2" t="inlineStr">
        <is>
          <t>3|
3</t>
        </is>
      </c>
      <c r="BD121" s="2" t="inlineStr">
        <is>
          <t xml:space="preserve">|
</t>
        </is>
      </c>
      <c r="BE121" t="inlineStr">
        <is>
          <t/>
        </is>
      </c>
      <c r="BF121" s="2" t="inlineStr">
        <is>
          <t>CMR|
cancerogeno, mutageno o tossico per la riproduzione</t>
        </is>
      </c>
      <c r="BG121" s="2" t="inlineStr">
        <is>
          <t>3|
3</t>
        </is>
      </c>
      <c r="BH121" s="2" t="inlineStr">
        <is>
          <t xml:space="preserve">|
</t>
        </is>
      </c>
      <c r="BI121" t="inlineStr">
        <is>
          <t/>
        </is>
      </c>
      <c r="BJ121" s="2" t="inlineStr">
        <is>
          <t>CMR|
kancerogeninis, mutageninis ar toksiškas reprodukcijai</t>
        </is>
      </c>
      <c r="BK121" s="2" t="inlineStr">
        <is>
          <t>3|
3</t>
        </is>
      </c>
      <c r="BL121" s="2" t="inlineStr">
        <is>
          <t xml:space="preserve">|
</t>
        </is>
      </c>
      <c r="BM121" t="inlineStr">
        <is>
          <t/>
        </is>
      </c>
      <c r="BN121" s="2" t="inlineStr">
        <is>
          <t>CMR|
kancerogēnas, mutagēnas vai toksiskas reproduktīvajai sistēmai</t>
        </is>
      </c>
      <c r="BO121" s="2" t="inlineStr">
        <is>
          <t>3|
3</t>
        </is>
      </c>
      <c r="BP121" s="2" t="inlineStr">
        <is>
          <t xml:space="preserve">|
</t>
        </is>
      </c>
      <c r="BQ121" t="inlineStr">
        <is>
          <t/>
        </is>
      </c>
      <c r="BR121" s="2" t="inlineStr">
        <is>
          <t>CMR|
karċinoġenu, mutaġenu jew tossiku għar-riproduzzjoni</t>
        </is>
      </c>
      <c r="BS121" s="2" t="inlineStr">
        <is>
          <t>3|
3</t>
        </is>
      </c>
      <c r="BT121" s="2" t="inlineStr">
        <is>
          <t xml:space="preserve">|
</t>
        </is>
      </c>
      <c r="BU121" t="inlineStr">
        <is>
          <t/>
        </is>
      </c>
      <c r="BV121" s="2" t="inlineStr">
        <is>
          <t>CMR|
carcinogeen, mutageen of reproductietoxisch</t>
        </is>
      </c>
      <c r="BW121" s="2" t="inlineStr">
        <is>
          <t>3|
3</t>
        </is>
      </c>
      <c r="BX121" s="2" t="inlineStr">
        <is>
          <t xml:space="preserve">|
</t>
        </is>
      </c>
      <c r="BY121" t="inlineStr">
        <is>
          <t/>
        </is>
      </c>
      <c r="BZ121" s="2" t="inlineStr">
        <is>
          <t>CMR|
rakotwórczy, mutagennny lub działający szkodliwie na rozrodczość</t>
        </is>
      </c>
      <c r="CA121" s="2" t="inlineStr">
        <is>
          <t>3|
3</t>
        </is>
      </c>
      <c r="CB121" s="2" t="inlineStr">
        <is>
          <t xml:space="preserve">|
</t>
        </is>
      </c>
      <c r="CC121" t="inlineStr">
        <is>
          <t/>
        </is>
      </c>
      <c r="CD121" s="2" t="inlineStr">
        <is>
          <t>CMR|
cancerígena, mutagénica ou tóxica para a reprodução</t>
        </is>
      </c>
      <c r="CE121" s="2" t="inlineStr">
        <is>
          <t>3|
3</t>
        </is>
      </c>
      <c r="CF121" s="2" t="inlineStr">
        <is>
          <t xml:space="preserve">|
</t>
        </is>
      </c>
      <c r="CG121" t="inlineStr">
        <is>
          <t/>
        </is>
      </c>
      <c r="CH121" s="2" t="inlineStr">
        <is>
          <t>CMR|
cancerigen, mutagen sau toxic pentru reproducere</t>
        </is>
      </c>
      <c r="CI121" s="2" t="inlineStr">
        <is>
          <t>3|
3</t>
        </is>
      </c>
      <c r="CJ121" s="2" t="inlineStr">
        <is>
          <t xml:space="preserve">|
</t>
        </is>
      </c>
      <c r="CK121" t="inlineStr">
        <is>
          <t/>
        </is>
      </c>
      <c r="CL121" s="2" t="inlineStr">
        <is>
          <t>CMR|
karcinogénne, mutagénne alebo poškodzujúce reprodukciu</t>
        </is>
      </c>
      <c r="CM121" s="2" t="inlineStr">
        <is>
          <t>3|
3</t>
        </is>
      </c>
      <c r="CN121" s="2" t="inlineStr">
        <is>
          <t xml:space="preserve">|
</t>
        </is>
      </c>
      <c r="CO121" t="inlineStr">
        <is>
          <t/>
        </is>
      </c>
      <c r="CP121" s="2" t="inlineStr">
        <is>
          <t>CMR|
rakotvoren, mutagen ali strupen za razmnoževanje</t>
        </is>
      </c>
      <c r="CQ121" s="2" t="inlineStr">
        <is>
          <t>3|
3</t>
        </is>
      </c>
      <c r="CR121" s="2" t="inlineStr">
        <is>
          <t xml:space="preserve">|
</t>
        </is>
      </c>
      <c r="CS121" t="inlineStr">
        <is>
          <t/>
        </is>
      </c>
      <c r="CT121" s="2" t="inlineStr">
        <is>
          <t>CMR-ämne|
cancerframkallande, mutagent eller reproduktionstoxiskt ämne</t>
        </is>
      </c>
      <c r="CU121" s="2" t="inlineStr">
        <is>
          <t>3|
3</t>
        </is>
      </c>
      <c r="CV121" s="2" t="inlineStr">
        <is>
          <t xml:space="preserve">|
</t>
        </is>
      </c>
      <c r="CW121" t="inlineStr">
        <is>
          <t/>
        </is>
      </c>
    </row>
    <row r="122">
      <c r="A122" s="1" t="str">
        <f>HYPERLINK("https://iate.europa.eu/entry/result/1575432/all", "1575432")</f>
        <v>1575432</v>
      </c>
      <c r="B122" t="inlineStr">
        <is>
          <t>TRADE;SOCIAL QUESTIONS</t>
        </is>
      </c>
      <c r="C122" t="inlineStr">
        <is>
          <t>TRADE|consumption|consumer;SOCIAL QUESTIONS|health|health policy|organisation of health care|medical device</t>
        </is>
      </c>
      <c r="D122" t="inlineStr">
        <is>
          <t>yes</t>
        </is>
      </c>
      <c r="E122" t="inlineStr">
        <is>
          <t/>
        </is>
      </c>
      <c r="F122" s="2" t="inlineStr">
        <is>
          <t>единична повреда</t>
        </is>
      </c>
      <c r="G122" s="2" t="inlineStr">
        <is>
          <t>3</t>
        </is>
      </c>
      <c r="H122" s="2" t="inlineStr">
        <is>
          <t/>
        </is>
      </c>
      <c r="I122" t="inlineStr">
        <is>
          <t>Повреда на едно предпазно средство.</t>
        </is>
      </c>
      <c r="J122" s="2" t="inlineStr">
        <is>
          <t>stav při jedné poruše</t>
        </is>
      </c>
      <c r="K122" s="2" t="inlineStr">
        <is>
          <t>3</t>
        </is>
      </c>
      <c r="L122" s="2" t="inlineStr">
        <is>
          <t/>
        </is>
      </c>
      <c r="M122" t="inlineStr">
        <is>
          <t>stav, kdy je jeden prostředek ochrany pro snížení rizika vadný, nebo kdy působí jedna abnormální podmínka</t>
        </is>
      </c>
      <c r="N122" s="2" t="inlineStr">
        <is>
          <t>enkeltfejlsforhold|
første fejlforekomst</t>
        </is>
      </c>
      <c r="O122" s="2" t="inlineStr">
        <is>
          <t>3|
3</t>
        </is>
      </c>
      <c r="P122" s="2" t="inlineStr">
        <is>
          <t xml:space="preserve">|
</t>
        </is>
      </c>
      <c r="Q122" t="inlineStr">
        <is>
          <t/>
        </is>
      </c>
      <c r="R122" s="2" t="inlineStr">
        <is>
          <t>erster Fehlerfall|
Erstfehlersicherheit|
Erstauftreten eines Defekts|
erster Fehler</t>
        </is>
      </c>
      <c r="S122" s="2" t="inlineStr">
        <is>
          <t>3|
3|
3|
3</t>
        </is>
      </c>
      <c r="T122" s="2" t="inlineStr">
        <is>
          <t xml:space="preserve">|
|
|
</t>
        </is>
      </c>
      <c r="U122" t="inlineStr">
        <is>
          <t>Merkmal eines Produkts, bei dem beim Eintreten eines ersten Fehlers von dem Produkt kein inakzeptables Risiko für den Patienten ausgehen darf</t>
        </is>
      </c>
      <c r="V122" s="2" t="inlineStr">
        <is>
          <t>συνθήκες απλής βλάβης</t>
        </is>
      </c>
      <c r="W122" s="2" t="inlineStr">
        <is>
          <t>3</t>
        </is>
      </c>
      <c r="X122" s="2" t="inlineStr">
        <is>
          <t/>
        </is>
      </c>
      <c r="Y122" t="inlineStr">
        <is>
          <t/>
        </is>
      </c>
      <c r="Z122" s="2" t="inlineStr">
        <is>
          <t>single fault condition|
SFC</t>
        </is>
      </c>
      <c r="AA122" s="2" t="inlineStr">
        <is>
          <t>3|
3</t>
        </is>
      </c>
      <c r="AB122" s="2" t="inlineStr">
        <is>
          <t xml:space="preserve">|
</t>
        </is>
      </c>
      <c r="AC122" t="inlineStr">
        <is>
          <t>condition in which there is a fault of a single protection (but not a reinforced protection) or of a single component or a device</t>
        </is>
      </c>
      <c r="AD122" s="2" t="inlineStr">
        <is>
          <t>condiciones de primer defecto</t>
        </is>
      </c>
      <c r="AE122" s="2" t="inlineStr">
        <is>
          <t>2</t>
        </is>
      </c>
      <c r="AF122" s="2" t="inlineStr">
        <is>
          <t/>
        </is>
      </c>
      <c r="AG122" t="inlineStr">
        <is>
          <t>Condición en la que está defectuoso un solo medio de protección contra los riesgos de seguridad del equipo o este presenta una única condición anormal externa.</t>
        </is>
      </c>
      <c r="AH122" s="2" t="inlineStr">
        <is>
          <t>üksikrike</t>
        </is>
      </c>
      <c r="AI122" s="2" t="inlineStr">
        <is>
          <t>3</t>
        </is>
      </c>
      <c r="AJ122" s="2" t="inlineStr">
        <is>
          <t/>
        </is>
      </c>
      <c r="AK122" t="inlineStr">
        <is>
          <t>olek, mille puhul üks seadme ohutõkkevahenditest on defektne või esineb üks ebanormaalne välistingimus</t>
        </is>
      </c>
      <c r="AL122" s="2" t="inlineStr">
        <is>
          <t>yhden vian tapaus</t>
        </is>
      </c>
      <c r="AM122" s="2" t="inlineStr">
        <is>
          <t>3</t>
        </is>
      </c>
      <c r="AN122" s="2" t="inlineStr">
        <is>
          <t/>
        </is>
      </c>
      <c r="AO122" t="inlineStr">
        <is>
          <t>Tilanne, "jossa yksi vaaralta suojaava keino on viallinen."</t>
        </is>
      </c>
      <c r="AP122" s="2" t="inlineStr">
        <is>
          <t>condition de premier défaut|
condition de défaut unique</t>
        </is>
      </c>
      <c r="AQ122" s="2" t="inlineStr">
        <is>
          <t>3|
3</t>
        </is>
      </c>
      <c r="AR122" s="2" t="inlineStr">
        <is>
          <t xml:space="preserve">|
</t>
        </is>
      </c>
      <c r="AS122" t="inlineStr">
        <is>
          <t>condition dans laquelle un seul moyen de réduction d'un risque est défectueux, ou une seule condition anormale est présente, pour un appareil donné</t>
        </is>
      </c>
      <c r="AT122" s="2" t="inlineStr">
        <is>
          <t>dáil aon fhabht|
riocht an chéad fhabht</t>
        </is>
      </c>
      <c r="AU122" s="2" t="inlineStr">
        <is>
          <t>3|
3</t>
        </is>
      </c>
      <c r="AV122" s="2" t="inlineStr">
        <is>
          <t xml:space="preserve">|
</t>
        </is>
      </c>
      <c r="AW122" t="inlineStr">
        <is>
          <t/>
        </is>
      </c>
      <c r="AX122" t="inlineStr">
        <is>
          <t/>
        </is>
      </c>
      <c r="AY122" t="inlineStr">
        <is>
          <t/>
        </is>
      </c>
      <c r="AZ122" t="inlineStr">
        <is>
          <t/>
        </is>
      </c>
      <c r="BA122" t="inlineStr">
        <is>
          <t/>
        </is>
      </c>
      <c r="BB122" s="2" t="inlineStr">
        <is>
          <t>egyetlenhiba-állapot</t>
        </is>
      </c>
      <c r="BC122" s="2" t="inlineStr">
        <is>
          <t>4</t>
        </is>
      </c>
      <c r="BD122" s="2" t="inlineStr">
        <is>
          <t/>
        </is>
      </c>
      <c r="BE122" t="inlineStr">
        <is>
          <t/>
        </is>
      </c>
      <c r="BF122" s="2" t="inlineStr">
        <is>
          <t>condizione di guasto singolo|
condizione di primo guasto</t>
        </is>
      </c>
      <c r="BG122" s="2" t="inlineStr">
        <is>
          <t>3|
3</t>
        </is>
      </c>
      <c r="BH122" s="2" t="inlineStr">
        <is>
          <t xml:space="preserve">|
</t>
        </is>
      </c>
      <c r="BI122" t="inlineStr">
        <is>
          <t>condizione in cui è difettosa una sola misura di protezione contro i pericoli nell’apparecchio oppure si verifica una sola condizione anormale pericolosa esterna all’apparecchio</t>
        </is>
      </c>
      <c r="BJ122" s="2" t="inlineStr">
        <is>
          <t>pavienis gedimas</t>
        </is>
      </c>
      <c r="BK122" s="2" t="inlineStr">
        <is>
          <t>3</t>
        </is>
      </c>
      <c r="BL122" s="2" t="inlineStr">
        <is>
          <t/>
        </is>
      </c>
      <c r="BM122" t="inlineStr">
        <is>
          <t>gedimas, dėl kurio sistema arba komponentas praranda gebėjimą vykdyti jam priskirtą (-as) funkciją (-as), ir gedimai, kurie gali atsirasti dėl pavienio gedimo</t>
        </is>
      </c>
      <c r="BN122" s="2" t="inlineStr">
        <is>
          <t>atsevišķa bojājuma gadījums</t>
        </is>
      </c>
      <c r="BO122" s="2" t="inlineStr">
        <is>
          <t>3</t>
        </is>
      </c>
      <c r="BP122" s="2" t="inlineStr">
        <is>
          <t/>
        </is>
      </c>
      <c r="BQ122" t="inlineStr">
        <is>
          <t/>
        </is>
      </c>
      <c r="BR122" s="2" t="inlineStr">
        <is>
          <t>kundizzjoni ta’ ħsara waħdanija</t>
        </is>
      </c>
      <c r="BS122" s="2" t="inlineStr">
        <is>
          <t>3</t>
        </is>
      </c>
      <c r="BT122" s="2" t="inlineStr">
        <is>
          <t/>
        </is>
      </c>
      <c r="BU122" t="inlineStr">
        <is>
          <t>kundizzjoni fejn l-uniku mezz responsabbli għat-tnaqqis ta' riskju li jirriżulta minn periklu jkun difettuż (l-oppost ta' din il-kundizzjoni huwa l-"kundizzjoni normali")</t>
        </is>
      </c>
      <c r="BV122" s="2" t="inlineStr">
        <is>
          <t>enkelvoudige foutconditie|
eerstefouttoestand|
enkele-foutconditie</t>
        </is>
      </c>
      <c r="BW122" s="2" t="inlineStr">
        <is>
          <t>3|
3|
3</t>
        </is>
      </c>
      <c r="BX122" s="2" t="inlineStr">
        <is>
          <t xml:space="preserve">|
|
</t>
        </is>
      </c>
      <c r="BY122" t="inlineStr">
        <is>
          <t>toestand waarin één beveiligingsmechanisme tegen gevaren defect is</t>
        </is>
      </c>
      <c r="BZ122" s="2" t="inlineStr">
        <is>
          <t>pojedyncze uszkodzenie</t>
        </is>
      </c>
      <c r="CA122" s="2" t="inlineStr">
        <is>
          <t>3</t>
        </is>
      </c>
      <c r="CB122" s="2" t="inlineStr">
        <is>
          <t/>
        </is>
      </c>
      <c r="CC122" t="inlineStr">
        <is>
          <t>sytuacja, kiedy spośród określonej liczby elementów decydujących o bezpieczeństwie jeden zawiedzie</t>
        </is>
      </c>
      <c r="CD122" s="2" t="inlineStr">
        <is>
          <t>situação de defeito isolado|
condição de falha única</t>
        </is>
      </c>
      <c r="CE122" s="2" t="inlineStr">
        <is>
          <t>2|
2</t>
        </is>
      </c>
      <c r="CF122" s="2" t="inlineStr">
        <is>
          <t xml:space="preserve">|
</t>
        </is>
      </c>
      <c r="CG122" t="inlineStr">
        <is>
          <t>Situação em que existe uma falha numa proteção simples de um componente ou dispositivo.</t>
        </is>
      </c>
      <c r="CH122" s="2" t="inlineStr">
        <is>
          <t>condiție de prim defect</t>
        </is>
      </c>
      <c r="CI122" s="2" t="inlineStr">
        <is>
          <t>3</t>
        </is>
      </c>
      <c r="CJ122" s="2" t="inlineStr">
        <is>
          <t/>
        </is>
      </c>
      <c r="CK122" t="inlineStr">
        <is>
          <t/>
        </is>
      </c>
      <c r="CL122" s="2" t="inlineStr">
        <is>
          <t>podmienka jedinej poruchy</t>
        </is>
      </c>
      <c r="CM122" s="2" t="inlineStr">
        <is>
          <t>3</t>
        </is>
      </c>
      <c r="CN122" s="2" t="inlineStr">
        <is>
          <t/>
        </is>
      </c>
      <c r="CO122" t="inlineStr">
        <is>
          <t>podmienka, keď jeden z ochranných prostriedkov je chybný, neznamená však ohrozenie</t>
        </is>
      </c>
      <c r="CP122" s="2" t="inlineStr">
        <is>
          <t>pogoj enojne okvare</t>
        </is>
      </c>
      <c r="CQ122" s="2" t="inlineStr">
        <is>
          <t>3</t>
        </is>
      </c>
      <c r="CR122" s="2" t="inlineStr">
        <is>
          <t/>
        </is>
      </c>
      <c r="CS122" t="inlineStr">
        <is>
          <t/>
        </is>
      </c>
      <c r="CT122" s="2" t="inlineStr">
        <is>
          <t>vid ett första fel</t>
        </is>
      </c>
      <c r="CU122" s="2" t="inlineStr">
        <is>
          <t>3</t>
        </is>
      </c>
      <c r="CV122" s="2" t="inlineStr">
        <is>
          <t/>
        </is>
      </c>
      <c r="CW122" t="inlineStr">
        <is>
          <t/>
        </is>
      </c>
    </row>
    <row r="123">
      <c r="A123" s="1" t="str">
        <f>HYPERLINK("https://iate.europa.eu/entry/result/3545139/all", "3545139")</f>
        <v>3545139</v>
      </c>
      <c r="B123" t="inlineStr">
        <is>
          <t>SOCIAL QUESTIONS</t>
        </is>
      </c>
      <c r="C123" t="inlineStr">
        <is>
          <t>SOCIAL QUESTIONS|health|health policy;SOCIAL QUESTIONS|health|medical science</t>
        </is>
      </c>
      <c r="D123" t="inlineStr">
        <is>
          <t>yes</t>
        </is>
      </c>
      <c r="E123" t="inlineStr">
        <is>
          <t/>
        </is>
      </c>
      <c r="F123" s="2" t="inlineStr">
        <is>
          <t>клинично проследяване след пускане на пазара/пускане в действие</t>
        </is>
      </c>
      <c r="G123" s="2" t="inlineStr">
        <is>
          <t>3</t>
        </is>
      </c>
      <c r="H123" s="2" t="inlineStr">
        <is>
          <t/>
        </is>
      </c>
      <c r="I123" t="inlineStr">
        <is>
          <t>Част от плана на производителя за надзор след пускане на пазара/пускане в действие [ &lt;a href="/entry/result/3545138/all" id="ENTRY_TO_ENTRY_CONVERTER" target="_blank"&gt;IATE:3545138&lt;/a&gt; ], състояща се в непрекъснато актуализиране на клиничната оценка на [ &lt;a href="/entry/result/3545137/all" id="ENTRY_TO_ENTRY_CONVERTER" target="_blank"&gt;IATE:3545137&lt;/a&gt; ] на медицинско изделие [ &lt;a href="/entry/result/1442463/all" id="ENTRY_TO_ENTRY_CONVERTER" target="_blank"&gt;IATE:1442463&lt;/a&gt; ].</t>
        </is>
      </c>
      <c r="J123" s="2" t="inlineStr">
        <is>
          <t>následné klinické sledování po uvedení na trh</t>
        </is>
      </c>
      <c r="K123" s="2" t="inlineStr">
        <is>
          <t>3</t>
        </is>
      </c>
      <c r="L123" s="2" t="inlineStr">
        <is>
          <t/>
        </is>
      </c>
      <c r="M123" t="inlineStr">
        <is>
          <t/>
        </is>
      </c>
      <c r="N123" s="2" t="inlineStr">
        <is>
          <t>klinisk opfølgning, efter at udstyret er bragt i omsætning</t>
        </is>
      </c>
      <c r="O123" s="2" t="inlineStr">
        <is>
          <t>3</t>
        </is>
      </c>
      <c r="P123" s="2" t="inlineStr">
        <is>
          <t/>
        </is>
      </c>
      <c r="Q123" t="inlineStr">
        <is>
          <t>kontinuerlig proces til ajourføring af den 
&lt;i&gt;kliniske evaluering&lt;/i&gt; [ &lt;a href="/entry/result/3545137/all" id="ENTRY_TO_ENTRY_CONVERTER" target="_blank"&gt;IATE:3545137&lt;/a&gt; ] af medicinsk udstyr, som skal være en del af fabrikantens 
&lt;i&gt;plan for overvågning, efter at udstyret er bragt i omsætning&lt;/i&gt; [ &lt;a href="/entry/result/3545138/all" id="ENTRY_TO_ENTRY_CONVERTER" target="_blank"&gt;IATE:3545138&lt;/a&gt; ]</t>
        </is>
      </c>
      <c r="R123" s="2" t="inlineStr">
        <is>
          <t>klinische Überwachung nach dem Inverkehrbringen|
klinische Weiterverfolgung nach dem Inverkehrbringen</t>
        </is>
      </c>
      <c r="S123" s="2" t="inlineStr">
        <is>
          <t>3|
3</t>
        </is>
      </c>
      <c r="T123" s="2" t="inlineStr">
        <is>
          <t xml:space="preserve">|
</t>
        </is>
      </c>
      <c r="U123" t="inlineStr">
        <is>
          <t>fortlaufender Prozess zur Aktualisierung der klinischen Bewertung &lt;a href="/entry/result/3545137/all" id="ENTRY_TO_ENTRY_CONVERTER" target="_blank"&gt;IATE:3545137&lt;/a&gt; eines Medizinprodukts und Bestandteil des Plans zur Überwachung nach dem Inverkehrbringen &lt;a href="/entry/result/3545138/all" id="ENTRY_TO_ENTRY_CONVERTER" target="_blank"&gt;IATE:3545138&lt;/a&gt; des Herstellers, mit dem Ziel, die Sicherheit und die Leistung während der erwarteten Lebensdauer des Produkts und die fortwährende Hinnehmbarkeit der ermittelten Risiken zu bestätigen und auf der Grundlage sachdienlicher Belege neu entstehende Risiken aufzudecken</t>
        </is>
      </c>
      <c r="V123" s="2" t="inlineStr">
        <is>
          <t>μετά τη διάθεση στην αγορά κλινική παρακολούθηση</t>
        </is>
      </c>
      <c r="W123" s="2" t="inlineStr">
        <is>
          <t>3</t>
        </is>
      </c>
      <c r="X123" s="2" t="inlineStr">
        <is>
          <t/>
        </is>
      </c>
      <c r="Y123" t="inlineStr">
        <is>
          <t/>
        </is>
      </c>
      <c r="Z123" s="2" t="inlineStr">
        <is>
          <t>post-market clinical follow-up|
PMCF</t>
        </is>
      </c>
      <c r="AA123" s="2" t="inlineStr">
        <is>
          <t>3|
3</t>
        </is>
      </c>
      <c r="AB123" s="2" t="inlineStr">
        <is>
          <t xml:space="preserve">|
</t>
        </is>
      </c>
      <c r="AC123" t="inlineStr">
        <is>
          <t>continuous process to update the 
&lt;a href="https://iate.europa.eu/entry/result/3545137/en" target="_blank"&gt;&lt;i&gt;clinical evaluation&lt;/i&gt;&lt;/a&gt; of a medical device, which is part of the manufacturer's 
&lt;a href="https://iate.europa.eu/entry/result/3545138/en" target="_blank"&gt;&lt;i&gt;post-market surveillance plan&lt;/i&gt;&lt;/a&gt;</t>
        </is>
      </c>
      <c r="AD123" s="2" t="inlineStr">
        <is>
          <t>seguimiento clínico poscomercialización</t>
        </is>
      </c>
      <c r="AE123" s="2" t="inlineStr">
        <is>
          <t>3</t>
        </is>
      </c>
      <c r="AF123" s="2" t="inlineStr">
        <is>
          <t/>
        </is>
      </c>
      <c r="AG123" t="inlineStr">
        <is>
          <t>Proceso continuo cuyo objetivo es actualizar la evaluación clínica [ &lt;a href="/entry/result/3545137/all" id="ENTRY_TO_ENTRY_CONVERTER" target="_blank"&gt;IATE:3545137&lt;/a&gt; ] de un producto sanitario [ &lt;a href="/entry/result/1442463/all" id="ENTRY_TO_ENTRY_CONVERTER" target="_blank"&gt;IATE:1442463&lt;/a&gt; ]. A tal fin, el fabricante recogerá y evaluará de manera proactiva datos clínicos del uso en humanos de un producto con arreglo a su finalidad prevista para confirmar la seguridad y el rendimiento durante toda la vida útil prevista del producto, garantizar la aceptabilidad continua de los riesgos señalados y detectar riesgos emergentes sobre la base de pruebas objetivas.</t>
        </is>
      </c>
      <c r="AH123" s="2" t="inlineStr">
        <is>
          <t>turustamisjärgne kliiniline järelkontroll</t>
        </is>
      </c>
      <c r="AI123" s="2" t="inlineStr">
        <is>
          <t>3</t>
        </is>
      </c>
      <c r="AJ123" s="2" t="inlineStr">
        <is>
          <t/>
        </is>
      </c>
      <c r="AK123" t="inlineStr">
        <is>
          <t>turustamisjärgse järelevalve kava osa meditsiiniseadme kliiniliseks hindamiseks</t>
        </is>
      </c>
      <c r="AL123" s="2" t="inlineStr">
        <is>
          <t>markkinoille saattamisen jälkeinen kliininen seuranta</t>
        </is>
      </c>
      <c r="AM123" s="2" t="inlineStr">
        <is>
          <t>3</t>
        </is>
      </c>
      <c r="AN123" s="2" t="inlineStr">
        <is>
          <t/>
        </is>
      </c>
      <c r="AO123" t="inlineStr">
        <is>
          <t/>
        </is>
      </c>
      <c r="AP123" s="2" t="inlineStr">
        <is>
          <t>suivi clinique après commercialisation|
SCAC</t>
        </is>
      </c>
      <c r="AQ123" s="2" t="inlineStr">
        <is>
          <t>3|
3</t>
        </is>
      </c>
      <c r="AR123" s="2" t="inlineStr">
        <is>
          <t xml:space="preserve">|
</t>
        </is>
      </c>
      <c r="AS123" t="inlineStr">
        <is>
          <t>processus continu pour la mise à jour de l'&lt;a href="https://iate.europa.eu/entry/result/3545137/fr" target="_blank"&gt;évaluation clinique&lt;/a&gt; d'un dispositif médical, faisant partie du 
&lt;a href="https://iate.europa.eu/entry/result/3545138/fr" target="_blank"&gt;plan de surveillance après commercialisation&lt;/a&gt; du fabricant</t>
        </is>
      </c>
      <c r="AT123" s="2" t="inlineStr">
        <is>
          <t>athleanúint chliniciúil iarmhargaidh</t>
        </is>
      </c>
      <c r="AU123" s="2" t="inlineStr">
        <is>
          <t>3</t>
        </is>
      </c>
      <c r="AV123" s="2" t="inlineStr">
        <is>
          <t/>
        </is>
      </c>
      <c r="AW123" t="inlineStr">
        <is>
          <t/>
        </is>
      </c>
      <c r="AX123" t="inlineStr">
        <is>
          <t/>
        </is>
      </c>
      <c r="AY123" t="inlineStr">
        <is>
          <t/>
        </is>
      </c>
      <c r="AZ123" t="inlineStr">
        <is>
          <t/>
        </is>
      </c>
      <c r="BA123" t="inlineStr">
        <is>
          <t/>
        </is>
      </c>
      <c r="BB123" s="2" t="inlineStr">
        <is>
          <t>forgalomba hozatal utáni klinikai termékkövetés|
forgalomba hozatal utáni klinikai nyomon követés</t>
        </is>
      </c>
      <c r="BC123" s="2" t="inlineStr">
        <is>
          <t>4|
4</t>
        </is>
      </c>
      <c r="BD123" s="2" t="inlineStr">
        <is>
          <t xml:space="preserve">|
</t>
        </is>
      </c>
      <c r="BE123" t="inlineStr">
        <is>
          <t>az orvostechnikai eszközök klinikai értékelésének naprakésszé tételére szolgáló folyamat, és részét képezi a gyártó forgalomba hozatal utáni felügyeleti tervének</t>
        </is>
      </c>
      <c r="BF123" s="2" t="inlineStr">
        <is>
          <t>follow-up clinico post-commercializzazione|
PMCF</t>
        </is>
      </c>
      <c r="BG123" s="2" t="inlineStr">
        <is>
          <t>3|
3</t>
        </is>
      </c>
      <c r="BH123" s="2" t="inlineStr">
        <is>
          <t xml:space="preserve">|
</t>
        </is>
      </c>
      <c r="BI123" t="inlineStr">
        <is>
          <t>processo continuo di aggiornamento della valutazione clinica dei dispositivi medici che rientra nel piano di sorveglianza post-commercializzazione del fabbricante</t>
        </is>
      </c>
      <c r="BJ123" s="2" t="inlineStr">
        <is>
          <t>klinikinis stebėjimas po pateikimo rinkai|
klinikinis stebėjimo bandymas po pateikimo rinkai</t>
        </is>
      </c>
      <c r="BK123" s="2" t="inlineStr">
        <is>
          <t>3|
2</t>
        </is>
      </c>
      <c r="BL123" s="2" t="inlineStr">
        <is>
          <t xml:space="preserve">|
</t>
        </is>
      </c>
      <c r="BM123" t="inlineStr">
        <is>
          <t>&lt;i&gt;priežiūros po pateikimo rinkai plano&lt;/i&gt; [ &lt;a href="/entry/result/3545138/all" id="ENTRY_TO_ENTRY_CONVERTER" target="_blank"&gt;IATE:3545138&lt;/a&gt; ] dalis, į kurią įeina nuolatinis medicinos priemonės 
&lt;i&gt;klinikinio įvertinimo&lt;/i&gt; [ &lt;a href="/entry/result/3545137/all" id="ENTRY_TO_ENTRY_CONVERTER" target="_blank"&gt;IATE:3545137&lt;/a&gt; ] rezultatų atnaujinimas</t>
        </is>
      </c>
      <c r="BN123" s="2" t="inlineStr">
        <is>
          <t>pēctirgus klīniskā pēckontrole</t>
        </is>
      </c>
      <c r="BO123" s="2" t="inlineStr">
        <is>
          <t>3</t>
        </is>
      </c>
      <c r="BP123" s="2" t="inlineStr">
        <is>
          <t/>
        </is>
      </c>
      <c r="BQ123" t="inlineStr">
        <is>
          <t>nepārtraukts process, kurā atjaunina medicīniskas ierīces 
&lt;i&gt;klīnisko izvērtēšanu&lt;/i&gt; [ &lt;a href="/entry/result/3545137/all" id="ENTRY_TO_ENTRY_CONVERTER" target="_blank"&gt;IATE:3545137&lt;/a&gt; ], un izskata ražotāja 
&lt;i&gt;pēctirgus uzraudzības plānā&lt;/i&gt; [ &lt;a href="/entry/result/3545138/all" id="ENTRY_TO_ENTRY_CONVERTER" target="_blank"&gt;IATE:3545138&lt;/a&gt; ]</t>
        </is>
      </c>
      <c r="BR123" s="2" t="inlineStr">
        <is>
          <t>segwitu kliniku ta' wara l-kummerċjalizzazzjoni|
PMCF|
segwitu kliniku ta' wara t-tqegħid fis-suq</t>
        </is>
      </c>
      <c r="BS123" s="2" t="inlineStr">
        <is>
          <t>3|
3|
3</t>
        </is>
      </c>
      <c r="BT123" s="2" t="inlineStr">
        <is>
          <t xml:space="preserve">|
|
</t>
        </is>
      </c>
      <c r="BU123" t="inlineStr">
        <is>
          <t>proċess kontinwu biex tiġi aġġornata l- 
&lt;i&gt;evalwazzjoni klinika&lt;/i&gt; [ &lt;a href="/entry/result/354137/all" id="ENTRY_TO_ENTRY_CONVERTER" target="_blank"&gt;IATE:354137&lt;/a&gt; ] [...] u għandu jkun parti mill- 
&lt;i&gt;pjan ta' sorveljanza ta' wara l-kummerċjalizzazzjoni&lt;/i&gt; [ &lt;a href="/entry/result/354138/all" id="ENTRY_TO_ENTRY_CONVERTER" target="_blank"&gt;IATE:354138&lt;/a&gt; ]</t>
        </is>
      </c>
      <c r="BV123" s="2" t="inlineStr">
        <is>
          <t>klinische follow-up na het in de handel brengen</t>
        </is>
      </c>
      <c r="BW123" s="2" t="inlineStr">
        <is>
          <t>3</t>
        </is>
      </c>
      <c r="BX123" s="2" t="inlineStr">
        <is>
          <t/>
        </is>
      </c>
      <c r="BY123" t="inlineStr">
        <is>
          <t>doorlopend proces om een 
&lt;i&gt;klinische evaluatie&lt;/i&gt; [ &lt;a href="/entry/result/3545137/all" id="ENTRY_TO_ENTRY_CONVERTER" target="_blank"&gt;IATE:3545137&lt;/a&gt; ] van een medisch hulpmiddel bij te werken, dat deel uitmaakt van het 
&lt;i&gt;plan voor het toezicht na het in de handel brengen&lt;/i&gt; [ &lt;a href="/entry/result/3545138/all" id="ENTRY_TO_ENTRY_CONVERTER" target="_blank"&gt;IATE:3545138&lt;/a&gt; ]</t>
        </is>
      </c>
      <c r="BZ123" s="2" t="inlineStr">
        <is>
          <t>obserwacje kliniczne po wprowadzeniu do obrotu|
PMCF</t>
        </is>
      </c>
      <c r="CA123" s="2" t="inlineStr">
        <is>
          <t>3|
2</t>
        </is>
      </c>
      <c r="CB123" s="2" t="inlineStr">
        <is>
          <t xml:space="preserve">|
</t>
        </is>
      </c>
      <c r="CC123" t="inlineStr">
        <is>
          <t/>
        </is>
      </c>
      <c r="CD123" s="2" t="inlineStr">
        <is>
          <t>acompanhamento clínico pós-comercialização|
ACPC</t>
        </is>
      </c>
      <c r="CE123" s="2" t="inlineStr">
        <is>
          <t>3|
3</t>
        </is>
      </c>
      <c r="CF123" s="2" t="inlineStr">
        <is>
          <t xml:space="preserve">|
</t>
        </is>
      </c>
      <c r="CG123" t="inlineStr">
        <is>
          <t>Processo contínuo que atualiza a avaliação clínica e que deve ser considerado no plano de monitorização pós-comercialização do fabricante.</t>
        </is>
      </c>
      <c r="CH123" s="2" t="inlineStr">
        <is>
          <t>monitorizare clinică ulterioară introducerii pe piață</t>
        </is>
      </c>
      <c r="CI123" s="2" t="inlineStr">
        <is>
          <t>3</t>
        </is>
      </c>
      <c r="CJ123" s="2" t="inlineStr">
        <is>
          <t/>
        </is>
      </c>
      <c r="CK123" t="inlineStr">
        <is>
          <t/>
        </is>
      </c>
      <c r="CL123" s="2" t="inlineStr">
        <is>
          <t>klinické sledovanie po uvedení na trh</t>
        </is>
      </c>
      <c r="CM123" s="2" t="inlineStr">
        <is>
          <t>3</t>
        </is>
      </c>
      <c r="CN123" s="2" t="inlineStr">
        <is>
          <t/>
        </is>
      </c>
      <c r="CO123" t="inlineStr">
        <is>
          <t>nepretržitý proces aktualizácie klinického hodnotenia, ktorý tvorí súčasť plánu dohľadu výrobcu po uvedení na trh</t>
        </is>
      </c>
      <c r="CP123" s="2" t="inlineStr">
        <is>
          <t>klinično spremljanje po dajanju na trg|
poprodajno klinično spremljanje</t>
        </is>
      </c>
      <c r="CQ123" s="2" t="inlineStr">
        <is>
          <t>3|
2</t>
        </is>
      </c>
      <c r="CR123" s="2" t="inlineStr">
        <is>
          <t xml:space="preserve">|
</t>
        </is>
      </c>
      <c r="CS123" t="inlineStr">
        <is>
          <t>Stalen proces za posodabljanje kliničnega ocenjevanja iz člena 49 in dela A te priloge ter je del načrta proizvajalca za nadzor po dajanju na trg.</t>
        </is>
      </c>
      <c r="CT123" s="2" t="inlineStr">
        <is>
          <t>klinisk uppföljning efter utsläppandet på marknaden</t>
        </is>
      </c>
      <c r="CU123" s="2" t="inlineStr">
        <is>
          <t>3</t>
        </is>
      </c>
      <c r="CV123" s="2" t="inlineStr">
        <is>
          <t/>
        </is>
      </c>
      <c r="CW123" t="inlineStr">
        <is>
          <t>kontinuerlig process för att uppdatera den kliniska utvärderingen som ska ingå i tillverkarens plan för övervakning av produkter som släppts ut på marknaden</t>
        </is>
      </c>
    </row>
    <row r="124">
      <c r="A124" s="1" t="str">
        <f>HYPERLINK("https://iate.europa.eu/entry/result/3518951/all", "3518951")</f>
        <v>3518951</v>
      </c>
      <c r="B124" t="inlineStr">
        <is>
          <t>EDUCATION AND COMMUNICATIONS;SOCIAL QUESTIONS</t>
        </is>
      </c>
      <c r="C124" t="inlineStr">
        <is>
          <t>EDUCATION AND COMMUNICATIONS|information and information processing;SOCIAL QUESTIONS|health|medical science</t>
        </is>
      </c>
      <c r="D124" t="inlineStr">
        <is>
          <t>yes</t>
        </is>
      </c>
      <c r="E124" t="inlineStr">
        <is>
          <t/>
        </is>
      </c>
      <c r="F124" s="2" t="inlineStr">
        <is>
          <t>Европейска банка данни за медицинските изделия|
Eudamed</t>
        </is>
      </c>
      <c r="G124" s="2" t="inlineStr">
        <is>
          <t>4|
4</t>
        </is>
      </c>
      <c r="H124" s="2" t="inlineStr">
        <is>
          <t xml:space="preserve">|
</t>
        </is>
      </c>
      <c r="I124" t="inlineStr">
        <is>
          <t>Банка, съдържаща изискуемите данни за медицинските изделия по директиви 90/385/ЕИО, 93/42/ЕИО и 98/79/ЕО, по-специално относно регистрацията на производителите и изделията, данни относно издадените или подновените, изменени, допълнени, временно прекратени, оттеглени или отказани сертификати, данни, получени съгласно процедурата за бдителност и данни относно клиничните изпитвания.</t>
        </is>
      </c>
      <c r="J124" s="2" t="inlineStr">
        <is>
          <t>Evropská databáze zdravotnických prostředků|
Eudamed</t>
        </is>
      </c>
      <c r="K124" s="2" t="inlineStr">
        <is>
          <t>3|
3</t>
        </is>
      </c>
      <c r="L124" s="2" t="inlineStr">
        <is>
          <t xml:space="preserve">|
</t>
        </is>
      </c>
      <c r="M124" t="inlineStr">
        <is>
          <t>centrální databáze, v níž lze pomocí identifikátoru UDI dohledat zdravotnické prostředky uvedené na trh v EU</t>
        </is>
      </c>
      <c r="N124" s="2" t="inlineStr">
        <is>
          <t>europæisk database for medicinsk udstyr|
Eudamed</t>
        </is>
      </c>
      <c r="O124" s="2" t="inlineStr">
        <is>
          <t>3|
3</t>
        </is>
      </c>
      <c r="P124" s="2" t="inlineStr">
        <is>
          <t xml:space="preserve">|
</t>
        </is>
      </c>
      <c r="Q124" t="inlineStr">
        <is>
          <t>database indeholdende de data, der kræves i henhold til direktiv 90/385/EØF, 93/42/EØF og 98/79/EF, navnlig data om registrering af fabrikanter og udstyr, data vedrørende attester, der er udstedt, ændret, udvidet, suspenderet, tilbagekaldt eller afslået, data, der er indsamlet efter overvågningsproceduren, og data vedrørende kliniske afprøvninger</t>
        </is>
      </c>
      <c r="R124" s="2" t="inlineStr">
        <is>
          <t>Europäische Datenbank für Medizinprodukte|
Eudamed</t>
        </is>
      </c>
      <c r="S124" s="2" t="inlineStr">
        <is>
          <t>3|
2</t>
        </is>
      </c>
      <c r="T124" s="2" t="inlineStr">
        <is>
          <t xml:space="preserve">|
</t>
        </is>
      </c>
      <c r="U124" t="inlineStr">
        <is>
          <t>Verzeichnis von Informationen über Hersteller, Produkte, Bescheinigungen und Vigilanzdaten mit dem Ziel, die Marktüberwachung zu verbessern</t>
        </is>
      </c>
      <c r="V124" s="2" t="inlineStr">
        <is>
          <t>ευρωπαϊκή βάση δεδομένων για τα ιατροτεχνολογικά προϊόντα|
Eudamed</t>
        </is>
      </c>
      <c r="W124" s="2" t="inlineStr">
        <is>
          <t>3|
3</t>
        </is>
      </c>
      <c r="X124" s="2" t="inlineStr">
        <is>
          <t xml:space="preserve">|
</t>
        </is>
      </c>
      <c r="Y124" t="inlineStr">
        <is>
          <t/>
        </is>
      </c>
      <c r="Z124" s="2" t="inlineStr">
        <is>
          <t>European database on medical devices|
Eudamed|
European Databank on Medical Devices|
European Databank for Medical Devices</t>
        </is>
      </c>
      <c r="AA124" s="2" t="inlineStr">
        <is>
          <t>3|
3|
3|
1</t>
        </is>
      </c>
      <c r="AB124" s="2" t="inlineStr">
        <is>
          <t xml:space="preserve">|
|
obsolete|
</t>
        </is>
      </c>
      <c r="AC124" t="inlineStr">
        <is>
          <t>database composed of six modules relating to: actor registration, unique device identification (UDI) and device registration, notified bodies and certificates, clinical investigations and performance studies, vigilance and market surveillance</t>
        </is>
      </c>
      <c r="AD124" s="2" t="inlineStr">
        <is>
          <t>Base de Datos Europea sobre Productos Sanitarios|
Eudamed</t>
        </is>
      </c>
      <c r="AE124" s="2" t="inlineStr">
        <is>
          <t>3|
3</t>
        </is>
      </c>
      <c r="AF124" s="2" t="inlineStr">
        <is>
          <t xml:space="preserve">|
</t>
        </is>
      </c>
      <c r="AG124" t="inlineStr">
        <is>
          <t>Base de datos que contiene los datos requeridos por las Directivas 90/385/CEE, 93/42/CEE y 98/79/CE, en particular los relativos a registro de fabricantes y productos, los de certificados expedidos o renovados, modificados, completados, suspendidos, retirados o denegados, los obtenidos con arreglo al procedimiento de vigilancia y los datos sobre investigaciones clínicas.</t>
        </is>
      </c>
      <c r="AH124" s="2" t="inlineStr">
        <is>
          <t>Euroopa meditsiiniseadmete andmebaas|
Eudamed</t>
        </is>
      </c>
      <c r="AI124" s="2" t="inlineStr">
        <is>
          <t>3|
3</t>
        </is>
      </c>
      <c r="AJ124" s="2" t="inlineStr">
        <is>
          <t xml:space="preserve">|
</t>
        </is>
      </c>
      <c r="AK124" t="inlineStr">
        <is>
          <t>andmepank, mis sisaldab tootjate ja seadmete registreerimise andmeid, välja antud või uuendatud, muudetud, täiendatud, peatatud, tühistatud või tagasilükatud sertifikaatide andmeid ning järelevalvemenetlusel ja kliinilistel uuringutel saadud andmeid</t>
        </is>
      </c>
      <c r="AL124" s="2" t="inlineStr">
        <is>
          <t>eurooppalainen lääkinnällisten laitteiden tietokanta|
Eudamed</t>
        </is>
      </c>
      <c r="AM124" s="2" t="inlineStr">
        <is>
          <t>3|
3</t>
        </is>
      </c>
      <c r="AN124" s="2" t="inlineStr">
        <is>
          <t xml:space="preserve">|
</t>
        </is>
      </c>
      <c r="AO124" t="inlineStr">
        <is>
          <t/>
        </is>
      </c>
      <c r="AP124" s="2" t="inlineStr">
        <is>
          <t>base de données européenne sur les dispositifs médicaux|
Eudamed</t>
        </is>
      </c>
      <c r="AQ124" s="2" t="inlineStr">
        <is>
          <t>3|
3</t>
        </is>
      </c>
      <c r="AR124" s="2" t="inlineStr">
        <is>
          <t xml:space="preserve">|
</t>
        </is>
      </c>
      <c r="AS124" t="inlineStr">
        <is>
          <t>base de données ayant pour objet de renforcer la surveillance du marché en donnant aux autorités compétentes un accès rapide aux informations sur les fabricants, les mandataires, les dispositifs et les certificats, ainsi qu’aux données relatives à la vigilance, de partager les informations sur les investigations cliniques et d’uniformiser l’application des directives pertinentes, notamment en ce qui concerne les exigences d’enregistrement</t>
        </is>
      </c>
      <c r="AT124" s="2" t="inlineStr">
        <is>
          <t>an Bunachar Sonraí Eorpach i ndáil le Feistí Leighis|
Eudamed</t>
        </is>
      </c>
      <c r="AU124" s="2" t="inlineStr">
        <is>
          <t>3|
3</t>
        </is>
      </c>
      <c r="AV124" s="2" t="inlineStr">
        <is>
          <t xml:space="preserve">|
</t>
        </is>
      </c>
      <c r="AW124" t="inlineStr">
        <is>
          <t/>
        </is>
      </c>
      <c r="AX124" s="2" t="inlineStr">
        <is>
          <t>Europska baza podataka za medicinske proizvode|
Eudamed</t>
        </is>
      </c>
      <c r="AY124" s="2" t="inlineStr">
        <is>
          <t>4|
4</t>
        </is>
      </c>
      <c r="AZ124" s="2" t="inlineStr">
        <is>
          <t xml:space="preserve">|
</t>
        </is>
      </c>
      <c r="BA124" t="inlineStr">
        <is>
          <t>baza podataka za
medicinske proizvode koju uspostavlja i održava Komisija, a koja obuhvaća
sljedeće elektroničke sustave: (a) elektronički sustav za registraciju
proizvoda; (b) bazu podataka jedinstvene identifikacije proizvoda; (c)
elektronički sustav za registraciju gospodarskih subjekata; (d) elektronički
sustav za prijavljena tijela i potvrde; (e) elektronički sustav za studije
učinkovitosti; (f) elektronički sustav za vigilanciju i posttržišni nadzor i (g)
elektronički sustav za nadzor tržišta</t>
        </is>
      </c>
      <c r="BB124" s="2" t="inlineStr">
        <is>
          <t>Eudamed|
az orvostechnikai eszközök európai adatbázisa</t>
        </is>
      </c>
      <c r="BC124" s="2" t="inlineStr">
        <is>
          <t>4|
4</t>
        </is>
      </c>
      <c r="BD124" s="2" t="inlineStr">
        <is>
          <t xml:space="preserve">|
</t>
        </is>
      </c>
      <c r="BE124" t="inlineStr">
        <is>
          <t>az eszközök regisztrációjának elektronikus rendszerét, az UDI-adatbázist, a gazdasági szereplők regisztrációjának elektronikus rendszerét, a bejelentett szervezetek és a tanúsítványok elektronikus rendszerét, a teljesítőképesség-vizsgálatok elektronikus rendszerét, a vigilancia és a forgalomba hozatal utáni felügyelet elektronikus rendszerétés a piacfelügyelet elektronikus rendszerét magában foglaló adatbázis</t>
        </is>
      </c>
      <c r="BF124" s="2" t="inlineStr">
        <is>
          <t>banca dati europea dei dispositivi medici|
Eudamed</t>
        </is>
      </c>
      <c r="BG124" s="2" t="inlineStr">
        <is>
          <t>3|
3</t>
        </is>
      </c>
      <c r="BH124" s="2" t="inlineStr">
        <is>
          <t xml:space="preserve">|
</t>
        </is>
      </c>
      <c r="BI124" t="inlineStr">
        <is>
          <t>banca dati composta da diversi sistemi elettronici e contenente una nomenclatura dei dispositivi medici riconosciuta a livello internazionale disponibile gratuitamente per i fabbricanti e gli operatori del settore che consente al pubblico di essere adeguatamente informato in merito ai dispositivi immessi sul mercato, ma anche l'identificazione unica dei dispositivi nel mercato interno e ne agevola la tracciabilità</t>
        </is>
      </c>
      <c r="BJ124" s="2" t="inlineStr">
        <is>
          <t>Europos medicinos priemonių duomenų bazė|
„Eudamed“</t>
        </is>
      </c>
      <c r="BK124" s="2" t="inlineStr">
        <is>
          <t>3|
3</t>
        </is>
      </c>
      <c r="BL124" s="2" t="inlineStr">
        <is>
          <t xml:space="preserve">|
</t>
        </is>
      </c>
      <c r="BM124" t="inlineStr">
        <is>
          <t>duomenų bazė, apimanti įvairias elektronines sistemas, skirtas kaupti ir apdoroti informaciją apie rinkoje esančias medicinos priemones, atitinkamus ekonominės veiklos vykdytojus, tam tikrus atitikties vertinimo aspektus, notifikuotąsias įstaigas, sertifikatus, veiksmingumo tyrimus, budrumą ir rinkos priežiūrą</t>
        </is>
      </c>
      <c r="BN124" s="2" t="inlineStr">
        <is>
          <t>Eiropas Medicīnisko ierīču datubāze|
&lt;i&gt;Eudamed&lt;/i&gt;</t>
        </is>
      </c>
      <c r="BO124" s="2" t="inlineStr">
        <is>
          <t>3|
3</t>
        </is>
      </c>
      <c r="BP124" s="2" t="inlineStr">
        <is>
          <t xml:space="preserve">preferred|
</t>
        </is>
      </c>
      <c r="BQ124" t="inlineStr">
        <is>
          <t>datubāze, kurā apvienotas dažādas elektroniskas sistēmas, lai varētu apkopot un apstrādāt informāciju par tirgū esošām ierīcēm un attiecīgajiem uzņēmējiem, konkrētiem atbilstības novērtēšanas aspektiem, paziņotajām struktūrām, sertifikātiem, veiktspējas pētījumiem, vigilanci un tirgus uzraudzību.</t>
        </is>
      </c>
      <c r="BR124" s="2" t="inlineStr">
        <is>
          <t>Bażi tad-&lt;i&gt;Data&lt;/i&gt; Ewropea dwar l-Apparati Mediċi|
Eudamed|
Bank tad-Dejta Ewropew tal-Mezzi Mediċi</t>
        </is>
      </c>
      <c r="BS124" s="2" t="inlineStr">
        <is>
          <t>3|
3|
3</t>
        </is>
      </c>
      <c r="BT124" s="2" t="inlineStr">
        <is>
          <t xml:space="preserve">|
|
</t>
        </is>
      </c>
      <c r="BU124" t="inlineStr">
        <is>
          <t>bażi tad-&lt;i&gt;data&lt;/i&gt; li għandha tintegra sistemi elettroniċi differenti biex tiġbor flimkien u tipproċessa l-informazzjoni rigward l-apparati fis-suq u l-operaturi ekonomiċi rilevanti, ċerti aspetti tal-valutazzjoni tal-konformità, il-korpi notifikati, iċ-ċertifikati, l-istudji dwar il-prestazzjoni, il-viġilanza u s-sorveljanza tas-suq u bl-objettiv li tittejjeb it-trasparenza ġenerali, inkluż permezz ta' aċċess aħjar għall-informazzjoni għall-pubbliku u l-professjonisti tal-kura tas-saħħa, li jiġu evitati rekwiżiti multipli ta' rappurtar, li tittejjeb il-koordinazzjoni bejn l-Istati Membri u li jiġi integrat u ffaċilitat il-fluss tal-informazzjoni bejn l-operaturi ekonomiċi, il-korpi notifikati jew l-isponsors u l-Istati Membri, kif ukoll bejn l-Istati Membri stess u mal-Kummissjoni</t>
        </is>
      </c>
      <c r="BV124" s="2" t="inlineStr">
        <is>
          <t>Europese databank voor medische hulpmiddelen|
Eudamed</t>
        </is>
      </c>
      <c r="BW124" s="2" t="inlineStr">
        <is>
          <t>3|
3</t>
        </is>
      </c>
      <c r="BX124" s="2" t="inlineStr">
        <is>
          <t xml:space="preserve">|
</t>
        </is>
      </c>
      <c r="BY124" t="inlineStr">
        <is>
          <t>Europese databank die tot doel heeft het markttoezicht te versterken door de bevoegde instanties snelle toegang tot informatie over fabrikanten en gemachtigden, hulpmiddelen en certificaten, alsook tot vigilantiegegevens te verlenen, gegevens inzake klinisch onderzoek uit te wisselen, en bij te dragen tot een uniforme toepassing van de Europese richtlijnen ter zake</t>
        </is>
      </c>
      <c r="BZ124" s="2" t="inlineStr">
        <is>
          <t>europejska baza danych o wyrobach medycznych|
baza danych Eudamed</t>
        </is>
      </c>
      <c r="CA124" s="2" t="inlineStr">
        <is>
          <t>3|
3</t>
        </is>
      </c>
      <c r="CB124" s="2" t="inlineStr">
        <is>
          <t xml:space="preserve">|
</t>
        </is>
      </c>
      <c r="CC124" t="inlineStr">
        <is>
          <t>baza danych zarządzana przez Komisję, która ma:&lt;div&gt;a) umożliwić
należyte poinformowanie ogółu społeczeństwa o wyrobach wprowadzonych do
obrotu, związanych z nimi certyfikatach wydanych przez jednostki
notyfikowane i o odpowiednich podmiotach gospodarczych;
b) umożliwić
niepowtarzalną identyfikację wyrobów na rynku wewnętrznym oraz ułatwić ich
identyfikowalność;
c) umożliwić
należyte poinformowanie ogółu społeczeństwa o badaniach klinicznych,
a sponsorom badań klinicznych umożliwić spełnienie obowiązków określonych
w art. 62–80 i art. 82 oraz we wszelkich innych aktach
przyjętych na podstawie art. 81;
d) umożliwić
producentom spełnienie ich obowiązków dotyczących informacji określonych
w art. 87–90 oraz we wszelkich innych aktach przyjętych na
podstawie art. 91;
e) umożliwić
właściwym organom państw członkowskich i Komisji wykonywanie zadań
związanych z niniejszym rozporządzeniem na podstawie pełnych informacji
i zacieśniać współpracę między nimi&lt;br&gt;&lt;/div&gt;</t>
        </is>
      </c>
      <c r="CD124" s="2" t="inlineStr">
        <is>
          <t>base de dados europeia sobre dispositivos médicos|
Eudamed</t>
        </is>
      </c>
      <c r="CE124" s="2" t="inlineStr">
        <is>
          <t>3|
3</t>
        </is>
      </c>
      <c r="CF124" s="2" t="inlineStr">
        <is>
          <t xml:space="preserve">|
</t>
        </is>
      </c>
      <c r="CG124" t="inlineStr">
        <is>
          <t>Base de dados constituída por vários sistemas eletrónicos para coligir e tratar as informações relativas aos dispositivos presentes no mercado e aos operadores económicos relevantes, a certos aspetos da avaliação da conformidade, aos organismos notificados, aos certificados, aos estudos de desempenho, à vigilância e à fiscalização do mercado, cujos objetivos são o aumento da transparência global, inclusivamente através de um melhor acesso à informação por parte do público e dos profissionais de saúde, evitar múltiplos requisitos de notificação, melhorar a coordenação entre os Estados-Membros e racionalizar e facilitar o fluxo de informações entre operadores económicos, organismos notificados ou promotores e os Estados-Membros, bem como entre os Estados-Membros e entre estes e a Comissão.</t>
        </is>
      </c>
      <c r="CH124" s="2" t="inlineStr">
        <is>
          <t>Baza europeană de date referitoare la dispozitivele medicale|
Eudamed</t>
        </is>
      </c>
      <c r="CI124" s="2" t="inlineStr">
        <is>
          <t>3|
3</t>
        </is>
      </c>
      <c r="CJ124" s="2" t="inlineStr">
        <is>
          <t xml:space="preserve">|
</t>
        </is>
      </c>
      <c r="CK124" t="inlineStr">
        <is>
          <t/>
        </is>
      </c>
      <c r="CL124" s="2" t="inlineStr">
        <is>
          <t>Európska databáza zdravotníckych pomôcok|
Eudamed</t>
        </is>
      </c>
      <c r="CM124" s="2" t="inlineStr">
        <is>
          <t>3|
3</t>
        </is>
      </c>
      <c r="CN124" s="2" t="inlineStr">
        <is>
          <t xml:space="preserve">|
</t>
        </is>
      </c>
      <c r="CO124" t="inlineStr">
        <is>
          <t>databáza, do ktorej by sa mali začleniť odlišné elektronické systémy s cieľom zhromažďovať a spracúvať informácie týkajúce sa pomôcok na trhu a príslušných hospodárskych subjektov, určitých aspektov posudzovania zhody, notifikovaných osôb, certifikátov, štúdií výkonu, vigilancie a trhového dohľadu a cieľom ktorej je posilniť celkovú transparentnosť, a to aj lepším prístupom k informáciám pre verejnosť a zdravotníckych pracovníkov, zabrániť duplicitným požiadavkám podávania správ, posilniť koordináciu medzi členskými štátmi a zjednodušiť a uľahčiť tok informácií medzi hospodárskymi subjektmi, notifikovanými osobami či zadávateľmi a členskými štátmi, ako aj medzi samotnými členskými štátmi a pri komunikácii s Komisiou</t>
        </is>
      </c>
      <c r="CP124" s="2" t="inlineStr">
        <is>
          <t>evropska podatkovna zbirka za medicinske pripomočke|
Eudamed</t>
        </is>
      </c>
      <c r="CQ124" s="2" t="inlineStr">
        <is>
          <t>3|
3</t>
        </is>
      </c>
      <c r="CR124" s="2" t="inlineStr">
        <is>
          <t xml:space="preserve">|
</t>
        </is>
      </c>
      <c r="CS124" t="inlineStr">
        <is>
          <t>podatkovna zbirka za medicinske pripomočke, ki omogoča:&lt;div&gt;(a) da so javnosti zagotovljene ustrezne informacije o pripomočkih, danih na trg, ustreznih certifikatih, ki jih izdajo priglašeni organi, in ustreznih gospodarskih subjektih;&lt;br&gt;&lt;/div&gt;&lt;div&gt;(b) edinstveno identifikacijo pripomočkov na notranjem trgu in njihovo lažjo sledljivost;&lt;/div&gt;&lt;div&gt;(c) da so javnosti zagotovljene ustrezne informacije o kliničnih raziskavah, sponzorjem kliničnih raziskav pa, da izpolnjujejo obveznosti;&lt;/div&gt;&lt;div&gt;(d) proizvajalcem, da izpolnjujejo obveznosti obveščanja&lt;/div&gt;&lt;div&gt;(e) pristojnim organom držav članic in Komisije, da so dobro obveščeni pri opravljanju nalog v zvezi s to uredbo, ter da se izboljša sodelovanje med njimi.&lt;br&gt;&lt;/div&gt;</t>
        </is>
      </c>
      <c r="CT124" s="2" t="inlineStr">
        <is>
          <t>Europeiska databasen för medicintekniska produkter|
Eudamed</t>
        </is>
      </c>
      <c r="CU124" s="2" t="inlineStr">
        <is>
          <t>3|
3</t>
        </is>
      </c>
      <c r="CV124" s="2" t="inlineStr">
        <is>
          <t xml:space="preserve">|
</t>
        </is>
      </c>
      <c r="CW124" t="inlineStr">
        <is>
          <t/>
        </is>
      </c>
    </row>
    <row r="125">
      <c r="A125" s="1" t="str">
        <f>HYPERLINK("https://iate.europa.eu/entry/result/3545916/all", "3545916")</f>
        <v>3545916</v>
      </c>
      <c r="B125" t="inlineStr">
        <is>
          <t>SOCIAL QUESTIONS</t>
        </is>
      </c>
      <c r="C125" t="inlineStr">
        <is>
          <t>SOCIAL QUESTIONS|health|health policy;SOCIAL QUESTIONS|health|medical science</t>
        </is>
      </c>
      <c r="D125" t="inlineStr">
        <is>
          <t>yes</t>
        </is>
      </c>
      <c r="E125" t="inlineStr">
        <is>
          <t/>
        </is>
      </c>
      <c r="F125" s="2" t="inlineStr">
        <is>
          <t>предупреждение във връзка с безопасността</t>
        </is>
      </c>
      <c r="G125" s="2" t="inlineStr">
        <is>
          <t>3</t>
        </is>
      </c>
      <c r="H125" s="2" t="inlineStr">
        <is>
          <t/>
        </is>
      </c>
      <c r="I125" t="inlineStr">
        <is>
          <t>Съобщението, изпратено от производителя до потребителите или клиентите относно коригиращо действие във връзка с безопасността [&lt;a href="/entry/result/3508494/all" id="ENTRY_TO_ENTRY_CONVERTER" target="_blank"&gt;IATE:3508494&lt;/a&gt; ].</t>
        </is>
      </c>
      <c r="J125" s="2" t="inlineStr">
        <is>
          <t>bezpečnostní upozornění pro terén|
FSN</t>
        </is>
      </c>
      <c r="K125" s="2" t="inlineStr">
        <is>
          <t>3|
3</t>
        </is>
      </c>
      <c r="L125" s="2" t="inlineStr">
        <is>
          <t xml:space="preserve">|
</t>
        </is>
      </c>
      <c r="M125" t="inlineStr">
        <is>
          <t>sdělení zaslané výrobcem uživatelům nebo spotřebitelům v souvislosti s 
&lt;i&gt;bezpečnostním nápravným opatřením v terénu&lt;/i&gt; [ &lt;a href="/entry/result/3508494/all" id="ENTRY_TO_ENTRY_CONVERTER" target="_blank"&gt;IATE:3508494&lt;/a&gt; ]</t>
        </is>
      </c>
      <c r="N125" s="2" t="inlineStr">
        <is>
          <t>vigtig produktinformation|
FSN</t>
        </is>
      </c>
      <c r="O125" s="2" t="inlineStr">
        <is>
          <t>3|
3</t>
        </is>
      </c>
      <c r="P125" s="2" t="inlineStr">
        <is>
          <t xml:space="preserve">|
</t>
        </is>
      </c>
      <c r="Q125" t="inlineStr">
        <is>
          <t>meddelelse udsendt af fabrikanten til brugere eller kunder i forbindelse med en 
&lt;i&gt;sikkerhedsrelateret korrigerende handling&lt;/i&gt; [ &lt;a href="/entry/result/3508494/all" id="ENTRY_TO_ENTRY_CONVERTER" target="_blank"&gt;IATE:3508494&lt;/a&gt; ]</t>
        </is>
      </c>
      <c r="R125" s="2" t="inlineStr">
        <is>
          <t>Sicherheitsanweisung im Feld</t>
        </is>
      </c>
      <c r="S125" s="2" t="inlineStr">
        <is>
          <t>3</t>
        </is>
      </c>
      <c r="T125" s="2" t="inlineStr">
        <is>
          <t/>
        </is>
      </c>
      <c r="U125" t="inlineStr">
        <is>
          <t>vom Hersteller im Zusammenhang mit einer Sicherheitskorrekturmaßnahme im Feld an Anwender oder Kunden übermittelte Mitteilung</t>
        </is>
      </c>
      <c r="V125" s="2" t="inlineStr">
        <is>
          <t>επιτόπια οδηγία ασφάλειας</t>
        </is>
      </c>
      <c r="W125" s="2" t="inlineStr">
        <is>
          <t>3</t>
        </is>
      </c>
      <c r="X125" s="2" t="inlineStr">
        <is>
          <t/>
        </is>
      </c>
      <c r="Y125" t="inlineStr">
        <is>
          <t>ανακοίνωση που αποστέλλεται από τον κατασκευαστή στους χρήστες ή στους πελάτες σε σχέση με 
&lt;i&gt;επιτόπιο διορθωτικό μέτρο ασφάλειας &lt;/i&gt; [ &lt;a href="/entry/result/3508494/all" id="ENTRY_TO_ENTRY_CONVERTER" target="_blank"&gt;IATE:3508494&lt;/a&gt; ]</t>
        </is>
      </c>
      <c r="Z125" s="2" t="inlineStr">
        <is>
          <t>field safety notice|
FSN</t>
        </is>
      </c>
      <c r="AA125" s="2" t="inlineStr">
        <is>
          <t>3|
2</t>
        </is>
      </c>
      <c r="AB125" s="2" t="inlineStr">
        <is>
          <t xml:space="preserve">|
</t>
        </is>
      </c>
      <c r="AC125" t="inlineStr">
        <is>
          <t>communication sent by a manufacturer to users or customers in relation to a 
&lt;i&gt;field safety corrective action&lt;/i&gt; [ &lt;a href="/entry/result/3508494/all" id="ENTRY_TO_ENTRY_CONVERTER" target="_blank"&gt;IATE:3508494&lt;/a&gt; ]</t>
        </is>
      </c>
      <c r="AD125" s="2" t="inlineStr">
        <is>
          <t>nota de seguridad</t>
        </is>
      </c>
      <c r="AE125" s="2" t="inlineStr">
        <is>
          <t>3</t>
        </is>
      </c>
      <c r="AF125" s="2" t="inlineStr">
        <is>
          <t/>
        </is>
      </c>
      <c r="AG125" t="inlineStr">
        <is>
          <t>Comunicación enviada por el fabricante a los usuarios o clientes en relación con una acción correctiva de seguridad &lt;a href="/entry/result/3508494/all" id="ENTRY_TO_ENTRY_CONVERTER" target="_blank"&gt;IATE:3508494&lt;/a&gt; .</t>
        </is>
      </c>
      <c r="AH125" s="2" t="inlineStr">
        <is>
          <t>valdkonna ohutusteatis</t>
        </is>
      </c>
      <c r="AI125" s="2" t="inlineStr">
        <is>
          <t>3</t>
        </is>
      </c>
      <c r="AJ125" s="2" t="inlineStr">
        <is>
          <t/>
        </is>
      </c>
      <c r="AK125" t="inlineStr">
        <is>
          <t>teatis, mille tootja saadab kasutajatele või klientidele seoses valdkonna ohutuse parandamiseks võetud meetmetega</t>
        </is>
      </c>
      <c r="AL125" s="2" t="inlineStr">
        <is>
          <t>käyttöturvallisuutta koskeva ilmoitus|
turvallisuustiedote</t>
        </is>
      </c>
      <c r="AM125" s="2" t="inlineStr">
        <is>
          <t>3|
3</t>
        </is>
      </c>
      <c r="AN125" s="2" t="inlineStr">
        <is>
          <t xml:space="preserve">|
</t>
        </is>
      </c>
      <c r="AO125" t="inlineStr">
        <is>
          <t>valmistajan käyttäjille tai asiakkaille lähettämä tiedote, joka koskee käyttöturvallisuutta korjaavaa toimenpidettä</t>
        </is>
      </c>
      <c r="AP125" s="2" t="inlineStr">
        <is>
          <t>avis de sécurité</t>
        </is>
      </c>
      <c r="AQ125" s="2" t="inlineStr">
        <is>
          <t>3</t>
        </is>
      </c>
      <c r="AR125" s="2" t="inlineStr">
        <is>
          <t/>
        </is>
      </c>
      <c r="AS125" t="inlineStr">
        <is>
          <t>communication envoyée par un fabricant aux utilisateurs ou clients en rapport avec une &lt;a href="https://iate.europa.eu/entry/result/3508494/fr" target="_blank"&gt;mesure corrective de sécurité&lt;/a&gt;</t>
        </is>
      </c>
      <c r="AT125" s="2" t="inlineStr">
        <is>
          <t>fógra maidir le sábháilteacht allamuigh</t>
        </is>
      </c>
      <c r="AU125" s="2" t="inlineStr">
        <is>
          <t>3</t>
        </is>
      </c>
      <c r="AV125" s="2" t="inlineStr">
        <is>
          <t/>
        </is>
      </c>
      <c r="AW125" t="inlineStr">
        <is>
          <t/>
        </is>
      </c>
      <c r="AX125" t="inlineStr">
        <is>
          <t/>
        </is>
      </c>
      <c r="AY125" t="inlineStr">
        <is>
          <t/>
        </is>
      </c>
      <c r="AZ125" t="inlineStr">
        <is>
          <t/>
        </is>
      </c>
      <c r="BA125" t="inlineStr">
        <is>
          <t/>
        </is>
      </c>
      <c r="BB125" s="2" t="inlineStr">
        <is>
          <t>helyszíni biztonsági feljegyzés</t>
        </is>
      </c>
      <c r="BC125" s="2" t="inlineStr">
        <is>
          <t>4</t>
        </is>
      </c>
      <c r="BD125" s="2" t="inlineStr">
        <is>
          <t/>
        </is>
      </c>
      <c r="BE125" t="inlineStr">
        <is>
          <t>egy helyszíni biztonsági korrekciós intézkedéssel kapcsolatban a gyártó által a felhasználók vagy vásárlók részére küldött tájékoztatás</t>
        </is>
      </c>
      <c r="BF125" s="2" t="inlineStr">
        <is>
          <t>avviso di sicurezza</t>
        </is>
      </c>
      <c r="BG125" s="2" t="inlineStr">
        <is>
          <t>3</t>
        </is>
      </c>
      <c r="BH125" s="2" t="inlineStr">
        <is>
          <t/>
        </is>
      </c>
      <c r="BI125" t="inlineStr">
        <is>
          <t>comunicazione inviata dal fabbricante di un dispositivo medico agli utilizzatori o ai consumatori in relazione a un'azione correttiva di sicurezza ( &lt;a href="/entry/result/3508494/all" id="ENTRY_TO_ENTRY_CONVERTER" target="_blank"&gt;IATE:3508494&lt;/a&gt; )</t>
        </is>
      </c>
      <c r="BJ125" s="2" t="inlineStr">
        <is>
          <t>vietos saugos pranešimas</t>
        </is>
      </c>
      <c r="BK125" s="2" t="inlineStr">
        <is>
          <t>3</t>
        </is>
      </c>
      <c r="BL125" s="2" t="inlineStr">
        <is>
          <t/>
        </is>
      </c>
      <c r="BM125" t="inlineStr">
        <is>
          <t>su vietos saugos taisomaisiais veiksmais susijęs pranešimas, kurį naudotojams arba klientams siunčia gamintojas</t>
        </is>
      </c>
      <c r="BN125" s="2" t="inlineStr">
        <is>
          <t>operatīvs drošuma paziņojums</t>
        </is>
      </c>
      <c r="BO125" s="2" t="inlineStr">
        <is>
          <t>3</t>
        </is>
      </c>
      <c r="BP125" s="2" t="inlineStr">
        <is>
          <t/>
        </is>
      </c>
      <c r="BQ125" t="inlineStr">
        <is>
          <t>paziņojums, ko ražotājs lietotājiem vai klientiem nosūta sakarā ar o 
&lt;i&gt;peratīvu koriģējošu drošuma darbību&lt;/i&gt; [ &lt;a href="/entry/result/3508494/all" id="ENTRY_TO_ENTRY_CONVERTER" target="_blank"&gt;IATE:3508494&lt;/a&gt; ]</t>
        </is>
      </c>
      <c r="BR125" s="2" t="inlineStr">
        <is>
          <t>avviż ta' sikurezza fuq il-post</t>
        </is>
      </c>
      <c r="BS125" s="2" t="inlineStr">
        <is>
          <t>3</t>
        </is>
      </c>
      <c r="BT125" s="2" t="inlineStr">
        <is>
          <t/>
        </is>
      </c>
      <c r="BU125" t="inlineStr">
        <is>
          <t>il-komunikazzjoni mibgħuta mill-manifattur lill-utenti jew lill-konsumaturi fir-rigward ta’ azzjoni korrettiva dwar l-użu tal-apparat</t>
        </is>
      </c>
      <c r="BV125" s="2" t="inlineStr">
        <is>
          <t>bericht inzake de veiligheid in het veld</t>
        </is>
      </c>
      <c r="BW125" s="2" t="inlineStr">
        <is>
          <t>3</t>
        </is>
      </c>
      <c r="BX125" s="2" t="inlineStr">
        <is>
          <t/>
        </is>
      </c>
      <c r="BY125" t="inlineStr">
        <is>
          <t>door de fabrikant van een medisch hulpmiddel aan de gebruikers of afnemers gezonden mededeling in verband met een corrigerende actie in verband met de veiligheid in het veld</t>
        </is>
      </c>
      <c r="BZ125" s="2" t="inlineStr">
        <is>
          <t>informacja zewnętrzna dotycząca bezpieczeństwa|
notatka bezpieczeństwa</t>
        </is>
      </c>
      <c r="CA125" s="2" t="inlineStr">
        <is>
          <t>3|
3</t>
        </is>
      </c>
      <c r="CB125" s="2" t="inlineStr">
        <is>
          <t>|
preferred</t>
        </is>
      </c>
      <c r="CC125" t="inlineStr">
        <is>
          <t>komunikat przesłany przez producenta do użytkowników lub klientów, odnoszący się do zewnętrznego działania naprawczego w zakresie bezpieczeństwa</t>
        </is>
      </c>
      <c r="CD125" s="2" t="inlineStr">
        <is>
          <t>aviso de segurança</t>
        </is>
      </c>
      <c r="CE125" s="2" t="inlineStr">
        <is>
          <t>3</t>
        </is>
      </c>
      <c r="CF125" s="2" t="inlineStr">
        <is>
          <t/>
        </is>
      </c>
      <c r="CG125" t="inlineStr">
        <is>
          <t>Comunicação enviada pelo fabricante aos utilizadores ou aos clientes em relação a uma ação corretiva de segurança.</t>
        </is>
      </c>
      <c r="CH125" s="2" t="inlineStr">
        <is>
          <t>notificare în materie de siguranță în teren</t>
        </is>
      </c>
      <c r="CI125" s="2" t="inlineStr">
        <is>
          <t>3</t>
        </is>
      </c>
      <c r="CJ125" s="2" t="inlineStr">
        <is>
          <t/>
        </is>
      </c>
      <c r="CK125" t="inlineStr">
        <is>
          <t>comunicarea trimisă de producător utilizatorilor sau consumatorilor în raport cu o acțiune corectivă în materie de siguranță în teren</t>
        </is>
      </c>
      <c r="CL125" s="2" t="inlineStr">
        <is>
          <t>bezpečnostný oznam</t>
        </is>
      </c>
      <c r="CM125" s="2" t="inlineStr">
        <is>
          <t>3</t>
        </is>
      </c>
      <c r="CN125" s="2" t="inlineStr">
        <is>
          <t/>
        </is>
      </c>
      <c r="CO125" t="inlineStr">
        <is>
          <t>oznámenie, ktoré výrobca posiela používateľom alebo zákazníkom v súvislosti s bezpečnostným nápravným opatrením</t>
        </is>
      </c>
      <c r="CP125" s="2" t="inlineStr">
        <is>
          <t>obvestilo o varnostnem popravljalnem ukrepu</t>
        </is>
      </c>
      <c r="CQ125" s="2" t="inlineStr">
        <is>
          <t>3</t>
        </is>
      </c>
      <c r="CR125" s="2" t="inlineStr">
        <is>
          <t/>
        </is>
      </c>
      <c r="CS125" t="inlineStr">
        <is>
          <t>Sporočilo, ki ga proizvajalec pošlje uporabnikom ali kupcem v zvezi z varnostnim popravljalnim ukrepom.</t>
        </is>
      </c>
      <c r="CT125" s="2" t="inlineStr">
        <is>
          <t>säkerhetsmeddelande till marknaden</t>
        </is>
      </c>
      <c r="CU125" s="2" t="inlineStr">
        <is>
          <t>3</t>
        </is>
      </c>
      <c r="CV125" s="2" t="inlineStr">
        <is>
          <t/>
        </is>
      </c>
      <c r="CW125" t="inlineStr">
        <is>
          <t>meddelande från en tillverkare till användarna eller kunderna om en korrigerande säkerhetsåtgärd på marknaden</t>
        </is>
      </c>
    </row>
    <row r="126">
      <c r="A126" s="1" t="str">
        <f>HYPERLINK("https://iate.europa.eu/entry/result/3545961/all", "3545961")</f>
        <v>3545961</v>
      </c>
      <c r="B126" t="inlineStr">
        <is>
          <t>SOCIAL QUESTIONS</t>
        </is>
      </c>
      <c r="C126" t="inlineStr">
        <is>
          <t>SOCIAL QUESTIONS|health|medical science</t>
        </is>
      </c>
      <c r="D126" t="inlineStr">
        <is>
          <t>yes</t>
        </is>
      </c>
      <c r="E126" t="inlineStr">
        <is>
          <t/>
        </is>
      </c>
      <c r="F126" s="2" t="inlineStr">
        <is>
          <t>изпитвано изделие</t>
        </is>
      </c>
      <c r="G126" s="2" t="inlineStr">
        <is>
          <t>4</t>
        </is>
      </c>
      <c r="H126" s="2" t="inlineStr">
        <is>
          <t/>
        </is>
      </c>
      <c r="I126" t="inlineStr">
        <is>
          <t>Изделие, което се оценява от гледна точка на неговата безопасност и/или действие в рамките на клинично изпитване [&lt;a href="/entry/result/3544151/all" id="ENTRY_TO_ENTRY_CONVERTER" target="_blank"&gt;IATE:3544151&lt;/a&gt; ].</t>
        </is>
      </c>
      <c r="J126" s="2" t="inlineStr">
        <is>
          <t>prostředek, který je předmětem klinické zkoušky</t>
        </is>
      </c>
      <c r="K126" s="2" t="inlineStr">
        <is>
          <t>3</t>
        </is>
      </c>
      <c r="L126" s="2" t="inlineStr">
        <is>
          <t/>
        </is>
      </c>
      <c r="M126" t="inlineStr">
        <is>
          <t>prostředek, který je posuzován v rámci &lt;i&gt;klinické zkoušky&lt;/i&gt; [ &lt;a href="/entry/result/3544151/all" id="ENTRY_TO_ENTRY_CONVERTER" target="_blank"&gt;IATE:3544151&lt;/a&gt; ]</t>
        </is>
      </c>
      <c r="N126" s="2" t="inlineStr">
        <is>
          <t>udstyr bestemt til afprøvning</t>
        </is>
      </c>
      <c r="O126" s="2" t="inlineStr">
        <is>
          <t>3</t>
        </is>
      </c>
      <c r="P126" s="2" t="inlineStr">
        <is>
          <t/>
        </is>
      </c>
      <c r="Q126" t="inlineStr">
        <is>
          <t>ethvert udstyr, der vurderes med hensyn til sikkerheden og/eller ydeevnen i en &lt;i&gt;klinisk afprøvning&lt;/i&gt; [ &lt;a href="/entry/result/3544151/all" id="ENTRY_TO_ENTRY_CONVERTER" target="_blank"&gt;IATE:3544151&lt;/a&gt; ]</t>
        </is>
      </c>
      <c r="R126" s="2" t="inlineStr">
        <is>
          <t>Prüfprodukt</t>
        </is>
      </c>
      <c r="S126" s="2" t="inlineStr">
        <is>
          <t>3</t>
        </is>
      </c>
      <c r="T126" s="2" t="inlineStr">
        <is>
          <t/>
        </is>
      </c>
      <c r="U126" t="inlineStr">
        <is>
          <t>Produkt, dessen Sicherheit und/oder Leistung im Rahmen einer klinischen Prüfung bewertet wird</t>
        </is>
      </c>
      <c r="V126" s="2" t="inlineStr">
        <is>
          <t>ιατροτεχνολογικό προϊόν υπό δοκιμή</t>
        </is>
      </c>
      <c r="W126" s="2" t="inlineStr">
        <is>
          <t>3</t>
        </is>
      </c>
      <c r="X126" s="2" t="inlineStr">
        <is>
          <t/>
        </is>
      </c>
      <c r="Y126" t="inlineStr">
        <is>
          <t>ιατροτεχνολογικό προϊόν που αξιολογείται ως προς την ασφάλεια και/ή τις επιδόσεις του στη διάρκεια κλινικής έρευνας</t>
        </is>
      </c>
      <c r="Z126" s="2" t="inlineStr">
        <is>
          <t>investigational device</t>
        </is>
      </c>
      <c r="AA126" s="2" t="inlineStr">
        <is>
          <t>3</t>
        </is>
      </c>
      <c r="AB126" s="2" t="inlineStr">
        <is>
          <t/>
        </is>
      </c>
      <c r="AC126" t="inlineStr">
        <is>
          <t>device that is assessed in a &lt;i&gt;clinical investigation&lt;/i&gt; [ &lt;a href="/entry/result/3544151/all" id="ENTRY_TO_ENTRY_CONVERTER" target="_blank"&gt;IATE:3544151&lt;/a&gt; ]</t>
        </is>
      </c>
      <c r="AD126" s="2" t="inlineStr">
        <is>
          <t>producto en investigación</t>
        </is>
      </c>
      <c r="AE126" s="2" t="inlineStr">
        <is>
          <t>3</t>
        </is>
      </c>
      <c r="AF126" s="2" t="inlineStr">
        <is>
          <t/>
        </is>
      </c>
      <c r="AG126" t="inlineStr">
        <is>
          <t>Todo producto cuya seguridad o cuyo rendimiento se evalúan en una investigación clínica.</t>
        </is>
      </c>
      <c r="AH126" s="2" t="inlineStr">
        <is>
          <t>uuritav seade</t>
        </is>
      </c>
      <c r="AI126" s="2" t="inlineStr">
        <is>
          <t>3</t>
        </is>
      </c>
      <c r="AJ126" s="2" t="inlineStr">
        <is>
          <t/>
        </is>
      </c>
      <c r="AK126" t="inlineStr">
        <is>
          <t>kliinilise uuringu käigus hinnatav seade</t>
        </is>
      </c>
      <c r="AL126" s="2" t="inlineStr">
        <is>
          <t>tutkittava laite</t>
        </is>
      </c>
      <c r="AM126" s="2" t="inlineStr">
        <is>
          <t>3</t>
        </is>
      </c>
      <c r="AN126" s="2" t="inlineStr">
        <is>
          <t/>
        </is>
      </c>
      <c r="AO126" t="inlineStr">
        <is>
          <t>laite, jonka turvallisuus ja/tai suorituskyky arvioidaan kliinisessä tutkimuksessa</t>
        </is>
      </c>
      <c r="AP126" s="2" t="inlineStr">
        <is>
          <t>dispositif faisant l'objet d'une investigation</t>
        </is>
      </c>
      <c r="AQ126" s="2" t="inlineStr">
        <is>
          <t>3</t>
        </is>
      </c>
      <c r="AR126" s="2" t="inlineStr">
        <is>
          <t/>
        </is>
      </c>
      <c r="AS126" t="inlineStr">
        <is>
          <t>dispositif évalué dans le cadre d'une &lt;a href="https://iate.europa.eu/entry/result/3544151/fr" target="_blank"&gt;investigation clinique&lt;/a&gt;</t>
        </is>
      </c>
      <c r="AT126" s="2" t="inlineStr">
        <is>
          <t>feiste imscrúdaitheach|
gaireas imscrúdaitheach</t>
        </is>
      </c>
      <c r="AU126" s="2" t="inlineStr">
        <is>
          <t>3|
3</t>
        </is>
      </c>
      <c r="AV126" s="2" t="inlineStr">
        <is>
          <t xml:space="preserve">|
</t>
        </is>
      </c>
      <c r="AW126" t="inlineStr">
        <is>
          <t>feiste a ndéantar measúnú uirthi in imscrúdú cliniciúil</t>
        </is>
      </c>
      <c r="AX126" t="inlineStr">
        <is>
          <t/>
        </is>
      </c>
      <c r="AY126" t="inlineStr">
        <is>
          <t/>
        </is>
      </c>
      <c r="AZ126" t="inlineStr">
        <is>
          <t/>
        </is>
      </c>
      <c r="BA126" t="inlineStr">
        <is>
          <t/>
        </is>
      </c>
      <c r="BB126" s="2" t="inlineStr">
        <is>
          <t>klinikai vizsgálatra szánt eszköz</t>
        </is>
      </c>
      <c r="BC126" s="2" t="inlineStr">
        <is>
          <t>4</t>
        </is>
      </c>
      <c r="BD126" s="2" t="inlineStr">
        <is>
          <t/>
        </is>
      </c>
      <c r="BE126" t="inlineStr">
        <is>
          <t>olyan eszköz, amelyet klinikai vizsgálat során értékelnek</t>
        </is>
      </c>
      <c r="BF126" s="2" t="inlineStr">
        <is>
          <t>dispositivo oggetto di indagine</t>
        </is>
      </c>
      <c r="BG126" s="2" t="inlineStr">
        <is>
          <t>3</t>
        </is>
      </c>
      <c r="BH126" s="2" t="inlineStr">
        <is>
          <t/>
        </is>
      </c>
      <c r="BI126" t="inlineStr">
        <is>
          <t>dispositivo la cui sicurezza e/o le cui prestazioni sono oggetto di valutazione in un'&lt;i&gt;indagine clinica&lt;/i&gt; ( &lt;a href="/entry/result/3544151/all" id="ENTRY_TO_ENTRY_CONVERTER" target="_blank"&gt;IATE:3544151&lt;/a&gt; )</t>
        </is>
      </c>
      <c r="BJ126" s="2" t="inlineStr">
        <is>
          <t>tiriamoji priemonė</t>
        </is>
      </c>
      <c r="BK126" s="2" t="inlineStr">
        <is>
          <t>3</t>
        </is>
      </c>
      <c r="BL126" s="2" t="inlineStr">
        <is>
          <t/>
        </is>
      </c>
      <c r="BM126" t="inlineStr">
        <is>
          <t>klinikiniame tyrime vertinama priemonė</t>
        </is>
      </c>
      <c r="BN126" s="2" t="inlineStr">
        <is>
          <t>pētāma ierīce</t>
        </is>
      </c>
      <c r="BO126" s="2" t="inlineStr">
        <is>
          <t>3</t>
        </is>
      </c>
      <c r="BP126" s="2" t="inlineStr">
        <is>
          <t/>
        </is>
      </c>
      <c r="BQ126" t="inlineStr">
        <is>
          <t>ierīce, kura tiek novērtēta klīniskā pētījumā [ &lt;a href="/entry/result/3544151/all" id="ENTRY_TO_ENTRY_CONVERTER" target="_blank"&gt;IATE:3544151&lt;/a&gt; ]</t>
        </is>
      </c>
      <c r="BR126" s="2" t="inlineStr">
        <is>
          <t>apparat ta' investigazzjoni</t>
        </is>
      </c>
      <c r="BS126" s="2" t="inlineStr">
        <is>
          <t>3</t>
        </is>
      </c>
      <c r="BT126" s="2" t="inlineStr">
        <is>
          <t/>
        </is>
      </c>
      <c r="BU126" t="inlineStr">
        <is>
          <t>kull apparat li jiġi vvalutat għas-sikurezza u/jew il-prestazzjoni f’investigazzjoni klinika</t>
        </is>
      </c>
      <c r="BV126" s="2" t="inlineStr">
        <is>
          <t>hulpmiddel voor onderzoek</t>
        </is>
      </c>
      <c r="BW126" s="2" t="inlineStr">
        <is>
          <t>3</t>
        </is>
      </c>
      <c r="BX126" s="2" t="inlineStr">
        <is>
          <t/>
        </is>
      </c>
      <c r="BY126" t="inlineStr">
        <is>
          <t>hulpmiddel waarvan de veiligheid en/of prestaties in een klinisch onderzoek worden beoordeeld</t>
        </is>
      </c>
      <c r="BZ126" s="2" t="inlineStr">
        <is>
          <t>badany wyrób</t>
        </is>
      </c>
      <c r="CA126" s="2" t="inlineStr">
        <is>
          <t>3</t>
        </is>
      </c>
      <c r="CB126" s="2" t="inlineStr">
        <is>
          <t/>
        </is>
      </c>
      <c r="CC126" t="inlineStr">
        <is>
          <t>wyrób poddawany ocenie bezpieczeństwa lub działania w ramach &lt;i&gt;badania klinicznego&lt;/i&gt; wyrobu [ &lt;a href="/entry/result/3544151/all" id="ENTRY_TO_ENTRY_CONVERTER" target="_blank"&gt;IATE:3544151&lt;/a&gt; ]</t>
        </is>
      </c>
      <c r="CD126" s="2" t="inlineStr">
        <is>
          <t>dispositivo experimental</t>
        </is>
      </c>
      <c r="CE126" s="2" t="inlineStr">
        <is>
          <t>3</t>
        </is>
      </c>
      <c r="CF126" s="2" t="inlineStr">
        <is>
          <t/>
        </is>
      </c>
      <c r="CG126" t="inlineStr">
        <is>
          <t>Dispositivo médico sujeito a avaliação no âmbito de uma investigação clínica.</t>
        </is>
      </c>
      <c r="CH126" s="2" t="inlineStr">
        <is>
          <t>dispozitiv care face obiectul unei investigații clinice</t>
        </is>
      </c>
      <c r="CI126" s="2" t="inlineStr">
        <is>
          <t>3</t>
        </is>
      </c>
      <c r="CJ126" s="2" t="inlineStr">
        <is>
          <t/>
        </is>
      </c>
      <c r="CK126" t="inlineStr">
        <is>
          <t/>
        </is>
      </c>
      <c r="CL126" s="2" t="inlineStr">
        <is>
          <t>skúšaná pomôcka|
skúšaná zdravotnícka pomôcka</t>
        </is>
      </c>
      <c r="CM126" s="2" t="inlineStr">
        <is>
          <t>3|
3</t>
        </is>
      </c>
      <c r="CN126" s="2" t="inlineStr">
        <is>
          <t xml:space="preserve">|
</t>
        </is>
      </c>
      <c r="CO126" t="inlineStr">
        <is>
          <t>pomôcka, ktorá sa posudzuje v rámci klinického skúšania</t>
        </is>
      </c>
      <c r="CP126" s="2" t="inlineStr">
        <is>
          <t>pripomoček za klinične raziskave</t>
        </is>
      </c>
      <c r="CQ126" s="2" t="inlineStr">
        <is>
          <t>3</t>
        </is>
      </c>
      <c r="CR126" s="2" t="inlineStr">
        <is>
          <t/>
        </is>
      </c>
      <c r="CS126" t="inlineStr">
        <is>
          <t>Vsak pripomoček, katerega varnost in/ali učinkovitost se preskušata v klinični raziskavi.</t>
        </is>
      </c>
      <c r="CT126" s="2" t="inlineStr">
        <is>
          <t>prövningsprodukt</t>
        </is>
      </c>
      <c r="CU126" s="2" t="inlineStr">
        <is>
          <t>3</t>
        </is>
      </c>
      <c r="CV126" s="2" t="inlineStr">
        <is>
          <t/>
        </is>
      </c>
      <c r="CW126" t="inlineStr">
        <is>
          <t>produkt som utvärderas i en klinisk prövning</t>
        </is>
      </c>
    </row>
    <row r="127">
      <c r="A127" s="1" t="str">
        <f>HYPERLINK("https://iate.europa.eu/entry/result/3544151/all", "3544151")</f>
        <v>3544151</v>
      </c>
      <c r="B127" t="inlineStr">
        <is>
          <t>SOCIAL QUESTIONS;PRODUCTION, TECHNOLOGY AND RESEARCH</t>
        </is>
      </c>
      <c r="C127" t="inlineStr">
        <is>
          <t>SOCIAL QUESTIONS|health|medical science;PRODUCTION, TECHNOLOGY AND RESEARCH|research and intellectual property|research</t>
        </is>
      </c>
      <c r="D127" t="inlineStr">
        <is>
          <t>yes</t>
        </is>
      </c>
      <c r="E127" t="inlineStr">
        <is>
          <t/>
        </is>
      </c>
      <c r="F127" s="2" t="inlineStr">
        <is>
          <t>клинично проучване</t>
        </is>
      </c>
      <c r="G127" s="2" t="inlineStr">
        <is>
          <t>3</t>
        </is>
      </c>
      <c r="H127" s="2" t="inlineStr">
        <is>
          <t/>
        </is>
      </c>
      <c r="I127" t="inlineStr">
        <is>
          <t>Клинично изследване с медицински изделия.</t>
        </is>
      </c>
      <c r="J127" s="2" t="inlineStr">
        <is>
          <t>klinická zkouška</t>
        </is>
      </c>
      <c r="K127" s="2" t="inlineStr">
        <is>
          <t>3</t>
        </is>
      </c>
      <c r="L127" s="2" t="inlineStr">
        <is>
          <t/>
        </is>
      </c>
      <c r="M127" t="inlineStr">
        <is>
          <t>způsob ověření vhodnosti zdravotnického prostředku pro určený účel použití při poskytování zdravotní péče</t>
        </is>
      </c>
      <c r="N127" s="2" t="inlineStr">
        <is>
          <t>klinisk afprøvning</t>
        </is>
      </c>
      <c r="O127" s="2" t="inlineStr">
        <is>
          <t>3</t>
        </is>
      </c>
      <c r="P127" s="2" t="inlineStr">
        <is>
          <t/>
        </is>
      </c>
      <c r="Q127" t="inlineStr">
        <is>
          <t>ethvert forsøg på mennesker, der har til formål at afdække eller efterprøve sikkerheden og/eller ydeevnen af medicinsk udstyr</t>
        </is>
      </c>
      <c r="R127" s="2" t="inlineStr">
        <is>
          <t>klinische Untersuchung|
klinische Prüfung</t>
        </is>
      </c>
      <c r="S127" s="2" t="inlineStr">
        <is>
          <t>3|
3</t>
        </is>
      </c>
      <c r="T127" s="2" t="inlineStr">
        <is>
          <t xml:space="preserve">|
</t>
        </is>
      </c>
      <c r="U127" t="inlineStr">
        <is>
          <t>systematische Untersuchung an einem oder mehreren menschlichen Probanden, die zwecks Bewertung der Sicherheit oder Leistung eines Produkts durchgeführt wird</t>
        </is>
      </c>
      <c r="V127" s="2" t="inlineStr">
        <is>
          <t>κλινική έρευνα</t>
        </is>
      </c>
      <c r="W127" s="2" t="inlineStr">
        <is>
          <t>3</t>
        </is>
      </c>
      <c r="X127" s="2" t="inlineStr">
        <is>
          <t/>
        </is>
      </c>
      <c r="Y127" t="inlineStr">
        <is>
          <t>κάθε συστηματική έρευνα σε έναν ή περισσότερους ανθρώπους, που διενεργείται για την αξιολόγηση της ασφάλειας ή των επιδόσεων ενός ιατροτεχνολογικού προϊόντος</t>
        </is>
      </c>
      <c r="Z127" s="2" t="inlineStr">
        <is>
          <t>clinical investigation|
clinical investigations</t>
        </is>
      </c>
      <c r="AA127" s="2" t="inlineStr">
        <is>
          <t>3|
1</t>
        </is>
      </c>
      <c r="AB127" s="2" t="inlineStr">
        <is>
          <t xml:space="preserve">|
</t>
        </is>
      </c>
      <c r="AC127" t="inlineStr">
        <is>
          <t>any systematic investigation involving one or more human subjects, undertaken to assess the safety or performance of a device</t>
        </is>
      </c>
      <c r="AD127" s="2" t="inlineStr">
        <is>
          <t>investigación clínica</t>
        </is>
      </c>
      <c r="AE127" s="2" t="inlineStr">
        <is>
          <t>3</t>
        </is>
      </c>
      <c r="AF127" s="2" t="inlineStr">
        <is>
          <t/>
        </is>
      </c>
      <c r="AG127" t="inlineStr">
        <is>
          <t>Cualquier investigación sistemática en uno o más sujetos humanos con objeto de evaluar la seguridad o el rendimiento de un producto.</t>
        </is>
      </c>
      <c r="AH127" s="2" t="inlineStr">
        <is>
          <t>meditsiiniseadme kliiniline uuring</t>
        </is>
      </c>
      <c r="AI127" s="2" t="inlineStr">
        <is>
          <t>2</t>
        </is>
      </c>
      <c r="AJ127" s="2" t="inlineStr">
        <is>
          <t/>
        </is>
      </c>
      <c r="AK127" t="inlineStr">
        <is>
          <t/>
        </is>
      </c>
      <c r="AL127" s="2" t="inlineStr">
        <is>
          <t>kliininen laitetutkimus</t>
        </is>
      </c>
      <c r="AM127" s="2" t="inlineStr">
        <is>
          <t>3</t>
        </is>
      </c>
      <c r="AN127" s="2" t="inlineStr">
        <is>
          <t/>
        </is>
      </c>
      <c r="AO127" t="inlineStr">
        <is>
          <t>ihmisiin kohdistuva tutkimus, joka tehdään terveydenhuollon laitteen käyttötarkoituksen ja ominaisuuksien määrittämiseksi, arvioimiseksi tai tarkistamiseksi</t>
        </is>
      </c>
      <c r="AP127" s="2" t="inlineStr">
        <is>
          <t>investigation clinique</t>
        </is>
      </c>
      <c r="AQ127" s="2" t="inlineStr">
        <is>
          <t>3</t>
        </is>
      </c>
      <c r="AR127" s="2" t="inlineStr">
        <is>
          <t/>
        </is>
      </c>
      <c r="AS127" t="inlineStr">
        <is>
          <t>toute investigation systématique impliquant un ou plusieurs participants humains destinée à évaluer la sécurité ou les performances d'un dispositif</t>
        </is>
      </c>
      <c r="AT127" s="2" t="inlineStr">
        <is>
          <t>imscrúdú cliniciúil</t>
        </is>
      </c>
      <c r="AU127" s="2" t="inlineStr">
        <is>
          <t>3</t>
        </is>
      </c>
      <c r="AV127" s="2" t="inlineStr">
        <is>
          <t/>
        </is>
      </c>
      <c r="AW127" t="inlineStr">
        <is>
          <t/>
        </is>
      </c>
      <c r="AX127" t="inlineStr">
        <is>
          <t/>
        </is>
      </c>
      <c r="AY127" t="inlineStr">
        <is>
          <t/>
        </is>
      </c>
      <c r="AZ127" t="inlineStr">
        <is>
          <t/>
        </is>
      </c>
      <c r="BA127" t="inlineStr">
        <is>
          <t/>
        </is>
      </c>
      <c r="BB127" s="2" t="inlineStr">
        <is>
          <t>klinikai vizsgálat|
orvostechnikai eszközök klinikai vizsgálata</t>
        </is>
      </c>
      <c r="BC127" s="2" t="inlineStr">
        <is>
          <t>3|
3</t>
        </is>
      </c>
      <c r="BD127" s="2" t="inlineStr">
        <is>
          <t>|
admitted</t>
        </is>
      </c>
      <c r="BE127" t="inlineStr">
        <is>
          <t>bármely tervezett és ütemezett, emberen egy vagy több vizsgálati helyen végzett szisztematikus orvostudományi kutatásnak minősülő vizsgálat, amelynek célja egy vagy több klinikai vizsgálatra szánt orvostechnikai eszköz alkalmazásával kapcsolatos klinikai adat gyűjtése az eszköz biztonságosságával és teljesítőképességével kapcsolatban</t>
        </is>
      </c>
      <c r="BF127" s="2" t="inlineStr">
        <is>
          <t>indagine clinica</t>
        </is>
      </c>
      <c r="BG127" s="2" t="inlineStr">
        <is>
          <t>3</t>
        </is>
      </c>
      <c r="BH127" s="2" t="inlineStr">
        <is>
          <t/>
        </is>
      </c>
      <c r="BI127" t="inlineStr">
        <is>
          <t>ricerca sui dispositivi medici, pre e post commercializzazione, condotta sull'uomo</t>
        </is>
      </c>
      <c r="BJ127" s="2" t="inlineStr">
        <is>
          <t>klinikinis tyrimas|
klinikinis įrangos bandymas</t>
        </is>
      </c>
      <c r="BK127" s="2" t="inlineStr">
        <is>
          <t>3|
2</t>
        </is>
      </c>
      <c r="BL127" s="2" t="inlineStr">
        <is>
          <t xml:space="preserve">|
</t>
        </is>
      </c>
      <c r="BM127" t="inlineStr">
        <is>
          <t>sisteminis tyrimas su vienu arba daugiau žmonių, skirtas įvertinti priemonės saugą arba veiksmingumą</t>
        </is>
      </c>
      <c r="BN127" s="2" t="inlineStr">
        <is>
          <t>klīnisks pētījums</t>
        </is>
      </c>
      <c r="BO127" s="2" t="inlineStr">
        <is>
          <t>3</t>
        </is>
      </c>
      <c r="BP127" s="2" t="inlineStr">
        <is>
          <t/>
        </is>
      </c>
      <c r="BQ127" t="inlineStr">
        <is>
          <t>jebkāds sistemātisks pētījums, kurā iekļauta viena vai vairākas pētāmās personas un ko veic, lai novērtētu [medicīniskās] ierīces drošumu vai veiktspēju</t>
        </is>
      </c>
      <c r="BR127" s="2" t="inlineStr">
        <is>
          <t>investigazzjoni klinika</t>
        </is>
      </c>
      <c r="BS127" s="2" t="inlineStr">
        <is>
          <t>3</t>
        </is>
      </c>
      <c r="BT127" s="2" t="inlineStr">
        <is>
          <t/>
        </is>
      </c>
      <c r="BU127" t="inlineStr">
        <is>
          <t/>
        </is>
      </c>
      <c r="BV127" s="2" t="inlineStr">
        <is>
          <t>klinisch onderzoek</t>
        </is>
      </c>
      <c r="BW127" s="2" t="inlineStr">
        <is>
          <t>3</t>
        </is>
      </c>
      <c r="BX127" s="2" t="inlineStr">
        <is>
          <t/>
        </is>
      </c>
      <c r="BY127" t="inlineStr">
        <is>
          <t>"elk systematisch onderzoek bij een of meer menselijke proefpersonen dat wordt uitgevoerd om de veiligheid of de prestaties van een hulpmiddel te beoordelen"</t>
        </is>
      </c>
      <c r="BZ127" s="2" t="inlineStr">
        <is>
          <t>badanie kliniczne</t>
        </is>
      </c>
      <c r="CA127" s="2" t="inlineStr">
        <is>
          <t>3</t>
        </is>
      </c>
      <c r="CB127" s="2" t="inlineStr">
        <is>
          <t/>
        </is>
      </c>
      <c r="CC127" t="inlineStr">
        <is>
          <t>zaprojektowane i zaplanowane systematyczne badanie prowadzone na ludziach, podjęte w celu weryfikacji bezpieczeństwa lub działania określonego wyrobu medycznego, wyposażenia wyrobu medycznego albo aktywnego wyrobu medycznego do implantacji</t>
        </is>
      </c>
      <c r="CD127" s="2" t="inlineStr">
        <is>
          <t>investigação clínica</t>
        </is>
      </c>
      <c r="CE127" s="2" t="inlineStr">
        <is>
          <t>3</t>
        </is>
      </c>
      <c r="CF127" s="2" t="inlineStr">
        <is>
          <t/>
        </is>
      </c>
      <c r="CG127" t="inlineStr">
        <is>
          <t>Investigação sistemática com um ou vários participantes humanos, realizada para avaliar a segurança e o desempenho de um dispositivo.</t>
        </is>
      </c>
      <c r="CH127" s="2" t="inlineStr">
        <is>
          <t>investigație clinică</t>
        </is>
      </c>
      <c r="CI127" s="2" t="inlineStr">
        <is>
          <t>3</t>
        </is>
      </c>
      <c r="CJ127" s="2" t="inlineStr">
        <is>
          <t/>
        </is>
      </c>
      <c r="CK127" t="inlineStr">
        <is>
          <t/>
        </is>
      </c>
      <c r="CL127" s="2" t="inlineStr">
        <is>
          <t>klinické skúšanie|
klinické skúšanie zdravotníckej pomôcky</t>
        </is>
      </c>
      <c r="CM127" s="2" t="inlineStr">
        <is>
          <t>3|
3</t>
        </is>
      </c>
      <c r="CN127" s="2" t="inlineStr">
        <is>
          <t xml:space="preserve">|
</t>
        </is>
      </c>
      <c r="CO127" t="inlineStr">
        <is>
          <t>akékoľvek systematické skúšanie pomôcky, ktoré zahŕňa jedného alebo viacerých ľudských účastníkov vykonávané, s cieľom posúdiť bezpečnosť alebo výkon pomôcky</t>
        </is>
      </c>
      <c r="CP127" s="2" t="inlineStr">
        <is>
          <t>klinična raziskava</t>
        </is>
      </c>
      <c r="CQ127" s="2" t="inlineStr">
        <is>
          <t>3</t>
        </is>
      </c>
      <c r="CR127" s="2" t="inlineStr">
        <is>
          <t/>
        </is>
      </c>
      <c r="CS127" t="inlineStr">
        <is>
          <t>Klinično preskušanje z medicinskimi pripomočki.</t>
        </is>
      </c>
      <c r="CT127" s="2" t="inlineStr">
        <is>
          <t>klinisk prövning</t>
        </is>
      </c>
      <c r="CU127" s="2" t="inlineStr">
        <is>
          <t>3</t>
        </is>
      </c>
      <c r="CV127" s="2" t="inlineStr">
        <is>
          <t/>
        </is>
      </c>
      <c r="CW127" t="inlineStr">
        <is>
          <t>systematisk undersökning som involverar en eller flera försökspersoner för att bedöma en produkts säkerhet eller prestanda</t>
        </is>
      </c>
    </row>
    <row r="128">
      <c r="A128" s="1" t="str">
        <f>HYPERLINK("https://iate.europa.eu/entry/result/3550057/all", "3550057")</f>
        <v>3550057</v>
      </c>
      <c r="B128" t="inlineStr">
        <is>
          <t>SOCIAL QUESTIONS</t>
        </is>
      </c>
      <c r="C128" t="inlineStr">
        <is>
          <t>SOCIAL QUESTIONS|health|pharmaceutical industry</t>
        </is>
      </c>
      <c r="D128" t="inlineStr">
        <is>
          <t>yes</t>
        </is>
      </c>
      <c r="E128" t="inlineStr">
        <is>
          <t/>
        </is>
      </c>
      <c r="F128" s="2" t="inlineStr">
        <is>
          <t>незащитено с патент лекарство|
незащитен с патент лекарствен продукт</t>
        </is>
      </c>
      <c r="G128" s="2" t="inlineStr">
        <is>
          <t>3|
3</t>
        </is>
      </c>
      <c r="H128" s="2" t="inlineStr">
        <is>
          <t xml:space="preserve">|
</t>
        </is>
      </c>
      <c r="I128" t="inlineStr">
        <is>
          <t>лекарствен продукт, чийто патент е изтекъл или който никога не е бил защитен с патент</t>
        </is>
      </c>
      <c r="J128" s="2" t="inlineStr">
        <is>
          <t>léčivý přípravek bez patentové ochrany</t>
        </is>
      </c>
      <c r="K128" s="2" t="inlineStr">
        <is>
          <t>3</t>
        </is>
      </c>
      <c r="L128" s="2" t="inlineStr">
        <is>
          <t/>
        </is>
      </c>
      <c r="M128" t="inlineStr">
        <is>
          <t>léčivý přípravek, který není chráněn patentem nebo &lt;i&gt;dodatkovým ochranným osvědčením&lt;/i&gt; [ &lt;a href="/entry/result/1268236/all" id="ENTRY_TO_ENTRY_CONVERTER" target="_blank"&gt;IATE:1268236&lt;/a&gt; ]</t>
        </is>
      </c>
      <c r="N128" s="2" t="inlineStr">
        <is>
          <t>ikke-patenteret lægemiddel|
ikke-patenteret medicin</t>
        </is>
      </c>
      <c r="O128" s="2" t="inlineStr">
        <is>
          <t>3|
3</t>
        </is>
      </c>
      <c r="P128" s="2" t="inlineStr">
        <is>
          <t xml:space="preserve">|
</t>
        </is>
      </c>
      <c r="Q128" t="inlineStr">
        <is>
          <t/>
        </is>
      </c>
      <c r="R128" s="2" t="inlineStr">
        <is>
          <t>patentfreies Arzneimittel</t>
        </is>
      </c>
      <c r="S128" s="2" t="inlineStr">
        <is>
          <t>3</t>
        </is>
      </c>
      <c r="T128" s="2" t="inlineStr">
        <is>
          <t/>
        </is>
      </c>
      <c r="U128" t="inlineStr">
        <is>
          <t/>
        </is>
      </c>
      <c r="V128" s="2" t="inlineStr">
        <is>
          <t>πρωτότυπo φάρμακo για το οποίο έχει λήξει η πατέντα|
φάρμακο εκτός πατέντας</t>
        </is>
      </c>
      <c r="W128" s="2" t="inlineStr">
        <is>
          <t>3|
3</t>
        </is>
      </c>
      <c r="X128" s="2" t="inlineStr">
        <is>
          <t xml:space="preserve">|
</t>
        </is>
      </c>
      <c r="Y128" t="inlineStr">
        <is>
          <t/>
        </is>
      </c>
      <c r="Z128" s="2" t="inlineStr">
        <is>
          <t>off-patent medicinal product|
off-patent medicine|
off-patent drug|
off-patent antibiotics</t>
        </is>
      </c>
      <c r="AA128" s="2" t="inlineStr">
        <is>
          <t>3|
3|
1|
1</t>
        </is>
      </c>
      <c r="AB128" s="2" t="inlineStr">
        <is>
          <t xml:space="preserve">preferred|
|
admitted|
</t>
        </is>
      </c>
      <c r="AC128" t="inlineStr">
        <is>
          <t>drug no longer protected by patent or any &lt;a href="https://iate.europa.eu/entry/result/1268236/en" target="_blank"&gt;&lt;i&gt;supplementary protection certificate&lt;/i&gt;&lt;/a&gt;</t>
        </is>
      </c>
      <c r="AD128" s="2" t="inlineStr">
        <is>
          <t>medicamento sin patente</t>
        </is>
      </c>
      <c r="AE128" s="2" t="inlineStr">
        <is>
          <t>3</t>
        </is>
      </c>
      <c r="AF128" s="2" t="inlineStr">
        <is>
          <t/>
        </is>
      </c>
      <c r="AG128" t="inlineStr">
        <is>
          <t>Medicamento que no está protegido por una patente ni por un certificado complementario de protección [ &lt;a href="/entry/result/1268236/all" id="ENTRY_TO_ENTRY_CONVERTER" target="_blank"&gt;IATE:1268236&lt;/a&gt; ].</t>
        </is>
      </c>
      <c r="AH128" s="2" t="inlineStr">
        <is>
          <t>patentimata ravim|
patendikaitseta ravim</t>
        </is>
      </c>
      <c r="AI128" s="2" t="inlineStr">
        <is>
          <t>3|
3</t>
        </is>
      </c>
      <c r="AJ128" s="2" t="inlineStr">
        <is>
          <t>|
preferred</t>
        </is>
      </c>
      <c r="AK128" t="inlineStr">
        <is>
          <t>ravim, millel puudub patendikaitse või &lt;i&gt;täiendava kaitse tunnistus&lt;/i&gt; [ &lt;a href="/entry/result/1268236/all" id="ENTRY_TO_ENTRY_CONVERTER" target="_blank"&gt;IATE:1268236&lt;/a&gt; ]</t>
        </is>
      </c>
      <c r="AL128" s="2" t="inlineStr">
        <is>
          <t>patenttisuojan ulkopuolella oleva lääke</t>
        </is>
      </c>
      <c r="AM128" s="2" t="inlineStr">
        <is>
          <t>3</t>
        </is>
      </c>
      <c r="AN128" s="2" t="inlineStr">
        <is>
          <t/>
        </is>
      </c>
      <c r="AO128" t="inlineStr">
        <is>
          <t/>
        </is>
      </c>
      <c r="AP128" s="2" t="inlineStr">
        <is>
          <t>médicament non protégé par un brevet|
médicament dont le brevet est arrivé à expiration|
médicament dont le brevet est arrivé à échéance</t>
        </is>
      </c>
      <c r="AQ128" s="2" t="inlineStr">
        <is>
          <t>2|
3|
3</t>
        </is>
      </c>
      <c r="AR128" s="2" t="inlineStr">
        <is>
          <t xml:space="preserve">|
|
</t>
        </is>
      </c>
      <c r="AS128" t="inlineStr">
        <is>
          <t>médicament dont le brevet a expiré ou qui n'est plus protégé par un &lt;i&gt;certificat complémentaire de protection&lt;/i&gt; [ &lt;a href="/entry/result/1268236/all" id="ENTRY_TO_ENTRY_CONVERTER" target="_blank"&gt;IATE:1268236&lt;/a&gt; ]</t>
        </is>
      </c>
      <c r="AT128" s="2" t="inlineStr">
        <is>
          <t>cógas iarphaitinne</t>
        </is>
      </c>
      <c r="AU128" s="2" t="inlineStr">
        <is>
          <t>3</t>
        </is>
      </c>
      <c r="AV128" s="2" t="inlineStr">
        <is>
          <t/>
        </is>
      </c>
      <c r="AW128" t="inlineStr">
        <is>
          <t/>
        </is>
      </c>
      <c r="AX128" s="2" t="inlineStr">
        <is>
          <t>lijek nezaštićen patentom|
lijek koji nije zaštićen patentom</t>
        </is>
      </c>
      <c r="AY128" s="2" t="inlineStr">
        <is>
          <t>3|
3</t>
        </is>
      </c>
      <c r="AZ128" s="2" t="inlineStr">
        <is>
          <t xml:space="preserve">|
</t>
        </is>
      </c>
      <c r="BA128" t="inlineStr">
        <is>
          <t/>
        </is>
      </c>
      <c r="BB128" s="2" t="inlineStr">
        <is>
          <t>lejárt szabadalmú gyógyszer</t>
        </is>
      </c>
      <c r="BC128" s="2" t="inlineStr">
        <is>
          <t>4</t>
        </is>
      </c>
      <c r="BD128" s="2" t="inlineStr">
        <is>
          <t/>
        </is>
      </c>
      <c r="BE128" t="inlineStr">
        <is>
          <t>olyan gyógyszer, amelynek a gyártását már nem védi szabadalom vagy &lt;i&gt;kiegészítő oltalmi tanúsítvány&lt;/i&gt; [ &lt;a href="/entry/result/1268236/all" id="ENTRY_TO_ENTRY_CONVERTER" target="_blank"&gt;IATE:1268236&lt;/a&gt; ]</t>
        </is>
      </c>
      <c r="BF128" s="2" t="inlineStr">
        <is>
          <t>farmaco a brevetto scaduto|
medicinale a brevetto scaduto|
medicinale non coperto da brevetto</t>
        </is>
      </c>
      <c r="BG128" s="2" t="inlineStr">
        <is>
          <t>3|
3|
3</t>
        </is>
      </c>
      <c r="BH128" s="2" t="inlineStr">
        <is>
          <t xml:space="preserve">|
|
</t>
        </is>
      </c>
      <c r="BI128" t="inlineStr">
        <is>
          <t>medicinale che non è più coperto da un brevetto o da un &lt;a href="iate.europa.eu/entry/slideshow/1610620531111/1268236/en-it" target="_blank"&gt;certificato protettivo complementare&lt;/a&gt;</t>
        </is>
      </c>
      <c r="BJ128" s="2" t="inlineStr">
        <is>
          <t>patento nesaugomas vaistas</t>
        </is>
      </c>
      <c r="BK128" s="2" t="inlineStr">
        <is>
          <t>3</t>
        </is>
      </c>
      <c r="BL128" s="2" t="inlineStr">
        <is>
          <t/>
        </is>
      </c>
      <c r="BM128" t="inlineStr">
        <is>
          <t/>
        </is>
      </c>
      <c r="BN128" s="2" t="inlineStr">
        <is>
          <t>pēcpatentaizsardzības zāles</t>
        </is>
      </c>
      <c r="BO128" s="2" t="inlineStr">
        <is>
          <t>3</t>
        </is>
      </c>
      <c r="BP128" s="2" t="inlineStr">
        <is>
          <t/>
        </is>
      </c>
      <c r="BQ128" t="inlineStr">
        <is>
          <t/>
        </is>
      </c>
      <c r="BR128" s="2" t="inlineStr">
        <is>
          <t>mediċina li skaditilha l-privattiva</t>
        </is>
      </c>
      <c r="BS128" s="2" t="inlineStr">
        <is>
          <t>3</t>
        </is>
      </c>
      <c r="BT128" s="2" t="inlineStr">
        <is>
          <t/>
        </is>
      </c>
      <c r="BU128" t="inlineStr">
        <is>
          <t>mediċina li jkun skadielha l-perjodu li matulu tkun protetta bi privattiva</t>
        </is>
      </c>
      <c r="BV128" s="2" t="inlineStr">
        <is>
          <t>geneesmiddel waarop geen octrooi rust</t>
        </is>
      </c>
      <c r="BW128" s="2" t="inlineStr">
        <is>
          <t>3</t>
        </is>
      </c>
      <c r="BX128" s="2" t="inlineStr">
        <is>
          <t/>
        </is>
      </c>
      <c r="BY128" t="inlineStr">
        <is>
          <t/>
        </is>
      </c>
      <c r="BZ128" s="2" t="inlineStr">
        <is>
          <t>lek niechroniony patentem|
produkt leczniczy niechroniony patentem</t>
        </is>
      </c>
      <c r="CA128" s="2" t="inlineStr">
        <is>
          <t>3|
3</t>
        </is>
      </c>
      <c r="CB128" s="2" t="inlineStr">
        <is>
          <t xml:space="preserve">|
</t>
        </is>
      </c>
      <c r="CC128" t="inlineStr">
        <is>
          <t/>
        </is>
      </c>
      <c r="CD128" s="2" t="inlineStr">
        <is>
          <t>medicamento não protegido por patente</t>
        </is>
      </c>
      <c r="CE128" s="2" t="inlineStr">
        <is>
          <t>3</t>
        </is>
      </c>
      <c r="CF128" s="2" t="inlineStr">
        <is>
          <t/>
        </is>
      </c>
      <c r="CG128" t="inlineStr">
        <is>
          <t/>
        </is>
      </c>
      <c r="CH128" s="2" t="inlineStr">
        <is>
          <t>medicament care nu mai este protejat prin brevet</t>
        </is>
      </c>
      <c r="CI128" s="2" t="inlineStr">
        <is>
          <t>3</t>
        </is>
      </c>
      <c r="CJ128" s="2" t="inlineStr">
        <is>
          <t/>
        </is>
      </c>
      <c r="CK128" t="inlineStr">
        <is>
          <t/>
        </is>
      </c>
      <c r="CL128" s="2" t="inlineStr">
        <is>
          <t>nepatentovaný liek</t>
        </is>
      </c>
      <c r="CM128" s="2" t="inlineStr">
        <is>
          <t>3</t>
        </is>
      </c>
      <c r="CN128" s="2" t="inlineStr">
        <is>
          <t/>
        </is>
      </c>
      <c r="CO128" t="inlineStr">
        <is>
          <t>liek, ktorý nie je chránený patentom alebo dodatkovým ochranným osvedčením</t>
        </is>
      </c>
      <c r="CP128" s="2" t="inlineStr">
        <is>
          <t>zdravilo brez patentne zaščite</t>
        </is>
      </c>
      <c r="CQ128" s="2" t="inlineStr">
        <is>
          <t>3</t>
        </is>
      </c>
      <c r="CR128" s="2" t="inlineStr">
        <is>
          <t/>
        </is>
      </c>
      <c r="CS128" t="inlineStr">
        <is>
          <t/>
        </is>
      </c>
      <c r="CT128" s="2" t="inlineStr">
        <is>
          <t>läkemedel utan patentskydd</t>
        </is>
      </c>
      <c r="CU128" s="2" t="inlineStr">
        <is>
          <t>3</t>
        </is>
      </c>
      <c r="CV128" s="2" t="inlineStr">
        <is>
          <t/>
        </is>
      </c>
      <c r="CW128" t="inlineStr">
        <is>
          <t/>
        </is>
      </c>
    </row>
    <row r="129">
      <c r="A129" s="1" t="str">
        <f>HYPERLINK("https://iate.europa.eu/entry/result/1684269/all", "1684269")</f>
        <v>1684269</v>
      </c>
      <c r="B129" t="inlineStr">
        <is>
          <t>SCIENCE</t>
        </is>
      </c>
      <c r="C129" t="inlineStr">
        <is>
          <t>SCIENCE|natural and applied sciences|life sciences|biology</t>
        </is>
      </c>
      <c r="D129" t="inlineStr">
        <is>
          <t>yes</t>
        </is>
      </c>
      <c r="E129" t="inlineStr">
        <is>
          <t/>
        </is>
      </c>
      <c r="F129" t="inlineStr">
        <is>
          <t/>
        </is>
      </c>
      <c r="G129" t="inlineStr">
        <is>
          <t/>
        </is>
      </c>
      <c r="H129" t="inlineStr">
        <is>
          <t/>
        </is>
      </c>
      <c r="I129" t="inlineStr">
        <is>
          <t/>
        </is>
      </c>
      <c r="J129" t="inlineStr">
        <is>
          <t/>
        </is>
      </c>
      <c r="K129" t="inlineStr">
        <is>
          <t/>
        </is>
      </c>
      <c r="L129" t="inlineStr">
        <is>
          <t/>
        </is>
      </c>
      <c r="M129" t="inlineStr">
        <is>
          <t/>
        </is>
      </c>
      <c r="N129" s="2" t="inlineStr">
        <is>
          <t>Langerhansske øer</t>
        </is>
      </c>
      <c r="O129" s="2" t="inlineStr">
        <is>
          <t>3</t>
        </is>
      </c>
      <c r="P129" s="2" t="inlineStr">
        <is>
          <t/>
        </is>
      </c>
      <c r="Q129" t="inlineStr">
        <is>
          <t>gruppe af insulinproducerende celler i bugspytkirtlen</t>
        </is>
      </c>
      <c r="R129" s="2" t="inlineStr">
        <is>
          <t>Langerhans-Inseln|
Langerhans-Insel|
Inselorgan|
Insel der Bauchspeicheldrüse</t>
        </is>
      </c>
      <c r="S129" s="2" t="inlineStr">
        <is>
          <t>3|
3|
3|
3</t>
        </is>
      </c>
      <c r="T129" s="2" t="inlineStr">
        <is>
          <t xml:space="preserve">|
|
|
</t>
        </is>
      </c>
      <c r="U129" t="inlineStr">
        <is>
          <t>Sammelbegriff für die verstreut im exkretorischen Drüsengewebe des Pankreas liegenden endokrinen Langerhans Inseln</t>
        </is>
      </c>
      <c r="V129" s="2" t="inlineStr">
        <is>
          <t>νησίδια Langerhans</t>
        </is>
      </c>
      <c r="W129" s="2" t="inlineStr">
        <is>
          <t>3</t>
        </is>
      </c>
      <c r="X129" s="2" t="inlineStr">
        <is>
          <t/>
        </is>
      </c>
      <c r="Y129" t="inlineStr">
        <is>
          <t/>
        </is>
      </c>
      <c r="Z129" s="2" t="inlineStr">
        <is>
          <t>islets of Langerhans|
islands of Langerhans|
pancreatic islets|
islets</t>
        </is>
      </c>
      <c r="AA129" s="2" t="inlineStr">
        <is>
          <t>3|
3|
3|
3</t>
        </is>
      </c>
      <c r="AB129" s="2" t="inlineStr">
        <is>
          <t xml:space="preserve">|
|
|
</t>
        </is>
      </c>
      <c r="AC129" t="inlineStr">
        <is>
          <t>irregularly shaped patches of endocrine tissue located within the pancreas of most vertebrates consisting of four distinct cell types, of which three (alpha, beta, and delta cells) produce important hormones while the fourth component (C cells) has no known function</t>
        </is>
      </c>
      <c r="AD129" s="2" t="inlineStr">
        <is>
          <t>islotes de Langherans|
islote de Langerhans|
islotes de Langerhans|
islote pancreático</t>
        </is>
      </c>
      <c r="AE129" s="2" t="inlineStr">
        <is>
          <t>3|
3|
1|
3</t>
        </is>
      </c>
      <c r="AF129" s="2" t="inlineStr">
        <is>
          <t xml:space="preserve">|
|
|
</t>
        </is>
      </c>
      <c r="AG129" t="inlineStr">
        <is>
          <t/>
        </is>
      </c>
      <c r="AH129" s="2" t="inlineStr">
        <is>
          <t>Langerhansi saar|
pankreasesaar|
kõhunäärmesaar</t>
        </is>
      </c>
      <c r="AI129" s="2" t="inlineStr">
        <is>
          <t>3|
3|
3</t>
        </is>
      </c>
      <c r="AJ129" s="2" t="inlineStr">
        <is>
          <t xml:space="preserve">|
|
</t>
        </is>
      </c>
      <c r="AK129" t="inlineStr">
        <is>
          <t>ebaregulaarse kujuga endokriinsete rakkude kogumikud, mis asuvad pankreases ja sekreteerivad hormoone</t>
        </is>
      </c>
      <c r="AL129" s="2" t="inlineStr">
        <is>
          <t>haimasaarekkeet|
Langerhansin saarekkeet</t>
        </is>
      </c>
      <c r="AM129" s="2" t="inlineStr">
        <is>
          <t>3|
3</t>
        </is>
      </c>
      <c r="AN129" s="2" t="inlineStr">
        <is>
          <t xml:space="preserve">|
</t>
        </is>
      </c>
      <c r="AO129" t="inlineStr">
        <is>
          <t/>
        </is>
      </c>
      <c r="AP129" s="2" t="inlineStr">
        <is>
          <t>îlots de Langerhans|
îlot de Langerhans|
îlot pancréatique</t>
        </is>
      </c>
      <c r="AQ129" s="2" t="inlineStr">
        <is>
          <t>3|
3|
3</t>
        </is>
      </c>
      <c r="AR129" s="2" t="inlineStr">
        <is>
          <t xml:space="preserve">|
|
</t>
        </is>
      </c>
      <c r="AS129" t="inlineStr">
        <is>
          <t>amas de cellules (appelées cellules Bêta) qui représentent moins de 1 de la masse du pancréas, chargées de sécréter des hormones telles que l'insuline et le glucagon</t>
        </is>
      </c>
      <c r="AT129" s="2" t="inlineStr">
        <is>
          <t>insíní Langerhans</t>
        </is>
      </c>
      <c r="AU129" s="2" t="inlineStr">
        <is>
          <t>3</t>
        </is>
      </c>
      <c r="AV129" s="2" t="inlineStr">
        <is>
          <t/>
        </is>
      </c>
      <c r="AW129" t="inlineStr">
        <is>
          <t/>
        </is>
      </c>
      <c r="AX129" t="inlineStr">
        <is>
          <t/>
        </is>
      </c>
      <c r="AY129" t="inlineStr">
        <is>
          <t/>
        </is>
      </c>
      <c r="AZ129" t="inlineStr">
        <is>
          <t/>
        </is>
      </c>
      <c r="BA129" t="inlineStr">
        <is>
          <t/>
        </is>
      </c>
      <c r="BB129" t="inlineStr">
        <is>
          <t/>
        </is>
      </c>
      <c r="BC129" t="inlineStr">
        <is>
          <t/>
        </is>
      </c>
      <c r="BD129" t="inlineStr">
        <is>
          <t/>
        </is>
      </c>
      <c r="BE129" t="inlineStr">
        <is>
          <t/>
        </is>
      </c>
      <c r="BF129" s="2" t="inlineStr">
        <is>
          <t>isolotti di Langerhans|
isola di Langerhans|
isolotto pancreatrice di Langerhans|
area di Langerhans|
punti follicolari di Renaut|
cellule delle isole di Langerhans|
isola pancreatica</t>
        </is>
      </c>
      <c r="BG129" s="2" t="inlineStr">
        <is>
          <t>3|
3|
3|
3|
3|
2|
3</t>
        </is>
      </c>
      <c r="BH129" s="2" t="inlineStr">
        <is>
          <t xml:space="preserve">|
|
|
|
|
|
</t>
        </is>
      </c>
      <c r="BI129" t="inlineStr">
        <is>
          <t>1) cumuli di cellule del pancreas dei mammiferi 2) picceli ammassi globosi di cordoni cellulari separati da capillari sinuseidali presenti nel pancreas, specie nelle regioni della coda</t>
        </is>
      </c>
      <c r="BJ129" t="inlineStr">
        <is>
          <t/>
        </is>
      </c>
      <c r="BK129" t="inlineStr">
        <is>
          <t/>
        </is>
      </c>
      <c r="BL129" t="inlineStr">
        <is>
          <t/>
        </is>
      </c>
      <c r="BM129" t="inlineStr">
        <is>
          <t/>
        </is>
      </c>
      <c r="BN129" t="inlineStr">
        <is>
          <t/>
        </is>
      </c>
      <c r="BO129" t="inlineStr">
        <is>
          <t/>
        </is>
      </c>
      <c r="BP129" t="inlineStr">
        <is>
          <t/>
        </is>
      </c>
      <c r="BQ129" t="inlineStr">
        <is>
          <t/>
        </is>
      </c>
      <c r="BR129" t="inlineStr">
        <is>
          <t/>
        </is>
      </c>
      <c r="BS129" t="inlineStr">
        <is>
          <t/>
        </is>
      </c>
      <c r="BT129" t="inlineStr">
        <is>
          <t/>
        </is>
      </c>
      <c r="BU129" t="inlineStr">
        <is>
          <t/>
        </is>
      </c>
      <c r="BV129" s="2" t="inlineStr">
        <is>
          <t>eilandjes van Langerhans|
eilandje van Langerhans|
Langerhanseilandje</t>
        </is>
      </c>
      <c r="BW129" s="2" t="inlineStr">
        <is>
          <t>3|
3|
3</t>
        </is>
      </c>
      <c r="BX129" s="2" t="inlineStr">
        <is>
          <t xml:space="preserve">|
|
</t>
        </is>
      </c>
      <c r="BY129" t="inlineStr">
        <is>
          <t/>
        </is>
      </c>
      <c r="BZ129" s="2" t="inlineStr">
        <is>
          <t>wyspy trzustkowe Langerhansa</t>
        </is>
      </c>
      <c r="CA129" s="2" t="inlineStr">
        <is>
          <t>3</t>
        </is>
      </c>
      <c r="CB129" s="2" t="inlineStr">
        <is>
          <t/>
        </is>
      </c>
      <c r="CC129" t="inlineStr">
        <is>
          <t>fragmenty trzustki zbudowane z komórek gruczołowych wydzielania wewnętrznego (głównie hormonów insuliny i glukagonu), występują przede wszystkim w ogonie trzustki, w ich skład wchodzi kilka rodzajów komórek (komórki A, komórki B, komórki D)</t>
        </is>
      </c>
      <c r="CD129" s="2" t="inlineStr">
        <is>
          <t>ilhéus de Langherans|
ilhéus pancreáticos|
ilhéus de Langerhans</t>
        </is>
      </c>
      <c r="CE129" s="2" t="inlineStr">
        <is>
          <t>3|
3|
1</t>
        </is>
      </c>
      <c r="CF129" s="2" t="inlineStr">
        <is>
          <t xml:space="preserve">|
|
</t>
        </is>
      </c>
      <c r="CG129" t="inlineStr">
        <is>
          <t/>
        </is>
      </c>
      <c r="CH129" t="inlineStr">
        <is>
          <t/>
        </is>
      </c>
      <c r="CI129" t="inlineStr">
        <is>
          <t/>
        </is>
      </c>
      <c r="CJ129" t="inlineStr">
        <is>
          <t/>
        </is>
      </c>
      <c r="CK129" t="inlineStr">
        <is>
          <t/>
        </is>
      </c>
      <c r="CL129" t="inlineStr">
        <is>
          <t/>
        </is>
      </c>
      <c r="CM129" t="inlineStr">
        <is>
          <t/>
        </is>
      </c>
      <c r="CN129" t="inlineStr">
        <is>
          <t/>
        </is>
      </c>
      <c r="CO129" t="inlineStr">
        <is>
          <t/>
        </is>
      </c>
      <c r="CP129" t="inlineStr">
        <is>
          <t/>
        </is>
      </c>
      <c r="CQ129" t="inlineStr">
        <is>
          <t/>
        </is>
      </c>
      <c r="CR129" t="inlineStr">
        <is>
          <t/>
        </is>
      </c>
      <c r="CS129" t="inlineStr">
        <is>
          <t/>
        </is>
      </c>
      <c r="CT129" t="inlineStr">
        <is>
          <t/>
        </is>
      </c>
      <c r="CU129" t="inlineStr">
        <is>
          <t/>
        </is>
      </c>
      <c r="CV129" t="inlineStr">
        <is>
          <t/>
        </is>
      </c>
      <c r="CW129" t="inlineStr">
        <is>
          <t/>
        </is>
      </c>
    </row>
    <row r="130">
      <c r="A130" s="1" t="str">
        <f>HYPERLINK("https://iate.europa.eu/entry/result/3582260/all", "3582260")</f>
        <v>3582260</v>
      </c>
      <c r="B130" t="inlineStr">
        <is>
          <t>SOCIAL QUESTIONS</t>
        </is>
      </c>
      <c r="C130" t="inlineStr">
        <is>
          <t>SOCIAL QUESTIONS|social affairs|social problem</t>
        </is>
      </c>
      <c r="D130" t="inlineStr">
        <is>
          <t>yes</t>
        </is>
      </c>
      <c r="E130" t="inlineStr">
        <is>
          <t/>
        </is>
      </c>
      <c r="F130" s="2" t="inlineStr">
        <is>
          <t>сериозно нежелано събитие|
сериозно увреждане на здравето</t>
        </is>
      </c>
      <c r="G130" s="2" t="inlineStr">
        <is>
          <t>4|
4</t>
        </is>
      </c>
      <c r="H130" s="2" t="inlineStr">
        <is>
          <t xml:space="preserve">|
</t>
        </is>
      </c>
      <c r="I130" t="inlineStr">
        <is>
          <t>нежелано събитие, свързано с употребата на наркотици или нерегулирани психоактивни вещества, което води до смърт, животозастрашаващо е, налага спешно лечение и/или хоспитализация, или води до трайно или значително увреждане или неработоспособност</t>
        </is>
      </c>
      <c r="J130" s="2" t="inlineStr">
        <is>
          <t>závažná nežádoucí příhoda|
závažná nežádoucí událost</t>
        </is>
      </c>
      <c r="K130" s="2" t="inlineStr">
        <is>
          <t>4|
4</t>
        </is>
      </c>
      <c r="L130" s="2" t="inlineStr">
        <is>
          <t xml:space="preserve">|
</t>
        </is>
      </c>
      <c r="M130" t="inlineStr">
        <is>
          <t>nežádoucí příhoda související s užíváním drog nebo nekontrolovaných psychoaktivních látek, která vede k úmrtí, ohrožuje život, vyžaduje urgentní péči a/nebo hospitalizaci a vede k trvalému nebo významnému poškození zdraví nebo omezení schopností</t>
        </is>
      </c>
      <c r="N130" s="2" t="inlineStr">
        <is>
          <t>alvorlig hændelse</t>
        </is>
      </c>
      <c r="O130" s="2" t="inlineStr">
        <is>
          <t>3</t>
        </is>
      </c>
      <c r="P130" s="2" t="inlineStr">
        <is>
          <t/>
        </is>
      </c>
      <c r="Q130" t="inlineStr">
        <is>
          <t>utilsigtet hændelse i forbindelse med brug af stoffer eller ikkeregulerede psykoaktive stoffer, hvor hændelsen resulterer i dødsfald, er livstruende, kræver akut behandling og/eller hospitalsindlæggelse eller resulterer i vedvarende eller betydelig invaliditet eller uarbejdsdygtighed</t>
        </is>
      </c>
      <c r="R130" s="2" t="inlineStr">
        <is>
          <t>schwerwiegendes unerwünschtes Ereignis</t>
        </is>
      </c>
      <c r="S130" s="2" t="inlineStr">
        <is>
          <t>4</t>
        </is>
      </c>
      <c r="T130" s="2" t="inlineStr">
        <is>
          <t/>
        </is>
      </c>
      <c r="U130" t="inlineStr">
        <is>
          <t>in Zusammenhang mit dem Konsum von Drogen oder nicht regulierten psychoaktiven Substanzen stehendes unerwünschtes Ereignis, das den Tod zur Folge hat, lebensbedrohlich ist, eine Notfallbehandlung und/oder die Einweisung in ein Krankenhaus erfordert oder zu einer bleibenden oder erheblichen Behinderung oder Fähigkeitsbeeinträchtigung führt</t>
        </is>
      </c>
      <c r="V130" s="2" t="inlineStr">
        <is>
          <t>σοβαρό ανεπιθύμητο συμβάν</t>
        </is>
      </c>
      <c r="W130" s="2" t="inlineStr">
        <is>
          <t>4</t>
        </is>
      </c>
      <c r="X130" s="2" t="inlineStr">
        <is>
          <t/>
        </is>
      </c>
      <c r="Y130" t="inlineStr">
        <is>
          <t>ανεπιθύμητο συμβάν που συνδέεται με την κατανάλωση ναρκωτικών ή μη ελεγχόμενων ψυχοδραστικών ουσιών με θανατηφόρο κατάληξη, και/ή απειλητικό για τη ζωή. Απαιτεί επείγουσα αντιμετώπιση και/ή νοσηλεία, μπορεί να οδηγήσει σε μόνιμη ή σημαντική αναπηρία ή ανικανότητα</t>
        </is>
      </c>
      <c r="Z130" s="2" t="inlineStr">
        <is>
          <t>serious adverse event|
SAE</t>
        </is>
      </c>
      <c r="AA130" s="2" t="inlineStr">
        <is>
          <t>4|
4</t>
        </is>
      </c>
      <c r="AB130" s="2" t="inlineStr">
        <is>
          <t xml:space="preserve">|
</t>
        </is>
      </c>
      <c r="AC130" t="inlineStr">
        <is>
          <t>adverse event associated with the consumption of drugs or unregulated psychoactive substances that results in death, is life-threatening, requires emergency treatment and/or hospitalisation or leads to persistent or significant disability or incapacity</t>
        </is>
      </c>
      <c r="AD130" s="2" t="inlineStr">
        <is>
          <t>efecto adverso grave</t>
        </is>
      </c>
      <c r="AE130" s="2" t="inlineStr">
        <is>
          <t>4</t>
        </is>
      </c>
      <c r="AF130" s="2" t="inlineStr">
        <is>
          <t/>
        </is>
      </c>
      <c r="AG130" t="inlineStr">
        <is>
          <t>efecto adverso asociado con el consumo de drogas o de sustancias psicoactivas no reguladas y que puede ocasionar la muerte, pone en riesgo la vida, requiere de tratamientos de emergencia y/o hospitalización y deriva en discapacidad o incapacidad persistente o severa</t>
        </is>
      </c>
      <c r="AH130" s="2" t="inlineStr">
        <is>
          <t>raske kõrvalnäht</t>
        </is>
      </c>
      <c r="AI130" s="2" t="inlineStr">
        <is>
          <t>4</t>
        </is>
      </c>
      <c r="AJ130" s="2" t="inlineStr">
        <is>
          <t/>
        </is>
      </c>
      <c r="AK130" t="inlineStr">
        <is>
          <t>uimastite või reguleerimata phühhoaktiivsete ainete tarbimisega seostatav kõrvalnäht, mis lõpeb surmaga, on eluohtlik, nõuab erakorralist (haigla)ravi või põhjustab püsiva või olulise puude või teovõimetuse</t>
        </is>
      </c>
      <c r="AL130" s="2" t="inlineStr">
        <is>
          <t>vakava haittatapahtuma</t>
        </is>
      </c>
      <c r="AM130" s="2" t="inlineStr">
        <is>
          <t>4</t>
        </is>
      </c>
      <c r="AN130" s="2" t="inlineStr">
        <is>
          <t/>
        </is>
      </c>
      <c r="AO130" t="inlineStr">
        <is>
          <t>haittatapahtuma, joka liittyy päihteiden ja ei-säänneltyjen psykoaktiivisten aineiden käyttöön ja johtaa kuolemaan, uhkaa henkeä, vaatii ensiapua ja/tai sairaalassaoloa tai johtaa pysyvään tai merkittävään vammaan tai työkyvyttömyyteen</t>
        </is>
      </c>
      <c r="AP130" t="inlineStr">
        <is>
          <t/>
        </is>
      </c>
      <c r="AQ130" t="inlineStr">
        <is>
          <t/>
        </is>
      </c>
      <c r="AR130" t="inlineStr">
        <is>
          <t/>
        </is>
      </c>
      <c r="AS130" t="inlineStr">
        <is>
          <t/>
        </is>
      </c>
      <c r="AT130" s="2" t="inlineStr">
        <is>
          <t>teagmhas trom díobhálach</t>
        </is>
      </c>
      <c r="AU130" s="2" t="inlineStr">
        <is>
          <t>3</t>
        </is>
      </c>
      <c r="AV130" s="2" t="inlineStr">
        <is>
          <t/>
        </is>
      </c>
      <c r="AW130" t="inlineStr">
        <is>
          <t>teagmhas díobhálach a bhaineann leis an úsáid de dhrugaí nó de shubstaintí sícighníomhacha neamhrialáilte a bhfuil bás mar thoradh air, atá bagrach don bheatha, a bhfuil cóireáil éigeandála agus/nó tréimhse ospidéalachta ag teastáil ina leith, nó as a dtagann míchumas nó éagumas leanúnach nó suntasach</t>
        </is>
      </c>
      <c r="AX130" s="2" t="inlineStr">
        <is>
          <t>ozbiljan štetan događaj</t>
        </is>
      </c>
      <c r="AY130" s="2" t="inlineStr">
        <is>
          <t>4</t>
        </is>
      </c>
      <c r="AZ130" s="2" t="inlineStr">
        <is>
          <t/>
        </is>
      </c>
      <c r="BA130" t="inlineStr">
        <is>
          <t>bilo koja nuspojava (poput trovanja, ozljede ili bolesti) povezana s konzumacijom nove psihoaktivne tvari ili druge tvari koja ima smrtni ishod, opasna je po život, zahtijeva hitan medicinski tretman ili hospitalizaciju, uzrokuje opetovani ili ozbiljan invaliditet ili nesposobnost, razvija ovisnost o toj tvari ili njezinu zlouporabu, uzrokuje urođenu anomaliju ili prirođenu manu odnosno predstavlja važan zdravstveni problem koji nije nužno opasan za život ili ne zahtijeva hospitalizaciju i nema smrtni ishod, ali dovodi osobu u opasnost ili zahtijeva intervenciju da se spriječi jedan od gore navedenih ishoda</t>
        </is>
      </c>
      <c r="BB130" s="2" t="inlineStr">
        <is>
          <t>súlyos nemkívánatos esemény</t>
        </is>
      </c>
      <c r="BC130" s="2" t="inlineStr">
        <is>
          <t>4</t>
        </is>
      </c>
      <c r="BD130" s="2" t="inlineStr">
        <is>
          <t/>
        </is>
      </c>
      <c r="BE130" t="inlineStr">
        <is>
          <t>kábítószerek vagy nem szabályozott pszichoaktív anyagok fogyasztásához kapcsolódó, halált okozó, életet veszélyeztető, sürgősségi kezelést és/vagy kórházi kezelést igénylő, illetve tartós vagy jelentős fogyatékossághoz vagy cselekvőképtelenséghez vezető káros esemény</t>
        </is>
      </c>
      <c r="BF130" s="2" t="inlineStr">
        <is>
          <t>grave evento avverso</t>
        </is>
      </c>
      <c r="BG130" s="2" t="inlineStr">
        <is>
          <t>4</t>
        </is>
      </c>
      <c r="BH130" s="2" t="inlineStr">
        <is>
          <t/>
        </is>
      </c>
      <c r="BI130" t="inlineStr">
        <is>
          <t>evento negativo connesso al consumo di droghe o sostanze psicoattive non regolamentate che causa o può causare il decesso, richiede cure mediche e/o un ricovero ospedaliero d'urgenza oppure provoca una disabilità o un'incapacità persistente o significativa</t>
        </is>
      </c>
      <c r="BJ130" s="2" t="inlineStr">
        <is>
          <t>rimtas nepageidaujamas įvykis|
sunkus nepageidaujamas reiškinys</t>
        </is>
      </c>
      <c r="BK130" s="2" t="inlineStr">
        <is>
          <t>3|
3</t>
        </is>
      </c>
      <c r="BL130" s="2" t="inlineStr">
        <is>
          <t xml:space="preserve">|
</t>
        </is>
      </c>
      <c r="BM130" t="inlineStr">
        <is>
          <t>nepageidaujamas įvykis, siejamas su narkotikų ar nereguliuojamų psichoaktyviųjų medžiagų vartojimu, sukeliantis mirtį, keliantis pavojų gyvybei, dėl kurio reikalinga skubi medicinos pagalba ir (arba) hospitalizavimas, kuris sukelia nuolatinę arba sunkią negalią ar neveiksnumą</t>
        </is>
      </c>
      <c r="BN130" s="2" t="inlineStr">
        <is>
          <t>nopietns nevēlams notikums</t>
        </is>
      </c>
      <c r="BO130" s="2" t="inlineStr">
        <is>
          <t>3</t>
        </is>
      </c>
      <c r="BP130" s="2" t="inlineStr">
        <is>
          <t/>
        </is>
      </c>
      <c r="BQ130" t="inlineStr">
        <is>
          <t>ar narkotiku vai neregulētu psihoaktīvo vielu lietošanu saistīta nevēlama ietekme, kā rezultātā iestājas nāve vai kas ir dzīvībai bīstama, vai tās dēļ nepieciešama neatliekamā medicīniskā palīdzība un/vai hospitalizācija, vai kā rezultātā rodas pastāvīga vai būtiska invaliditāte vai nespēja</t>
        </is>
      </c>
      <c r="BR130" s="2" t="inlineStr">
        <is>
          <t>avveniment avvers serju</t>
        </is>
      </c>
      <c r="BS130" s="2" t="inlineStr">
        <is>
          <t>3</t>
        </is>
      </c>
      <c r="BT130" s="2" t="inlineStr">
        <is>
          <t/>
        </is>
      </c>
      <c r="BU130" t="inlineStr">
        <is>
          <t>avveniment avvers assoċjat mal-konsum tad-drogi jew sustanzi psikoattivi mhux regolati li jirriżulta f'mewt, huwa theddida għall-ħajja, jeħtieġ kura ta' emerġenza u/jew ammissjoni fl-isptar jew iwassal għal diżabilità jew inkapaċità persistenti jew sinifikanti</t>
        </is>
      </c>
      <c r="BV130" s="2" t="inlineStr">
        <is>
          <t>ernstig ongewenst voorval</t>
        </is>
      </c>
      <c r="BW130" s="2" t="inlineStr">
        <is>
          <t>4</t>
        </is>
      </c>
      <c r="BX130" s="2" t="inlineStr">
        <is>
          <t/>
        </is>
      </c>
      <c r="BY130" t="inlineStr">
        <is>
          <t>ongewenst voorval in verband met het gebruik van drugs of niet-gereguleerde psychoactieve stoffen dat de dood tot gevolg heeft, levensbedreigend is, spoedeisende behandeling en/of ziekenhuisopname noodzakelijk maakt of leidt tot blijvende of ernstige invaliditeit of arbeidsongeschiktheid</t>
        </is>
      </c>
      <c r="BZ130" s="2" t="inlineStr">
        <is>
          <t>poważne zdarzenie niepożądane</t>
        </is>
      </c>
      <c r="CA130" s="2" t="inlineStr">
        <is>
          <t>4</t>
        </is>
      </c>
      <c r="CB130" s="2" t="inlineStr">
        <is>
          <t/>
        </is>
      </c>
      <c r="CC130" t="inlineStr">
        <is>
          <t>niepożądane zdarzenie związane z użyciem narkotyków lub nielegalnych substancji psychoaktywnych, które powoduje zgon, zagrożenie życia, konieczność pilnego leczenia albo hospitalizacji lub prowadzi do długotrwałej albo znaczącej niepełnosprawności/ inwalidztwa</t>
        </is>
      </c>
      <c r="CD130" s="2" t="inlineStr">
        <is>
          <t>acontecimento adverso grave</t>
        </is>
      </c>
      <c r="CE130" s="2" t="inlineStr">
        <is>
          <t>4</t>
        </is>
      </c>
      <c r="CF130" s="2" t="inlineStr">
        <is>
          <t/>
        </is>
      </c>
      <c r="CG130" t="inlineStr">
        <is>
          <t>acontecimento adverso associado ao consumo de drogas ou de substâncias psicoativas não regulamentadas que resulta em morte, ameaça a vida, requer tratamento de urgência e/ou hospitalização ou que resulta em deficiências ou incapacidades persistentes ou significativas</t>
        </is>
      </c>
      <c r="CH130" s="2" t="inlineStr">
        <is>
          <t>eveniment traumatic major asociat consumului de droguri</t>
        </is>
      </c>
      <c r="CI130" s="2" t="inlineStr">
        <is>
          <t>4</t>
        </is>
      </c>
      <c r="CJ130" s="2" t="inlineStr">
        <is>
          <t/>
        </is>
      </c>
      <c r="CK130" t="inlineStr">
        <is>
          <t>eveniment advers asociat cu consumul de droguri sau de substanțe psihoactive nereglementate, care are ca rezultat decesul, pune în pericol viața, necesită tratament de urgență și/sau spitalizare sau duce la handicap sau incapacitate persistentă sau semnificativă</t>
        </is>
      </c>
      <c r="CL130" s="2" t="inlineStr">
        <is>
          <t>závažná nežiaduca udalosť</t>
        </is>
      </c>
      <c r="CM130" s="2" t="inlineStr">
        <is>
          <t>3</t>
        </is>
      </c>
      <c r="CN130" s="2" t="inlineStr">
        <is>
          <t/>
        </is>
      </c>
      <c r="CO130" t="inlineStr">
        <is>
          <t>nežiaduca udalosť súvisiaca s užívaním drog alebo nekontrolovaných psychoaktívnych látok, ktorá spôsobuje smrť, ohrozuje život, vyžaduje si urgentnú starostlivosť a/alebo hospitalizáciu a vedie k trvalému alebo význanému postihnutiu alebo invalidite</t>
        </is>
      </c>
      <c r="CP130" s="2" t="inlineStr">
        <is>
          <t>resni neželeni dogodek</t>
        </is>
      </c>
      <c r="CQ130" s="2" t="inlineStr">
        <is>
          <t>4</t>
        </is>
      </c>
      <c r="CR130" s="2" t="inlineStr">
        <is>
          <t/>
        </is>
      </c>
      <c r="CS130" t="inlineStr">
        <is>
          <t>neželeni dogodek, povezan z uporabo drog ali nereguliranih psihoaktivnih snov, ki povzroči smrt, je smrtno nevaren, zahteva nujno zdravljenje in/ali hospitalizacijo oziroma povzroči trajno ali večjo okvaro ali nezmožnost</t>
        </is>
      </c>
      <c r="CT130" s="2" t="inlineStr">
        <is>
          <t>allvarlig negativ händelse</t>
        </is>
      </c>
      <c r="CU130" s="2" t="inlineStr">
        <is>
          <t>4</t>
        </is>
      </c>
      <c r="CV130" s="2" t="inlineStr">
        <is>
          <t/>
        </is>
      </c>
      <c r="CW130" t="inlineStr">
        <is>
          <t>negativ händelse kopplad till intag av droger eller oreglerade psykoaktiva substanser som leder till döden, är livshotande, kräver akutvård och/eller intagning på sjukhus eller leder till bestående eller omfattande funktionsnedsättning eller oförmåga</t>
        </is>
      </c>
    </row>
    <row r="131">
      <c r="A131" s="1" t="str">
        <f>HYPERLINK("https://iate.europa.eu/entry/result/3627434/all", "3627434")</f>
        <v>3627434</v>
      </c>
      <c r="B131" t="inlineStr">
        <is>
          <t>SOCIAL QUESTIONS</t>
        </is>
      </c>
      <c r="C131" t="inlineStr">
        <is>
          <t>SOCIAL QUESTIONS|health|medical science</t>
        </is>
      </c>
      <c r="D131" t="inlineStr">
        <is>
          <t>yes</t>
        </is>
      </c>
      <c r="E131" t="inlineStr">
        <is>
          <t/>
        </is>
      </c>
      <c r="F131" t="inlineStr">
        <is>
          <t/>
        </is>
      </c>
      <c r="G131" t="inlineStr">
        <is>
          <t/>
        </is>
      </c>
      <c r="H131" t="inlineStr">
        <is>
          <t/>
        </is>
      </c>
      <c r="I131" t="inlineStr">
        <is>
          <t/>
        </is>
      </c>
      <c r="J131" t="inlineStr">
        <is>
          <t/>
        </is>
      </c>
      <c r="K131" t="inlineStr">
        <is>
          <t/>
        </is>
      </c>
      <c r="L131" t="inlineStr">
        <is>
          <t/>
        </is>
      </c>
      <c r="M131" t="inlineStr">
        <is>
          <t/>
        </is>
      </c>
      <c r="N131" t="inlineStr">
        <is>
          <t/>
        </is>
      </c>
      <c r="O131" t="inlineStr">
        <is>
          <t/>
        </is>
      </c>
      <c r="P131" t="inlineStr">
        <is>
          <t/>
        </is>
      </c>
      <c r="Q131" t="inlineStr">
        <is>
          <t/>
        </is>
      </c>
      <c r="R131" t="inlineStr">
        <is>
          <t/>
        </is>
      </c>
      <c r="S131" t="inlineStr">
        <is>
          <t/>
        </is>
      </c>
      <c r="T131" t="inlineStr">
        <is>
          <t/>
        </is>
      </c>
      <c r="U131" t="inlineStr">
        <is>
          <t/>
        </is>
      </c>
      <c r="V131" t="inlineStr">
        <is>
          <t/>
        </is>
      </c>
      <c r="W131" t="inlineStr">
        <is>
          <t/>
        </is>
      </c>
      <c r="X131" t="inlineStr">
        <is>
          <t/>
        </is>
      </c>
      <c r="Y131" t="inlineStr">
        <is>
          <t/>
        </is>
      </c>
      <c r="Z131" s="2" t="inlineStr">
        <is>
          <t>damage|
injury</t>
        </is>
      </c>
      <c r="AA131" s="2" t="inlineStr">
        <is>
          <t>3|
3</t>
        </is>
      </c>
      <c r="AB131" s="2" t="inlineStr">
        <is>
          <t xml:space="preserve">|
</t>
        </is>
      </c>
      <c r="AC131" t="inlineStr">
        <is>
          <t>harm caused to tissues and cells by a toxin to an organism</t>
        </is>
      </c>
      <c r="AD131" t="inlineStr">
        <is>
          <t/>
        </is>
      </c>
      <c r="AE131" t="inlineStr">
        <is>
          <t/>
        </is>
      </c>
      <c r="AF131" t="inlineStr">
        <is>
          <t/>
        </is>
      </c>
      <c r="AG131" t="inlineStr">
        <is>
          <t/>
        </is>
      </c>
      <c r="AH131" t="inlineStr">
        <is>
          <t/>
        </is>
      </c>
      <c r="AI131" t="inlineStr">
        <is>
          <t/>
        </is>
      </c>
      <c r="AJ131" t="inlineStr">
        <is>
          <t/>
        </is>
      </c>
      <c r="AK131" t="inlineStr">
        <is>
          <t/>
        </is>
      </c>
      <c r="AL131" t="inlineStr">
        <is>
          <t/>
        </is>
      </c>
      <c r="AM131" t="inlineStr">
        <is>
          <t/>
        </is>
      </c>
      <c r="AN131" t="inlineStr">
        <is>
          <t/>
        </is>
      </c>
      <c r="AO131" t="inlineStr">
        <is>
          <t/>
        </is>
      </c>
      <c r="AP131" t="inlineStr">
        <is>
          <t/>
        </is>
      </c>
      <c r="AQ131" t="inlineStr">
        <is>
          <t/>
        </is>
      </c>
      <c r="AR131" t="inlineStr">
        <is>
          <t/>
        </is>
      </c>
      <c r="AS131" t="inlineStr">
        <is>
          <t/>
        </is>
      </c>
      <c r="AT131" t="inlineStr">
        <is>
          <t/>
        </is>
      </c>
      <c r="AU131" t="inlineStr">
        <is>
          <t/>
        </is>
      </c>
      <c r="AV131" t="inlineStr">
        <is>
          <t/>
        </is>
      </c>
      <c r="AW131" t="inlineStr">
        <is>
          <t/>
        </is>
      </c>
      <c r="AX131" t="inlineStr">
        <is>
          <t/>
        </is>
      </c>
      <c r="AY131" t="inlineStr">
        <is>
          <t/>
        </is>
      </c>
      <c r="AZ131" t="inlineStr">
        <is>
          <t/>
        </is>
      </c>
      <c r="BA131" t="inlineStr">
        <is>
          <t/>
        </is>
      </c>
      <c r="BB131" t="inlineStr">
        <is>
          <t/>
        </is>
      </c>
      <c r="BC131" t="inlineStr">
        <is>
          <t/>
        </is>
      </c>
      <c r="BD131" t="inlineStr">
        <is>
          <t/>
        </is>
      </c>
      <c r="BE131" t="inlineStr">
        <is>
          <t/>
        </is>
      </c>
      <c r="BF131" t="inlineStr">
        <is>
          <t/>
        </is>
      </c>
      <c r="BG131" t="inlineStr">
        <is>
          <t/>
        </is>
      </c>
      <c r="BH131" t="inlineStr">
        <is>
          <t/>
        </is>
      </c>
      <c r="BI131" t="inlineStr">
        <is>
          <t/>
        </is>
      </c>
      <c r="BJ131" t="inlineStr">
        <is>
          <t/>
        </is>
      </c>
      <c r="BK131" t="inlineStr">
        <is>
          <t/>
        </is>
      </c>
      <c r="BL131" t="inlineStr">
        <is>
          <t/>
        </is>
      </c>
      <c r="BM131" t="inlineStr">
        <is>
          <t/>
        </is>
      </c>
      <c r="BN131" t="inlineStr">
        <is>
          <t/>
        </is>
      </c>
      <c r="BO131" t="inlineStr">
        <is>
          <t/>
        </is>
      </c>
      <c r="BP131" t="inlineStr">
        <is>
          <t/>
        </is>
      </c>
      <c r="BQ131" t="inlineStr">
        <is>
          <t/>
        </is>
      </c>
      <c r="BR131" t="inlineStr">
        <is>
          <t/>
        </is>
      </c>
      <c r="BS131" t="inlineStr">
        <is>
          <t/>
        </is>
      </c>
      <c r="BT131" t="inlineStr">
        <is>
          <t/>
        </is>
      </c>
      <c r="BU131" t="inlineStr">
        <is>
          <t/>
        </is>
      </c>
      <c r="BV131" t="inlineStr">
        <is>
          <t/>
        </is>
      </c>
      <c r="BW131" t="inlineStr">
        <is>
          <t/>
        </is>
      </c>
      <c r="BX131" t="inlineStr">
        <is>
          <t/>
        </is>
      </c>
      <c r="BY131" t="inlineStr">
        <is>
          <t/>
        </is>
      </c>
      <c r="BZ131" t="inlineStr">
        <is>
          <t/>
        </is>
      </c>
      <c r="CA131" t="inlineStr">
        <is>
          <t/>
        </is>
      </c>
      <c r="CB131" t="inlineStr">
        <is>
          <t/>
        </is>
      </c>
      <c r="CC131" t="inlineStr">
        <is>
          <t/>
        </is>
      </c>
      <c r="CD131" t="inlineStr">
        <is>
          <t/>
        </is>
      </c>
      <c r="CE131" t="inlineStr">
        <is>
          <t/>
        </is>
      </c>
      <c r="CF131" t="inlineStr">
        <is>
          <t/>
        </is>
      </c>
      <c r="CG131" t="inlineStr">
        <is>
          <t/>
        </is>
      </c>
      <c r="CH131" t="inlineStr">
        <is>
          <t/>
        </is>
      </c>
      <c r="CI131" t="inlineStr">
        <is>
          <t/>
        </is>
      </c>
      <c r="CJ131" t="inlineStr">
        <is>
          <t/>
        </is>
      </c>
      <c r="CK131" t="inlineStr">
        <is>
          <t/>
        </is>
      </c>
      <c r="CL131" t="inlineStr">
        <is>
          <t/>
        </is>
      </c>
      <c r="CM131" t="inlineStr">
        <is>
          <t/>
        </is>
      </c>
      <c r="CN131" t="inlineStr">
        <is>
          <t/>
        </is>
      </c>
      <c r="CO131" t="inlineStr">
        <is>
          <t/>
        </is>
      </c>
      <c r="CP131" s="2" t="inlineStr">
        <is>
          <t>poškodba</t>
        </is>
      </c>
      <c r="CQ131" s="2" t="inlineStr">
        <is>
          <t>3</t>
        </is>
      </c>
      <c r="CR131" s="2" t="inlineStr">
        <is>
          <t/>
        </is>
      </c>
      <c r="CS131" t="inlineStr">
        <is>
          <t/>
        </is>
      </c>
      <c r="CT131" t="inlineStr">
        <is>
          <t/>
        </is>
      </c>
      <c r="CU131" t="inlineStr">
        <is>
          <t/>
        </is>
      </c>
      <c r="CV131" t="inlineStr">
        <is>
          <t/>
        </is>
      </c>
      <c r="CW131" t="inlineStr">
        <is>
          <t/>
        </is>
      </c>
    </row>
    <row r="132">
      <c r="A132" s="1" t="str">
        <f>HYPERLINK("https://iate.europa.eu/entry/result/3543176/all", "3543176")</f>
        <v>3543176</v>
      </c>
      <c r="B132" t="inlineStr">
        <is>
          <t>SOCIAL QUESTIONS</t>
        </is>
      </c>
      <c r="C132" t="inlineStr">
        <is>
          <t>SOCIAL QUESTIONS|health|pharmaceutical industry</t>
        </is>
      </c>
      <c r="D132" t="inlineStr">
        <is>
          <t>yes</t>
        </is>
      </c>
      <c r="E132" t="inlineStr">
        <is>
          <t/>
        </is>
      </c>
      <c r="F132" s="2" t="inlineStr">
        <is>
          <t>допълнителен лекарствен продукт</t>
        </is>
      </c>
      <c r="G132" s="2" t="inlineStr">
        <is>
          <t>3</t>
        </is>
      </c>
      <c r="H132" s="2" t="inlineStr">
        <is>
          <t/>
        </is>
      </c>
      <c r="I132" t="inlineStr">
        <is>
          <t>Лекарствен продукт [ &lt;a href="/entry/result/1443220/all" id="ENTRY_TO_ENTRY_CONVERTER" target="_blank"&gt;IATE:1443220&lt;/a&gt; ], използван в контекста на клинично изпитване [ &lt;a href="/entry/result/1686971/all" id="ENTRY_TO_ENTRY_CONVERTER" target="_blank"&gt;IATE:1686971&lt;/a&gt; ], но не като изпитван лекарствен продукт [ &lt;a href="/entry/result/2146586/all" id="ENTRY_TO_ENTRY_CONVERTER" target="_blank"&gt;IATE:2146586&lt;/a&gt; ].</t>
        </is>
      </c>
      <c r="J132" s="2" t="inlineStr">
        <is>
          <t>pomocný léčivý přípravek</t>
        </is>
      </c>
      <c r="K132" s="2" t="inlineStr">
        <is>
          <t>3</t>
        </is>
      </c>
      <c r="L132" s="2" t="inlineStr">
        <is>
          <t/>
        </is>
      </c>
      <c r="M132" t="inlineStr">
        <is>
          <t>léčivý přípravek používaný pro potřeby klinického hodnocení, jak je uvedeno v protokolu, avšak nikoliv jako hodnocený léčivý přípravek</t>
        </is>
      </c>
      <c r="N132" s="2" t="inlineStr">
        <is>
          <t>hjælpelægemiddel</t>
        </is>
      </c>
      <c r="O132" s="2" t="inlineStr">
        <is>
          <t>3</t>
        </is>
      </c>
      <c r="P132" s="2" t="inlineStr">
        <is>
          <t/>
        </is>
      </c>
      <c r="Q132" t="inlineStr">
        <is>
          <t>et lægemiddel, der anvendes i forbindelse med et klinisk forsøg, men ikke som et forsøgslægemiddel</t>
        </is>
      </c>
      <c r="R132" s="2" t="inlineStr">
        <is>
          <t>Hilfspräparat</t>
        </is>
      </c>
      <c r="S132" s="2" t="inlineStr">
        <is>
          <t>3</t>
        </is>
      </c>
      <c r="T132" s="2" t="inlineStr">
        <is>
          <t/>
        </is>
      </c>
      <c r="U132" t="inlineStr">
        <is>
          <t/>
        </is>
      </c>
      <c r="V132" s="2" t="inlineStr">
        <is>
          <t>βοηθητικό φάρμακο</t>
        </is>
      </c>
      <c r="W132" s="2" t="inlineStr">
        <is>
          <t>3</t>
        </is>
      </c>
      <c r="X132" s="2" t="inlineStr">
        <is>
          <t/>
        </is>
      </c>
      <c r="Y132" t="inlineStr">
        <is>
          <t/>
        </is>
      </c>
      <c r="Z132" s="2" t="inlineStr">
        <is>
          <t>auxiliary medicinal product|
auxiliary medicinal products</t>
        </is>
      </c>
      <c r="AA132" s="2" t="inlineStr">
        <is>
          <t>3|
1</t>
        </is>
      </c>
      <c r="AB132" s="2" t="inlineStr">
        <is>
          <t xml:space="preserve">|
</t>
        </is>
      </c>
      <c r="AC132" t="inlineStr">
        <is>
          <t>medicinal product used in the context of a clinical trial, but not as an investigational medicinal product</t>
        </is>
      </c>
      <c r="AD132" t="inlineStr">
        <is>
          <t/>
        </is>
      </c>
      <c r="AE132" t="inlineStr">
        <is>
          <t/>
        </is>
      </c>
      <c r="AF132" t="inlineStr">
        <is>
          <t/>
        </is>
      </c>
      <c r="AG132" t="inlineStr">
        <is>
          <t/>
        </is>
      </c>
      <c r="AH132" s="2" t="inlineStr">
        <is>
          <t>täiendav ravim</t>
        </is>
      </c>
      <c r="AI132" s="2" t="inlineStr">
        <is>
          <t>3</t>
        </is>
      </c>
      <c r="AJ132" s="2" t="inlineStr">
        <is>
          <t/>
        </is>
      </c>
      <c r="AK132" t="inlineStr">
        <is>
          <t>kliinilises katses kasutatav muu ravim kui uuritav ravim</t>
        </is>
      </c>
      <c r="AL132" s="2" t="inlineStr">
        <is>
          <t>oheislääke</t>
        </is>
      </c>
      <c r="AM132" s="2" t="inlineStr">
        <is>
          <t>3</t>
        </is>
      </c>
      <c r="AN132" s="2" t="inlineStr">
        <is>
          <t/>
        </is>
      </c>
      <c r="AO132" t="inlineStr">
        <is>
          <t/>
        </is>
      </c>
      <c r="AP132" s="2" t="inlineStr">
        <is>
          <t>médicament auxiliaire</t>
        </is>
      </c>
      <c r="AQ132" s="2" t="inlineStr">
        <is>
          <t>3</t>
        </is>
      </c>
      <c r="AR132" s="2" t="inlineStr">
        <is>
          <t/>
        </is>
      </c>
      <c r="AS132" t="inlineStr">
        <is>
          <t>médicament utilisé dans le contexte d'un essai clinique, mais non comme médicament expérimental</t>
        </is>
      </c>
      <c r="AT132" s="2" t="inlineStr">
        <is>
          <t>táirge íocshláinte cúntach</t>
        </is>
      </c>
      <c r="AU132" s="2" t="inlineStr">
        <is>
          <t>3</t>
        </is>
      </c>
      <c r="AV132" s="2" t="inlineStr">
        <is>
          <t/>
        </is>
      </c>
      <c r="AW132" t="inlineStr">
        <is>
          <t/>
        </is>
      </c>
      <c r="AX132" t="inlineStr">
        <is>
          <t/>
        </is>
      </c>
      <c r="AY132" t="inlineStr">
        <is>
          <t/>
        </is>
      </c>
      <c r="AZ132" t="inlineStr">
        <is>
          <t/>
        </is>
      </c>
      <c r="BA132" t="inlineStr">
        <is>
          <t/>
        </is>
      </c>
      <c r="BB132" s="2" t="inlineStr">
        <is>
          <t>kiegészítő gyógyszer</t>
        </is>
      </c>
      <c r="BC132" s="2" t="inlineStr">
        <is>
          <t>4</t>
        </is>
      </c>
      <c r="BD132" s="2" t="inlineStr">
        <is>
          <t/>
        </is>
      </c>
      <c r="BE132" t="inlineStr">
        <is>
          <t>klinikai vizsgálatnak a tervben meghatározott szükségleteire alkalmazott gyógyszer, amelyet az adott vizsgálatban nem vizsgálati gyógyszerként [ &lt;a href="/entry/result/2146586/all" id="ENTRY_TO_ENTRY_CONVERTER" target="_blank"&gt;IATE:2146586&lt;/a&gt; ] alkalmaznak</t>
        </is>
      </c>
      <c r="BF132" s="2" t="inlineStr">
        <is>
          <t>medicinale ausiliario</t>
        </is>
      </c>
      <c r="BG132" s="2" t="inlineStr">
        <is>
          <t>3</t>
        </is>
      </c>
      <c r="BH132" s="2" t="inlineStr">
        <is>
          <t/>
        </is>
      </c>
      <c r="BI132" t="inlineStr">
        <is>
          <t>medicinale utilizzato nel contesto di una sperimentazione clinica, ma non come medicinale in fase di sperimentazione</t>
        </is>
      </c>
      <c r="BJ132" s="2" t="inlineStr">
        <is>
          <t>pagalbinis vaistas</t>
        </is>
      </c>
      <c r="BK132" s="2" t="inlineStr">
        <is>
          <t>3</t>
        </is>
      </c>
      <c r="BL132" s="2" t="inlineStr">
        <is>
          <t/>
        </is>
      </c>
      <c r="BM132" t="inlineStr">
        <is>
          <t>vaistas, naudojamas klinikinių tyrimų reikmėms, kaip nurodyta protokole, bet ne kaip tiriamasis vaistas [ &lt;a href="/entry/result/2146586/all" id="ENTRY_TO_ENTRY_CONVERTER" target="_blank"&gt;IATE:2146586&lt;/a&gt; ]</t>
        </is>
      </c>
      <c r="BN132" s="2" t="inlineStr">
        <is>
          <t>papildzāles</t>
        </is>
      </c>
      <c r="BO132" s="2" t="inlineStr">
        <is>
          <t>2</t>
        </is>
      </c>
      <c r="BP132" s="2" t="inlineStr">
        <is>
          <t/>
        </is>
      </c>
      <c r="BQ132" t="inlineStr">
        <is>
          <t>zāles, ko lieto klīniskas pārbaudes vajadzībām saskaņā ar aprakstu protokolā, bet ne kā pētāmās zāles</t>
        </is>
      </c>
      <c r="BR132" s="2" t="inlineStr">
        <is>
          <t>prodott mediċinali awżiljarju</t>
        </is>
      </c>
      <c r="BS132" s="2" t="inlineStr">
        <is>
          <t>3</t>
        </is>
      </c>
      <c r="BT132" s="2" t="inlineStr">
        <is>
          <t/>
        </is>
      </c>
      <c r="BU132" t="inlineStr">
        <is>
          <t/>
        </is>
      </c>
      <c r="BV132" s="2" t="inlineStr">
        <is>
          <t>auxiliair geneesmiddel</t>
        </is>
      </c>
      <c r="BW132" s="2" t="inlineStr">
        <is>
          <t>3</t>
        </is>
      </c>
      <c r="BX132" s="2" t="inlineStr">
        <is>
          <t/>
        </is>
      </c>
      <c r="BY132" t="inlineStr">
        <is>
          <t>"geneesmiddel dat in een klinische proef wordt gebruikt, maar niet als geneesmiddel voor onderzoek"</t>
        </is>
      </c>
      <c r="BZ132" s="2" t="inlineStr">
        <is>
          <t>pomocniczy produkt leczniczy</t>
        </is>
      </c>
      <c r="CA132" s="2" t="inlineStr">
        <is>
          <t>3</t>
        </is>
      </c>
      <c r="CB132" s="2" t="inlineStr">
        <is>
          <t/>
        </is>
      </c>
      <c r="CC132" t="inlineStr">
        <is>
          <t>produkt leczniczy stosowany na potrzeby badania klinicznego zgodnie z opisem zawartym w protokole, lecz nie jako badany produkt leczniczy</t>
        </is>
      </c>
      <c r="CD132" s="2" t="inlineStr">
        <is>
          <t>medicamento auxiliar</t>
        </is>
      </c>
      <c r="CE132" s="2" t="inlineStr">
        <is>
          <t>3</t>
        </is>
      </c>
      <c r="CF132" s="2" t="inlineStr">
        <is>
          <t/>
        </is>
      </c>
      <c r="CG132" t="inlineStr">
        <is>
          <t>Medicamento utilizado para as necessidades de um ensaio clínico tal como descritas no protocolo, mas não como medicamento experimental.</t>
        </is>
      </c>
      <c r="CH132" s="2" t="inlineStr">
        <is>
          <t>medicament auxiliar</t>
        </is>
      </c>
      <c r="CI132" s="2" t="inlineStr">
        <is>
          <t>3</t>
        </is>
      </c>
      <c r="CJ132" s="2" t="inlineStr">
        <is>
          <t/>
        </is>
      </c>
      <c r="CK132" t="inlineStr">
        <is>
          <t>un medicament utilizat în cadrul unui trial clinic, dar nu ca medicament experimental</t>
        </is>
      </c>
      <c r="CL132" s="2" t="inlineStr">
        <is>
          <t>sprievodný liek</t>
        </is>
      </c>
      <c r="CM132" s="2" t="inlineStr">
        <is>
          <t>3</t>
        </is>
      </c>
      <c r="CN132" s="2" t="inlineStr">
        <is>
          <t/>
        </is>
      </c>
      <c r="CO132" t="inlineStr">
        <is>
          <t>liek používaný pre potreby klinického skúšania, v súlade s protokolom, ale nie ako skúšaný liek</t>
        </is>
      </c>
      <c r="CP132" s="2" t="inlineStr">
        <is>
          <t>pomožno zdravilo</t>
        </is>
      </c>
      <c r="CQ132" s="2" t="inlineStr">
        <is>
          <t>2</t>
        </is>
      </c>
      <c r="CR132" s="2" t="inlineStr">
        <is>
          <t/>
        </is>
      </c>
      <c r="CS132" t="inlineStr">
        <is>
          <t>Zdravilo, ki se uporabljajo pri kliničnem preskušanju, vendar ne kot zdravilo v preskušanju.</t>
        </is>
      </c>
      <c r="CT132" s="2" t="inlineStr">
        <is>
          <t>tilläggsläkemedel</t>
        </is>
      </c>
      <c r="CU132" s="2" t="inlineStr">
        <is>
          <t>3</t>
        </is>
      </c>
      <c r="CV132" s="2" t="inlineStr">
        <is>
          <t/>
        </is>
      </c>
      <c r="CW132" t="inlineStr">
        <is>
          <t>läkemedel som används i samband med en klinisk prövning, men inte som &lt;i&gt;prövningsläkemedel&lt;/i&gt; [ &lt;a href="/entry/result/2146586/all" id="ENTRY_TO_ENTRY_CONVERTER" target="_blank"&gt;IATE:2146586&lt;/a&gt; ]</t>
        </is>
      </c>
    </row>
    <row r="133">
      <c r="A133" s="1" t="str">
        <f>HYPERLINK("https://iate.europa.eu/entry/result/1351186/all", "1351186")</f>
        <v>1351186</v>
      </c>
      <c r="B133" t="inlineStr">
        <is>
          <t>SOCIAL QUESTIONS;SCIENCE</t>
        </is>
      </c>
      <c r="C133" t="inlineStr">
        <is>
          <t>SOCIAL QUESTIONS|health|pharmaceutical industry;SCIENCE|natural and applied sciences|life sciences</t>
        </is>
      </c>
      <c r="D133" t="inlineStr">
        <is>
          <t>yes</t>
        </is>
      </c>
      <c r="E133" t="inlineStr">
        <is>
          <t/>
        </is>
      </c>
      <c r="F133" s="2" t="inlineStr">
        <is>
          <t>отделяне</t>
        </is>
      </c>
      <c r="G133" s="2" t="inlineStr">
        <is>
          <t>3</t>
        </is>
      </c>
      <c r="H133" s="2" t="inlineStr">
        <is>
          <t/>
        </is>
      </c>
      <c r="I133" t="inlineStr">
        <is>
          <t>Съвкупност от физиологични процеси за освобождаване на тялото от крайните продукти на обмяната на веществата, чуждородни вещества, а също излишната вода, минерални и органични вещества, получени от храни или образувани в тялото по време на метаболизма.</t>
        </is>
      </c>
      <c r="J133" s="2" t="inlineStr">
        <is>
          <t>vylučování</t>
        </is>
      </c>
      <c r="K133" s="2" t="inlineStr">
        <is>
          <t>3</t>
        </is>
      </c>
      <c r="L133" s="2" t="inlineStr">
        <is>
          <t/>
        </is>
      </c>
      <c r="M133" t="inlineStr">
        <is>
          <t>děje, kterými se tělo zbavuje mateřské látky i metabolitů</t>
        </is>
      </c>
      <c r="N133" s="2" t="inlineStr">
        <is>
          <t>ekskretion|
udskillelse</t>
        </is>
      </c>
      <c r="O133" s="2" t="inlineStr">
        <is>
          <t>3|
3</t>
        </is>
      </c>
      <c r="P133" s="2" t="inlineStr">
        <is>
          <t xml:space="preserve">|
</t>
        </is>
      </c>
      <c r="Q133" t="inlineStr">
        <is>
          <t>levende organismers udskillelse af affaldsstoffer, som de ikke har kunnet nedbryde og anvende, samt affaldsstoffer fra deres stofskifte</t>
        </is>
      </c>
      <c r="R133" s="2" t="inlineStr">
        <is>
          <t>Exkretion</t>
        </is>
      </c>
      <c r="S133" s="2" t="inlineStr">
        <is>
          <t>3</t>
        </is>
      </c>
      <c r="T133" s="2" t="inlineStr">
        <is>
          <t/>
        </is>
      </c>
      <c r="U133" t="inlineStr">
        <is>
          <t>Ausscheidung als Körperfunktion</t>
        </is>
      </c>
      <c r="V133" s="2" t="inlineStr">
        <is>
          <t>αποβολή|
απέκκριση</t>
        </is>
      </c>
      <c r="W133" s="2" t="inlineStr">
        <is>
          <t>3|
3</t>
        </is>
      </c>
      <c r="X133" s="2" t="inlineStr">
        <is>
          <t>admitted|
preferred</t>
        </is>
      </c>
      <c r="Y133" t="inlineStr">
        <is>
          <t/>
        </is>
      </c>
      <c r="Z133" s="2" t="inlineStr">
        <is>
          <t>excretion</t>
        </is>
      </c>
      <c r="AA133" s="2" t="inlineStr">
        <is>
          <t>3</t>
        </is>
      </c>
      <c r="AB133" s="2" t="inlineStr">
        <is>
          <t/>
        </is>
      </c>
      <c r="AC133" t="inlineStr">
        <is>
          <t>&lt;div&gt;movement of a drug out of the body&lt;/div&gt;</t>
        </is>
      </c>
      <c r="AD133" s="2" t="inlineStr">
        <is>
          <t>excreción</t>
        </is>
      </c>
      <c r="AE133" s="2" t="inlineStr">
        <is>
          <t>3</t>
        </is>
      </c>
      <c r="AF133" s="2" t="inlineStr">
        <is>
          <t/>
        </is>
      </c>
      <c r="AG133" t="inlineStr">
        <is>
          <t>Acción y efecto de expulsar del cuerpo los residuos metabólicos o digestivos.</t>
        </is>
      </c>
      <c r="AH133" s="2" t="inlineStr">
        <is>
          <t>eritumine</t>
        </is>
      </c>
      <c r="AI133" s="2" t="inlineStr">
        <is>
          <t>3</t>
        </is>
      </c>
      <c r="AJ133" s="2" t="inlineStr">
        <is>
          <t/>
        </is>
      </c>
      <c r="AK133" t="inlineStr">
        <is>
          <t>ainevahetuse lõpp-produkti väljumine organismist</t>
        </is>
      </c>
      <c r="AL133" s="2" t="inlineStr">
        <is>
          <t>eritys|
kuonaneritys|
ekskreetio|
kuonaeritys</t>
        </is>
      </c>
      <c r="AM133" s="2" t="inlineStr">
        <is>
          <t>3|
3|
3|
2</t>
        </is>
      </c>
      <c r="AN133" s="2" t="inlineStr">
        <is>
          <t xml:space="preserve">|
|
|
</t>
        </is>
      </c>
      <c r="AO133" t="inlineStr">
        <is>
          <t>prosessi, jossa metabolismin tuottamat haitta-aineet poistetaan elimistöstä</t>
        </is>
      </c>
      <c r="AP133" s="2" t="inlineStr">
        <is>
          <t>excrétion</t>
        </is>
      </c>
      <c r="AQ133" s="2" t="inlineStr">
        <is>
          <t>3</t>
        </is>
      </c>
      <c r="AR133" s="2" t="inlineStr">
        <is>
          <t/>
        </is>
      </c>
      <c r="AS133" t="inlineStr">
        <is>
          <t/>
        </is>
      </c>
      <c r="AT133" s="2" t="inlineStr">
        <is>
          <t>eisfhearadh</t>
        </is>
      </c>
      <c r="AU133" s="2" t="inlineStr">
        <is>
          <t>3</t>
        </is>
      </c>
      <c r="AV133" s="2" t="inlineStr">
        <is>
          <t/>
        </is>
      </c>
      <c r="AW133" t="inlineStr">
        <is>
          <t/>
        </is>
      </c>
      <c r="AX133" t="inlineStr">
        <is>
          <t/>
        </is>
      </c>
      <c r="AY133" t="inlineStr">
        <is>
          <t/>
        </is>
      </c>
      <c r="AZ133" t="inlineStr">
        <is>
          <t/>
        </is>
      </c>
      <c r="BA133" t="inlineStr">
        <is>
          <t/>
        </is>
      </c>
      <c r="BB133" s="2" t="inlineStr">
        <is>
          <t>kiválasztás|
kiürülés</t>
        </is>
      </c>
      <c r="BC133" s="2" t="inlineStr">
        <is>
          <t>3|
3</t>
        </is>
      </c>
      <c r="BD133" s="2" t="inlineStr">
        <is>
          <t xml:space="preserve">|
</t>
        </is>
      </c>
      <c r="BE133" t="inlineStr">
        <is>
          <t/>
        </is>
      </c>
      <c r="BF133" s="2" t="inlineStr">
        <is>
          <t>escrezione</t>
        </is>
      </c>
      <c r="BG133" s="2" t="inlineStr">
        <is>
          <t>3</t>
        </is>
      </c>
      <c r="BH133" s="2" t="inlineStr">
        <is>
          <t/>
        </is>
      </c>
      <c r="BI133" t="inlineStr">
        <is>
          <t>processo di emissione di prodotti di rifiuto di un orgamismo da parte di organi o strutture specializzati</t>
        </is>
      </c>
      <c r="BJ133" s="2" t="inlineStr">
        <is>
          <t>ekskrecija</t>
        </is>
      </c>
      <c r="BK133" s="2" t="inlineStr">
        <is>
          <t>3</t>
        </is>
      </c>
      <c r="BL133" s="2" t="inlineStr">
        <is>
          <t/>
        </is>
      </c>
      <c r="BM133" t="inlineStr">
        <is>
          <t>fiziologinių procesų visuma, kurių metu iš organizmo pašalinami galutiniai apykaitos produktai, šalutinės medžiagos, taip pat vandens, mineralinių ir organinių medžiagų perteklius</t>
        </is>
      </c>
      <c r="BN133" s="2" t="inlineStr">
        <is>
          <t>ekskrēcija</t>
        </is>
      </c>
      <c r="BO133" s="2" t="inlineStr">
        <is>
          <t>3</t>
        </is>
      </c>
      <c r="BP133" s="2" t="inlineStr">
        <is>
          <t/>
        </is>
      </c>
      <c r="BQ133" t="inlineStr">
        <is>
          <t>Ekskrētu izvadīšana</t>
        </is>
      </c>
      <c r="BR133" s="2" t="inlineStr">
        <is>
          <t>eskrezzjoni</t>
        </is>
      </c>
      <c r="BS133" s="2" t="inlineStr">
        <is>
          <t>3</t>
        </is>
      </c>
      <c r="BT133" s="2" t="inlineStr">
        <is>
          <t/>
        </is>
      </c>
      <c r="BU133" t="inlineStr">
        <is>
          <t>proċess fiżjoloġiku li permezz tiegħu l-organiżmu jelimina sustanzi tal-metaboliżmu inutli jew tossiċi</t>
        </is>
      </c>
      <c r="BV133" s="2" t="inlineStr">
        <is>
          <t>uitscheiding|
excretie</t>
        </is>
      </c>
      <c r="BW133" s="2" t="inlineStr">
        <is>
          <t>3|
3</t>
        </is>
      </c>
      <c r="BX133" s="2" t="inlineStr">
        <is>
          <t xml:space="preserve">|
</t>
        </is>
      </c>
      <c r="BY133" t="inlineStr">
        <is>
          <t>het verwijderen van stoffen die voor het lichaam schadelijk of nutteloos zijn</t>
        </is>
      </c>
      <c r="BZ133" s="2" t="inlineStr">
        <is>
          <t>wydalanie</t>
        </is>
      </c>
      <c r="CA133" s="2" t="inlineStr">
        <is>
          <t>3</t>
        </is>
      </c>
      <c r="CB133" s="2" t="inlineStr">
        <is>
          <t/>
        </is>
      </c>
      <c r="CC133" t="inlineStr">
        <is>
          <t/>
        </is>
      </c>
      <c r="CD133" s="2" t="inlineStr">
        <is>
          <t>excreção</t>
        </is>
      </c>
      <c r="CE133" s="2" t="inlineStr">
        <is>
          <t>3</t>
        </is>
      </c>
      <c r="CF133" s="2" t="inlineStr">
        <is>
          <t/>
        </is>
      </c>
      <c r="CG133" t="inlineStr">
        <is>
          <t/>
        </is>
      </c>
      <c r="CH133" s="2" t="inlineStr">
        <is>
          <t>excreție</t>
        </is>
      </c>
      <c r="CI133" s="2" t="inlineStr">
        <is>
          <t>3</t>
        </is>
      </c>
      <c r="CJ133" s="2" t="inlineStr">
        <is>
          <t/>
        </is>
      </c>
      <c r="CK133" t="inlineStr">
        <is>
          <t>acținea de eliminare a uui produs dintr-o structură cavitară, de regulă printr-un conduct natural</t>
        </is>
      </c>
      <c r="CL133" s="2" t="inlineStr">
        <is>
          <t>vylučovanie</t>
        </is>
      </c>
      <c r="CM133" s="2" t="inlineStr">
        <is>
          <t>3</t>
        </is>
      </c>
      <c r="CN133" s="2" t="inlineStr">
        <is>
          <t/>
        </is>
      </c>
      <c r="CO133" t="inlineStr">
        <is>
          <t>proces, ktorým organizmus separuje odpadové produkty zo svojho tela</t>
        </is>
      </c>
      <c r="CP133" s="2" t="inlineStr">
        <is>
          <t>izločanje</t>
        </is>
      </c>
      <c r="CQ133" s="2" t="inlineStr">
        <is>
          <t>3</t>
        </is>
      </c>
      <c r="CR133" s="2" t="inlineStr">
        <is>
          <t/>
        </is>
      </c>
      <c r="CS133" t="inlineStr">
        <is>
          <t>proces, s katerim se iz telesa odstranjujejo ksenobiotiki, navadno z urinom ali blatom</t>
        </is>
      </c>
      <c r="CT133" s="2" t="inlineStr">
        <is>
          <t>utsöndring</t>
        </is>
      </c>
      <c r="CU133" s="2" t="inlineStr">
        <is>
          <t>3</t>
        </is>
      </c>
      <c r="CV133" s="2" t="inlineStr">
        <is>
          <t/>
        </is>
      </c>
      <c r="CW133" t="inlineStr">
        <is>
          <t/>
        </is>
      </c>
    </row>
    <row r="134">
      <c r="A134" s="1" t="str">
        <f>HYPERLINK("https://iate.europa.eu/entry/result/1431282/all", "1431282")</f>
        <v>1431282</v>
      </c>
      <c r="B134" t="inlineStr">
        <is>
          <t>SOCIAL QUESTIONS</t>
        </is>
      </c>
      <c r="C134" t="inlineStr">
        <is>
          <t>SOCIAL QUESTIONS|health|pharmaceutical industry;SOCIAL QUESTIONS|health|medical science</t>
        </is>
      </c>
      <c r="D134" t="inlineStr">
        <is>
          <t>yes</t>
        </is>
      </c>
      <c r="E134" t="inlineStr">
        <is>
          <t/>
        </is>
      </c>
      <c r="F134" s="2" t="inlineStr">
        <is>
          <t>ксеногенен</t>
        </is>
      </c>
      <c r="G134" s="2" t="inlineStr">
        <is>
          <t>2</t>
        </is>
      </c>
      <c r="H134" s="2" t="inlineStr">
        <is>
          <t/>
        </is>
      </c>
      <c r="I134" t="inlineStr">
        <is>
          <t/>
        </is>
      </c>
      <c r="J134" s="2" t="inlineStr">
        <is>
          <t>xenogenní</t>
        </is>
      </c>
      <c r="K134" s="2" t="inlineStr">
        <is>
          <t>3</t>
        </is>
      </c>
      <c r="L134" s="2" t="inlineStr">
        <is>
          <t/>
        </is>
      </c>
      <c r="M134" t="inlineStr">
        <is>
          <t>Pocházející ze zvířete.</t>
        </is>
      </c>
      <c r="N134" s="2" t="inlineStr">
        <is>
          <t>xenogen|
xenogenisk</t>
        </is>
      </c>
      <c r="O134" s="2" t="inlineStr">
        <is>
          <t>3|
3</t>
        </is>
      </c>
      <c r="P134" s="2" t="inlineStr">
        <is>
          <t xml:space="preserve">|
</t>
        </is>
      </c>
      <c r="Q134" t="inlineStr">
        <is>
          <t/>
        </is>
      </c>
      <c r="R134" s="2" t="inlineStr">
        <is>
          <t>Xenogen</t>
        </is>
      </c>
      <c r="S134" s="2" t="inlineStr">
        <is>
          <t>3</t>
        </is>
      </c>
      <c r="T134" s="2" t="inlineStr">
        <is>
          <t/>
        </is>
      </c>
      <c r="U134" t="inlineStr">
        <is>
          <t/>
        </is>
      </c>
      <c r="V134" s="2" t="inlineStr">
        <is>
          <t>ξενογονιδιακός</t>
        </is>
      </c>
      <c r="W134" s="2" t="inlineStr">
        <is>
          <t>3</t>
        </is>
      </c>
      <c r="X134" s="2" t="inlineStr">
        <is>
          <t/>
        </is>
      </c>
      <c r="Y134" t="inlineStr">
        <is>
          <t/>
        </is>
      </c>
      <c r="Z134" s="2" t="inlineStr">
        <is>
          <t>xenogeneic</t>
        </is>
      </c>
      <c r="AA134" s="2" t="inlineStr">
        <is>
          <t>3</t>
        </is>
      </c>
      <c r="AB134" s="2" t="inlineStr">
        <is>
          <t/>
        </is>
      </c>
      <c r="AC134" t="inlineStr">
        <is>
          <t>derived from a donor of a different species</t>
        </is>
      </c>
      <c r="AD134" s="2" t="inlineStr">
        <is>
          <t>xenogénico|
xenógeno</t>
        </is>
      </c>
      <c r="AE134" s="2" t="inlineStr">
        <is>
          <t>3|
3</t>
        </is>
      </c>
      <c r="AF134" s="2" t="inlineStr">
        <is>
          <t xml:space="preserve">|
</t>
        </is>
      </c>
      <c r="AG134" t="inlineStr">
        <is>
          <t>Dícese de los tejidos para transplante procedentes de individuos de especies diferentes a la del receptor.</t>
        </is>
      </c>
      <c r="AH134" s="2" t="inlineStr">
        <is>
          <t>ksenogeenne</t>
        </is>
      </c>
      <c r="AI134" s="2" t="inlineStr">
        <is>
          <t>3</t>
        </is>
      </c>
      <c r="AJ134" s="2" t="inlineStr">
        <is>
          <t/>
        </is>
      </c>
      <c r="AK134" t="inlineStr">
        <is>
          <t>heteroloogiline/ teise liigi (kude)</t>
        </is>
      </c>
      <c r="AL134" s="2" t="inlineStr">
        <is>
          <t>ksenogeeninen</t>
        </is>
      </c>
      <c r="AM134" s="2" t="inlineStr">
        <is>
          <t>3</t>
        </is>
      </c>
      <c r="AN134" s="2" t="inlineStr">
        <is>
          <t/>
        </is>
      </c>
      <c r="AO134" t="inlineStr">
        <is>
          <t>eläinperäinen</t>
        </is>
      </c>
      <c r="AP134" s="2" t="inlineStr">
        <is>
          <t>xénogénique</t>
        </is>
      </c>
      <c r="AQ134" s="2" t="inlineStr">
        <is>
          <t>3</t>
        </is>
      </c>
      <c r="AR134" s="2" t="inlineStr">
        <is>
          <t/>
        </is>
      </c>
      <c r="AS134" t="inlineStr">
        <is>
          <t/>
        </is>
      </c>
      <c r="AT134" s="2" t="inlineStr">
        <is>
          <t>xéiniginéach</t>
        </is>
      </c>
      <c r="AU134" s="2" t="inlineStr">
        <is>
          <t>3</t>
        </is>
      </c>
      <c r="AV134" s="2" t="inlineStr">
        <is>
          <t/>
        </is>
      </c>
      <c r="AW134" t="inlineStr">
        <is>
          <t/>
        </is>
      </c>
      <c r="AX134" t="inlineStr">
        <is>
          <t/>
        </is>
      </c>
      <c r="AY134" t="inlineStr">
        <is>
          <t/>
        </is>
      </c>
      <c r="AZ134" t="inlineStr">
        <is>
          <t/>
        </is>
      </c>
      <c r="BA134" t="inlineStr">
        <is>
          <t/>
        </is>
      </c>
      <c r="BB134" s="2" t="inlineStr">
        <is>
          <t>xenogén</t>
        </is>
      </c>
      <c r="BC134" s="2" t="inlineStr">
        <is>
          <t>4</t>
        </is>
      </c>
      <c r="BD134" s="2" t="inlineStr">
        <is>
          <t/>
        </is>
      </c>
      <c r="BE134" t="inlineStr">
        <is>
          <t/>
        </is>
      </c>
      <c r="BF134" s="2" t="inlineStr">
        <is>
          <t>xenogenico</t>
        </is>
      </c>
      <c r="BG134" s="2" t="inlineStr">
        <is>
          <t>3</t>
        </is>
      </c>
      <c r="BH134" s="2" t="inlineStr">
        <is>
          <t/>
        </is>
      </c>
      <c r="BI134" t="inlineStr">
        <is>
          <t>di tessuto o cellula proveniente da un donatore di specie diversa dal ricevente</t>
        </is>
      </c>
      <c r="BJ134" s="2" t="inlineStr">
        <is>
          <t>ksenogeninis</t>
        </is>
      </c>
      <c r="BK134" s="2" t="inlineStr">
        <is>
          <t>3</t>
        </is>
      </c>
      <c r="BL134" s="2" t="inlineStr">
        <is>
          <t/>
        </is>
      </c>
      <c r="BM134" t="inlineStr">
        <is>
          <t/>
        </is>
      </c>
      <c r="BN134" s="2" t="inlineStr">
        <is>
          <t>ksenogēns|
ksenogēnisks</t>
        </is>
      </c>
      <c r="BO134" s="2" t="inlineStr">
        <is>
          <t>3|
2</t>
        </is>
      </c>
      <c r="BP134" s="2" t="inlineStr">
        <is>
          <t xml:space="preserve">|
</t>
        </is>
      </c>
      <c r="BQ134" t="inlineStr">
        <is>
          <t>iegūts no dzīvnieka</t>
        </is>
      </c>
      <c r="BR134" s="2" t="inlineStr">
        <is>
          <t>eterologu</t>
        </is>
      </c>
      <c r="BS134" s="2" t="inlineStr">
        <is>
          <t>3</t>
        </is>
      </c>
      <c r="BT134" s="2" t="inlineStr">
        <is>
          <t/>
        </is>
      </c>
      <c r="BU134" t="inlineStr">
        <is>
          <t/>
        </is>
      </c>
      <c r="BV134" s="2" t="inlineStr">
        <is>
          <t>xenogeen</t>
        </is>
      </c>
      <c r="BW134" s="2" t="inlineStr">
        <is>
          <t>3</t>
        </is>
      </c>
      <c r="BX134" s="2" t="inlineStr">
        <is>
          <t/>
        </is>
      </c>
      <c r="BY134" t="inlineStr">
        <is>
          <t>afkomstig van een individu van een genetisch verschillende soort (bv. mens-dier, varken-hond)</t>
        </is>
      </c>
      <c r="BZ134" s="2" t="inlineStr">
        <is>
          <t>ksenogenny|
obcopochodny</t>
        </is>
      </c>
      <c r="CA134" s="2" t="inlineStr">
        <is>
          <t>3|
3</t>
        </is>
      </c>
      <c r="CB134" s="2" t="inlineStr">
        <is>
          <t xml:space="preserve">|
</t>
        </is>
      </c>
      <c r="CC134" t="inlineStr">
        <is>
          <t/>
        </is>
      </c>
      <c r="CD134" s="2" t="inlineStr">
        <is>
          <t>xenogénico</t>
        </is>
      </c>
      <c r="CE134" s="2" t="inlineStr">
        <is>
          <t>3</t>
        </is>
      </c>
      <c r="CF134" s="2" t="inlineStr">
        <is>
          <t/>
        </is>
      </c>
      <c r="CG134" t="inlineStr">
        <is>
          <t>[Designação] de indivíduos de diferentes espécies ou tecidos transplantados entre espécies.</t>
        </is>
      </c>
      <c r="CH134" s="2" t="inlineStr">
        <is>
          <t>xenogen</t>
        </is>
      </c>
      <c r="CI134" s="2" t="inlineStr">
        <is>
          <t>3</t>
        </is>
      </c>
      <c r="CJ134" s="2" t="inlineStr">
        <is>
          <t/>
        </is>
      </c>
      <c r="CK134" t="inlineStr">
        <is>
          <t/>
        </is>
      </c>
      <c r="CL134" s="2" t="inlineStr">
        <is>
          <t>xenogénny</t>
        </is>
      </c>
      <c r="CM134" s="2" t="inlineStr">
        <is>
          <t>3</t>
        </is>
      </c>
      <c r="CN134" s="2" t="inlineStr">
        <is>
          <t/>
        </is>
      </c>
      <c r="CO134" t="inlineStr">
        <is>
          <t>pochádzajúci z organizmu jedinca iného druhu</t>
        </is>
      </c>
      <c r="CP134" s="2" t="inlineStr">
        <is>
          <t>ksenogenski</t>
        </is>
      </c>
      <c r="CQ134" s="2" t="inlineStr">
        <is>
          <t>3</t>
        </is>
      </c>
      <c r="CR134" s="2" t="inlineStr">
        <is>
          <t/>
        </is>
      </c>
      <c r="CS134" t="inlineStr">
        <is>
          <t>ki pripada drugi vrsti, npr. živalsko tkivo ali organ, ki se presadi človeku</t>
        </is>
      </c>
      <c r="CT134" s="2" t="inlineStr">
        <is>
          <t>xenogen</t>
        </is>
      </c>
      <c r="CU134" s="2" t="inlineStr">
        <is>
          <t>3</t>
        </is>
      </c>
      <c r="CV134" s="2" t="inlineStr">
        <is>
          <t/>
        </is>
      </c>
      <c r="CW134" t="inlineStr">
        <is>
          <t>som kommer från en annan art</t>
        </is>
      </c>
    </row>
    <row r="135">
      <c r="A135" s="1" t="str">
        <f>HYPERLINK("https://iate.europa.eu/entry/result/1890248/all", "1890248")</f>
        <v>1890248</v>
      </c>
      <c r="B135" t="inlineStr">
        <is>
          <t>SOCIAL QUESTIONS</t>
        </is>
      </c>
      <c r="C135" t="inlineStr">
        <is>
          <t>SOCIAL QUESTIONS|health|pharmaceutical industry</t>
        </is>
      </c>
      <c r="D135" t="inlineStr">
        <is>
          <t>yes</t>
        </is>
      </c>
      <c r="E135" t="inlineStr">
        <is>
          <t/>
        </is>
      </c>
      <c r="F135" t="inlineStr">
        <is>
          <t/>
        </is>
      </c>
      <c r="G135" t="inlineStr">
        <is>
          <t/>
        </is>
      </c>
      <c r="H135" t="inlineStr">
        <is>
          <t/>
        </is>
      </c>
      <c r="I135" t="inlineStr">
        <is>
          <t/>
        </is>
      </c>
      <c r="J135" s="2" t="inlineStr">
        <is>
          <t>léčivá látka|
farmakologicky účinná látka</t>
        </is>
      </c>
      <c r="K135" s="2" t="inlineStr">
        <is>
          <t>3|
3</t>
        </is>
      </c>
      <c r="L135" s="2" t="inlineStr">
        <is>
          <t xml:space="preserve">|
</t>
        </is>
      </c>
      <c r="M135" t="inlineStr">
        <is>
          <t>jakákoliv látka nebo směs látek určená k použití při výrobě nebo přípravě léčivého přípravku, která se po použití při této výrobě nebo přípravě stane účinnou složkou léčivého přípravku určenou k vyvinutí farmakologického, imunologického nebo metabolického účinku za účelem obnovy, úpravy nebo ovlivnění fyziologických funkcí anebo ke stanovení lékařské diagnózy</t>
        </is>
      </c>
      <c r="N135" s="2" t="inlineStr">
        <is>
          <t>aktivt stof|
aktivt stof til fremstilling af lægemidler</t>
        </is>
      </c>
      <c r="O135" s="2" t="inlineStr">
        <is>
          <t>3|
3</t>
        </is>
      </c>
      <c r="P135" s="2" t="inlineStr">
        <is>
          <t xml:space="preserve">|
</t>
        </is>
      </c>
      <c r="Q135" t="inlineStr">
        <is>
          <t>ethvert stof eller enhver blanding af stoffer, der påtænkes anvendt i fremstillingen af et lægemiddel, og som ved at indgå i produktionen bliver en aktiv bestanddel af lægemidlet, der skal udøve en farmakologisk, immunologisk eller metabolisk virkning med henblik på at genoprette, ændre eller påvirke fysiologiske funktioner eller at stille en medicinsk diagnose</t>
        </is>
      </c>
      <c r="R135" s="2" t="inlineStr">
        <is>
          <t>pharmazeutischer Wirkstoff|
Wirkstoff</t>
        </is>
      </c>
      <c r="S135" s="2" t="inlineStr">
        <is>
          <t>2|
2</t>
        </is>
      </c>
      <c r="T135" s="2" t="inlineStr">
        <is>
          <t xml:space="preserve">|
</t>
        </is>
      </c>
      <c r="U135" t="inlineStr">
        <is>
          <t>Stoff, der dazu bestimmt ist, bei der Herstellung von Arzneimitteln als arzneilich wirksamer Bestandteil verwendet zu werden oder bei seiner Verwendung in der Arzneimittelherstellung zu einem arzneilich wirksamen Bestandteil des Arzneimittels zu werden</t>
        </is>
      </c>
      <c r="V135" s="2" t="inlineStr">
        <is>
          <t>δραστική φαρμακευτική ουσία|
δραστική ουσία|
ΔΦΟ|
δραστικό φαρμακευτικό συστατικό|
δραστικό συστατικό</t>
        </is>
      </c>
      <c r="W135" s="2" t="inlineStr">
        <is>
          <t>3|
3|
3|
3|
3</t>
        </is>
      </c>
      <c r="X135" s="2" t="inlineStr">
        <is>
          <t xml:space="preserve">preferred|
preferred|
|
|
</t>
        </is>
      </c>
      <c r="Y135" t="inlineStr">
        <is>
          <t/>
        </is>
      </c>
      <c r="Z135" s="2" t="inlineStr">
        <is>
          <t>API|
active pharmaceutical ingredient|
drug substance|
active substance</t>
        </is>
      </c>
      <c r="AA135" s="2" t="inlineStr">
        <is>
          <t>3|
3|
3|
1</t>
        </is>
      </c>
      <c r="AB135" s="2" t="inlineStr">
        <is>
          <t xml:space="preserve">|
|
|
</t>
        </is>
      </c>
      <c r="AC135" t="inlineStr">
        <is>
          <t>any substance or mixture of substances which is intended to be used in the manufacture of a drug product and that, when used in the production of a drug, becomes an active ingredient of the drug product, and which is intended to furnish pharmacological activity or other direct effect in the diagnosis, cure, mitigation, treatment, or prevention of disease or to affect the structure and function of the body</t>
        </is>
      </c>
      <c r="AD135" s="2" t="inlineStr">
        <is>
          <t>ingrediente farmacéutico activo|
IFA|
principio activo|
sustancia activa</t>
        </is>
      </c>
      <c r="AE135" s="2" t="inlineStr">
        <is>
          <t>3|
3|
3|
3</t>
        </is>
      </c>
      <c r="AF135" s="2" t="inlineStr">
        <is>
          <t xml:space="preserve">|
|
|
</t>
        </is>
      </c>
      <c r="AG135" t="inlineStr">
        <is>
          <t>Cualquier sustancia o mezcla de sustancias destinadas a la preparación de un medicamento (medicina) y que, cuando se emplean en la producción de un medicamento, resultan ser el componente activo del mismo. Estas sustancias están destinadas a producir actividad farmacológica u otros efectos directos en el diagnóstico, la cura, la mitigación, el tratamiento o la prevención de la enfermedad, o en la estructura o funcionalidad del cuerpo.</t>
        </is>
      </c>
      <c r="AH135" t="inlineStr">
        <is>
          <t/>
        </is>
      </c>
      <c r="AI135" t="inlineStr">
        <is>
          <t/>
        </is>
      </c>
      <c r="AJ135" t="inlineStr">
        <is>
          <t/>
        </is>
      </c>
      <c r="AK135" t="inlineStr">
        <is>
          <t/>
        </is>
      </c>
      <c r="AL135" s="2" t="inlineStr">
        <is>
          <t>vaikuttava farmaseuttinen aine|
vaikuttava aine|
lääkeaine</t>
        </is>
      </c>
      <c r="AM135" s="2" t="inlineStr">
        <is>
          <t>3|
3|
3</t>
        </is>
      </c>
      <c r="AN135" s="2" t="inlineStr">
        <is>
          <t xml:space="preserve">|
|
</t>
        </is>
      </c>
      <c r="AO135" t="inlineStr">
        <is>
          <t>aine, joka on fysiologisesti tai farmakologisesti aktiivinen ja aikaansaa lääkevalmisteelle ilmoitetun
kliinisen vaikutuksen</t>
        </is>
      </c>
      <c r="AP135" s="2" t="inlineStr">
        <is>
          <t>ingrédient pharmaceutique actif|
principe actif|
substance active</t>
        </is>
      </c>
      <c r="AQ135" s="2" t="inlineStr">
        <is>
          <t>2|
3|
3</t>
        </is>
      </c>
      <c r="AR135" s="2" t="inlineStr">
        <is>
          <t xml:space="preserve">|
|
</t>
        </is>
      </c>
      <c r="AS135" t="inlineStr">
        <is>
          <t/>
        </is>
      </c>
      <c r="AT135" s="2" t="inlineStr">
        <is>
          <t>comhábhar gníomhach cógaisíochta</t>
        </is>
      </c>
      <c r="AU135" s="2" t="inlineStr">
        <is>
          <t>3</t>
        </is>
      </c>
      <c r="AV135" s="2" t="inlineStr">
        <is>
          <t/>
        </is>
      </c>
      <c r="AW135" t="inlineStr">
        <is>
          <t/>
        </is>
      </c>
      <c r="AX135" t="inlineStr">
        <is>
          <t/>
        </is>
      </c>
      <c r="AY135" t="inlineStr">
        <is>
          <t/>
        </is>
      </c>
      <c r="AZ135" t="inlineStr">
        <is>
          <t/>
        </is>
      </c>
      <c r="BA135" t="inlineStr">
        <is>
          <t/>
        </is>
      </c>
      <c r="BB135" s="2" t="inlineStr">
        <is>
          <t>hatóanyag|
gyógyszerhatóanyag</t>
        </is>
      </c>
      <c r="BC135" s="2" t="inlineStr">
        <is>
          <t>3|
3</t>
        </is>
      </c>
      <c r="BD135" s="2" t="inlineStr">
        <is>
          <t xml:space="preserve">|
</t>
        </is>
      </c>
      <c r="BE135" t="inlineStr">
        <is>
          <t>gyógyszer gyártására szánt bármely anyag vagy anyagok keveréke, amely a gyártás során azon készítmény aktív összetevőjévé válik, amelyet farmakológiai, immunológiai vagy metabolikus hatás kiváltására szánnak valamely élettani funkció fenntartása, helyreállítása, javítása vagy módosítása, vagy orvosi diagnózis felállítása érdekében</t>
        </is>
      </c>
      <c r="BF135" s="2" t="inlineStr">
        <is>
          <t>materia prima farmacologicamente attiva|
sostanza farmaceutica attiva|
API|
principio attivo</t>
        </is>
      </c>
      <c r="BG135" s="2" t="inlineStr">
        <is>
          <t>3|
3|
3|
3</t>
        </is>
      </c>
      <c r="BH135" s="2" t="inlineStr">
        <is>
          <t xml:space="preserve">|
|
|
</t>
        </is>
      </c>
      <c r="BI135" t="inlineStr">
        <is>
          <t>sostanza utilizzata nella formulazione di un medicinale e che ha la
funzione di esercitare un’azione farmacologica o un altro effetto diretto nella
diagnosi, cura, mitigazione o prevenzione di una malattia o di avere un impatto
su una funzione dell’organismo</t>
        </is>
      </c>
      <c r="BJ135" s="2" t="inlineStr">
        <is>
          <t>veiklioji vaistinė medžiaga|
veiklioji medžiaga</t>
        </is>
      </c>
      <c r="BK135" s="2" t="inlineStr">
        <is>
          <t>3|
3</t>
        </is>
      </c>
      <c r="BL135" s="2" t="inlineStr">
        <is>
          <t xml:space="preserve">|
</t>
        </is>
      </c>
      <c r="BM135" t="inlineStr">
        <is>
          <t>vaistinio preparato gamybai skirta medžiaga ar medžiagų mišinys, kurie gaminant vaistinį preparatą tampa jo veikliąja sudedamąja medžiaga, darančia farmakologinį, imuninį ar metabolinį poveikį, kuriuo siekiama atkurti, koreguoti ar modifikuoti fiziologines funkcijas arba diagnozuoti ligas</t>
        </is>
      </c>
      <c r="BN135" t="inlineStr">
        <is>
          <t/>
        </is>
      </c>
      <c r="BO135" t="inlineStr">
        <is>
          <t/>
        </is>
      </c>
      <c r="BP135" t="inlineStr">
        <is>
          <t/>
        </is>
      </c>
      <c r="BQ135" t="inlineStr">
        <is>
          <t/>
        </is>
      </c>
      <c r="BR135" s="2" t="inlineStr">
        <is>
          <t>API|
ingredjent farmaċewtiku attiv|
sustanza mediċinali</t>
        </is>
      </c>
      <c r="BS135" s="2" t="inlineStr">
        <is>
          <t>3|
3|
3</t>
        </is>
      </c>
      <c r="BT135" s="2" t="inlineStr">
        <is>
          <t xml:space="preserve">|
|
</t>
        </is>
      </c>
      <c r="BU135" t="inlineStr">
        <is>
          <t>kwalunkwe sustanza jew taħlita ta' sustanzi li tkun maħsuba biex tintuża fil-manifattura ta' prodott mediċinali u li, meta tintuża fil-produzzjoni ta' mediċina, issir ingredjent attiv tal-prodott mediċinali, biex tipprovdi attività farmakoloġika jew effett dirett ieħor fid-dijanjożi, fil-kura, fit-taffija, fit-trattament, jew fil-prevenzjoni ta' marda jew biex taffettwa l-istruttura jew il-funzjoni tal-ġisem</t>
        </is>
      </c>
      <c r="BV135" s="2" t="inlineStr">
        <is>
          <t>actief farmaceutisch ingrediënt|
API|
werkzaam farmaceutisch bestanddeel</t>
        </is>
      </c>
      <c r="BW135" s="2" t="inlineStr">
        <is>
          <t>3|
3|
2</t>
        </is>
      </c>
      <c r="BX135" s="2" t="inlineStr">
        <is>
          <t xml:space="preserve">|
|
</t>
        </is>
      </c>
      <c r="BY135" t="inlineStr">
        <is>
          <t>"werkzaam bestanddeel van een geneesmiddel"</t>
        </is>
      </c>
      <c r="BZ135" s="2" t="inlineStr">
        <is>
          <t>farmaceutyczny składnik czynny|
API</t>
        </is>
      </c>
      <c r="CA135" s="2" t="inlineStr">
        <is>
          <t>3|
3</t>
        </is>
      </c>
      <c r="CB135" s="2" t="inlineStr">
        <is>
          <t xml:space="preserve">|
</t>
        </is>
      </c>
      <c r="CC135" t="inlineStr">
        <is>
          <t/>
        </is>
      </c>
      <c r="CD135" s="2" t="inlineStr">
        <is>
          <t>princípio ativo|
princípio ativo farmacêutico</t>
        </is>
      </c>
      <c r="CE135" s="2" t="inlineStr">
        <is>
          <t>3|
3</t>
        </is>
      </c>
      <c r="CF135" s="2" t="inlineStr">
        <is>
          <t xml:space="preserve">|
</t>
        </is>
      </c>
      <c r="CG135" t="inlineStr">
        <is>
          <t>Constituinte, com ação medicinal, de um fármaco.</t>
        </is>
      </c>
      <c r="CH135" s="2" t="inlineStr">
        <is>
          <t>principiu activ</t>
        </is>
      </c>
      <c r="CI135" s="2" t="inlineStr">
        <is>
          <t>3</t>
        </is>
      </c>
      <c r="CJ135" s="2" t="inlineStr">
        <is>
          <t/>
        </is>
      </c>
      <c r="CK135" t="inlineStr">
        <is>
          <t/>
        </is>
      </c>
      <c r="CL135" t="inlineStr">
        <is>
          <t/>
        </is>
      </c>
      <c r="CM135" t="inlineStr">
        <is>
          <t/>
        </is>
      </c>
      <c r="CN135" t="inlineStr">
        <is>
          <t/>
        </is>
      </c>
      <c r="CO135" t="inlineStr">
        <is>
          <t/>
        </is>
      </c>
      <c r="CP135" s="2" t="inlineStr">
        <is>
          <t>aktivna farmacevtska sestavina|
zdravilna učinkovina</t>
        </is>
      </c>
      <c r="CQ135" s="2" t="inlineStr">
        <is>
          <t>3|
3</t>
        </is>
      </c>
      <c r="CR135" s="2" t="inlineStr">
        <is>
          <t xml:space="preserve">|
</t>
        </is>
      </c>
      <c r="CS135" t="inlineStr">
        <is>
          <t>učinkovina, ki se uporablja za zdravljenje, preprečevanje ali diagnosticiranje bolezni ali popravi, ponovno vzpostavi ali spremeni fiziološko funkcijo organizma in je nosilka delovanja zdravila</t>
        </is>
      </c>
      <c r="CT135" t="inlineStr">
        <is>
          <t/>
        </is>
      </c>
      <c r="CU135" t="inlineStr">
        <is>
          <t/>
        </is>
      </c>
      <c r="CV135" t="inlineStr">
        <is>
          <t/>
        </is>
      </c>
      <c r="CW135" t="inlineStr">
        <is>
          <t/>
        </is>
      </c>
    </row>
    <row r="136">
      <c r="A136" s="1" t="str">
        <f>HYPERLINK("https://iate.europa.eu/entry/result/2247146/all", "2247146")</f>
        <v>2247146</v>
      </c>
      <c r="B136" t="inlineStr">
        <is>
          <t>SOCIAL QUESTIONS</t>
        </is>
      </c>
      <c r="C136" t="inlineStr">
        <is>
          <t>SOCIAL QUESTIONS|health</t>
        </is>
      </c>
      <c r="D136" t="inlineStr">
        <is>
          <t>yes</t>
        </is>
      </c>
      <c r="E136" t="inlineStr">
        <is>
          <t/>
        </is>
      </c>
      <c r="F136" s="2" t="inlineStr">
        <is>
          <t>оценка на здравните технологии|
ОЗТ</t>
        </is>
      </c>
      <c r="G136" s="2" t="inlineStr">
        <is>
          <t>3|
3</t>
        </is>
      </c>
      <c r="H136" s="2" t="inlineStr">
        <is>
          <t xml:space="preserve">|
</t>
        </is>
      </c>
      <c r="I136" t="inlineStr">
        <is>
          <t>мултидисциплинарен процес на сравнителна оценка, при който се събират и оценяват наличните доказателства за клиничните и неклиничните въпроси, свързани с използването на дадена здравна технология</t>
        </is>
      </c>
      <c r="J136" s="2" t="inlineStr">
        <is>
          <t>hodnocení zdravotnických technologií|
HZT</t>
        </is>
      </c>
      <c r="K136" s="2" t="inlineStr">
        <is>
          <t>3|
2</t>
        </is>
      </c>
      <c r="L136" s="2" t="inlineStr">
        <is>
          <t xml:space="preserve">|
</t>
        </is>
      </c>
      <c r="M136" t="inlineStr">
        <is>
          <t>multidisciplinární proces, který shromažďuje a hodnotí informace o medicínských, sociálních, ekonomických a etických dopadech používání zdravotnických technologií</t>
        </is>
      </c>
      <c r="N136" s="2" t="inlineStr">
        <is>
          <t>medicinsk teknologivurdering|
MTV</t>
        </is>
      </c>
      <c r="O136" s="2" t="inlineStr">
        <is>
          <t>4|
4</t>
        </is>
      </c>
      <c r="P136" s="2" t="inlineStr">
        <is>
          <t xml:space="preserve">|
</t>
        </is>
      </c>
      <c r="Q136" t="inlineStr">
        <is>
          <t>tværfaglig proces, der sammenfatter oplysninger om de medicinske, sociale, økonomiske og etiske spørgsmål i forbindelse med brugen af medicinsk teknologi</t>
        </is>
      </c>
      <c r="R136" s="2" t="inlineStr">
        <is>
          <t>Bewertung von Gesundheitstechnologien|
HTA|
Technologiefolgenabschätzung im Gesundheitswesen|
Gesundheitstechnologiefolgenabschätzung</t>
        </is>
      </c>
      <c r="S136" s="2" t="inlineStr">
        <is>
          <t>3|
3|
2|
2</t>
        </is>
      </c>
      <c r="T136" s="2" t="inlineStr">
        <is>
          <t xml:space="preserve">|
|
|
</t>
        </is>
      </c>
      <c r="U136" t="inlineStr">
        <is>
          <t>systematische wissenschaftliche Bewertung gesundheitsrelevanter Prozesse und Verfahren (Impfungen, medizinische Behandlungen, Vorsorgemaßnahmen, etc.)</t>
        </is>
      </c>
      <c r="V136" s="2" t="inlineStr">
        <is>
          <t>αξιολόγηση των τεχνολογιών υγείας|
αξιολόγηση της τεχνολογίας υγείας|
ΑΤΥ</t>
        </is>
      </c>
      <c r="W136" s="2" t="inlineStr">
        <is>
          <t>3|
3|
3</t>
        </is>
      </c>
      <c r="X136" s="2" t="inlineStr">
        <is>
          <t xml:space="preserve">|
|
</t>
        </is>
      </c>
      <c r="Y136" t="inlineStr">
        <is>
          <t>πολυεπιστημονική, συγκριτική διαδικασία αξιολόγησης, με βάση κλινικούς και μη κλινικούς τομείς αξιολόγησης, η οποία συλλέγει και αξιολογεί τα διαθέσιμα στοιχεία σχετικά με κλινικά και μη κλινικά ζητήματα που συνδέονται με τη χρήση μιας τεχνολογίας υγείας</t>
        </is>
      </c>
      <c r="Z136" s="2" t="inlineStr">
        <is>
          <t>health technology assessment|
HTA</t>
        </is>
      </c>
      <c r="AA136" s="2" t="inlineStr">
        <is>
          <t>3|
3</t>
        </is>
      </c>
      <c r="AB136" s="2" t="inlineStr">
        <is>
          <t xml:space="preserve">|
</t>
        </is>
      </c>
      <c r="AC136" t="inlineStr">
        <is>
          <t>multidisciplinary process that summarises information about the medical, social, economic and ethical issues related to the use of a &lt;a href="https://iate.europa.eu/entry/result/814032/en" target="_blank"&gt;health technology&lt;/a&gt;</t>
        </is>
      </c>
      <c r="AD136" s="2" t="inlineStr">
        <is>
          <t>evaluación de las tecnologías sanitarias|
ETS</t>
        </is>
      </c>
      <c r="AE136" s="2" t="inlineStr">
        <is>
          <t>3|
2</t>
        </is>
      </c>
      <c r="AF136" s="2" t="inlineStr">
        <is>
          <t xml:space="preserve">|
</t>
        </is>
      </c>
      <c r="AG136" t="inlineStr">
        <is>
          <t>Proceso multidisciplinar que sintetiza información relativa a las cuestiones médicas, sociales, económicas y éticas relacionadas con el uso de la tecnología sanitaria de manera sistemática, transparente, imparcial y robusta. Su finalidad es documentar la formulación de políticas sanitarias seguras y efectivas que se centren en el paciente y sean lo más rentables posible.</t>
        </is>
      </c>
      <c r="AH136" s="2" t="inlineStr">
        <is>
          <t>tervisetehnoloogia hindamine|
tervishoiutehnoloogia hindamine</t>
        </is>
      </c>
      <c r="AI136" s="2" t="inlineStr">
        <is>
          <t>3|
3</t>
        </is>
      </c>
      <c r="AJ136" s="2" t="inlineStr">
        <is>
          <t xml:space="preserve">preferred|
</t>
        </is>
      </c>
      <c r="AK136" t="inlineStr">
        <is>
          <t>valdkondadevaheline protsess, mis võtab süstemaatilisel, läbipaistval, erapooletul ja üldistaval viisil kokku teabe tervishoiutehnoloogia kasutamisega seotud meditsiiniliste, sotsiaalsete, majanduslike ja eetiliste küsimuste kohta</t>
        </is>
      </c>
      <c r="AL136" s="2" t="inlineStr">
        <is>
          <t>terveydenhuollon menetelmien arviointi</t>
        </is>
      </c>
      <c r="AM136" s="2" t="inlineStr">
        <is>
          <t>3</t>
        </is>
      </c>
      <c r="AN136" s="2" t="inlineStr">
        <is>
          <t/>
        </is>
      </c>
      <c r="AO136" t="inlineStr">
        <is>
          <t>arviointi, joka käsittää kaikki terveydenhuollon käytössä olevat lääkkeet, laitteet, toimenpiteet ja hallinnolliset tukijärjestelmät</t>
        </is>
      </c>
      <c r="AP136" s="2" t="inlineStr">
        <is>
          <t>évaluation des technologies de la santé|
ETS</t>
        </is>
      </c>
      <c r="AQ136" s="2" t="inlineStr">
        <is>
          <t>3|
3</t>
        </is>
      </c>
      <c r="AR136" s="2" t="inlineStr">
        <is>
          <t xml:space="preserve">|
</t>
        </is>
      </c>
      <c r="AS136" t="inlineStr">
        <is>
          <t>processus pluridisciplinaire qui synthétise les informations sur les questions d'ordre médical, social, économique et éthique liées à l'utilisation des technologies de la santé de manière systématique, transparente, objective et rigoureuse</t>
        </is>
      </c>
      <c r="AT136" s="2" t="inlineStr">
        <is>
          <t>measúnú ar theicneolaíochtaí sláinte|
HTA</t>
        </is>
      </c>
      <c r="AU136" s="2" t="inlineStr">
        <is>
          <t>3|
3</t>
        </is>
      </c>
      <c r="AV136" s="2" t="inlineStr">
        <is>
          <t xml:space="preserve">|
</t>
        </is>
      </c>
      <c r="AW136" t="inlineStr">
        <is>
          <t/>
        </is>
      </c>
      <c r="AX136" s="2" t="inlineStr">
        <is>
          <t>procjena zdravstvenih tehnologija|
procjena zdravstve tehnologije</t>
        </is>
      </c>
      <c r="AY136" s="2" t="inlineStr">
        <is>
          <t>3|
3</t>
        </is>
      </c>
      <c r="AZ136" s="2" t="inlineStr">
        <is>
          <t xml:space="preserve">preferred|
</t>
        </is>
      </c>
      <c r="BA136" t="inlineStr">
        <is>
          <t>multidisciplinaran postupak usporedne procjene, na temelju kliničkih i nekliničkih domena, kojim se prikupljaju i ocjenjuju dostupni dokazi o kliničkim i nekliničkim pitanjima povezanima s uporabom zdravstvene tehnologije</t>
        </is>
      </c>
      <c r="BB136" s="2" t="inlineStr">
        <is>
          <t>egészségügyi technológiaértékelés</t>
        </is>
      </c>
      <c r="BC136" s="2" t="inlineStr">
        <is>
          <t>3</t>
        </is>
      </c>
      <c r="BD136" s="2" t="inlineStr">
        <is>
          <t/>
        </is>
      </c>
      <c r="BE136" t="inlineStr">
        <is>
          <t>az egészségügyi technológiákat eredményesség, hatékonyság, költséghatékonyság, gazdasági és társadalmi következmények szempontjából értékelő eljárások összessége</t>
        </is>
      </c>
      <c r="BF136" s="2" t="inlineStr">
        <is>
          <t>valutazione delle tecnologie sanitarie|
HTA</t>
        </is>
      </c>
      <c r="BG136" s="2" t="inlineStr">
        <is>
          <t>4|
4</t>
        </is>
      </c>
      <c r="BH136" s="2" t="inlineStr">
        <is>
          <t xml:space="preserve">|
</t>
        </is>
      </c>
      <c r="BI136" t="inlineStr">
        <is>
          <t>processo di valutazione comparativa pluridisciplinare, basato su domini di valutazione clinici e non clinici, che raccoglie e valuta le evidenze disponibili in merito agli aspetti clinici e non clinici dell'uso di una tecnologia sanitaria&lt;sup&gt;1&lt;/sup&gt;</t>
        </is>
      </c>
      <c r="BJ136" s="2" t="inlineStr">
        <is>
          <t>sveikatos technologijų vertinimas</t>
        </is>
      </c>
      <c r="BK136" s="2" t="inlineStr">
        <is>
          <t>3</t>
        </is>
      </c>
      <c r="BL136" s="2" t="inlineStr">
        <is>
          <t/>
        </is>
      </c>
      <c r="BM136" t="inlineStr">
        <is>
          <t/>
        </is>
      </c>
      <c r="BN136" s="2" t="inlineStr">
        <is>
          <t>veselības aprūpes tehnoloģijas novērtēšana|
&lt;i&gt;HTA&lt;/i&gt;</t>
        </is>
      </c>
      <c r="BO136" s="2" t="inlineStr">
        <is>
          <t>2|
3</t>
        </is>
      </c>
      <c r="BP136" s="2" t="inlineStr">
        <is>
          <t xml:space="preserve">|
</t>
        </is>
      </c>
      <c r="BQ136" t="inlineStr">
        <is>
          <t>multidisciplināras salīdzinošas novērtēšanas process, kurš balstās uz klīniskas un neklīniskas novērtēšanas jomām un kurā apkopo un izvērtē pieejamos pierādījumus par klīniskajām un neklīniskajām problēmām, kas saistītas ar kādas veselības aprūpes tehnoloģijas izmantošanu</t>
        </is>
      </c>
      <c r="BR136" s="2" t="inlineStr">
        <is>
          <t>valutazzjoni tat-teknoloġija tas-saħħa</t>
        </is>
      </c>
      <c r="BS136" s="2" t="inlineStr">
        <is>
          <t>3</t>
        </is>
      </c>
      <c r="BT136" s="2" t="inlineStr">
        <is>
          <t/>
        </is>
      </c>
      <c r="BU136" t="inlineStr">
        <is>
          <t>tkopri firxa ta' metodi użati għall-promozzjoni tas-saħħa, il-prevenzjoni, id-djanjosi u t-trattament ta' mard u t-titjib tar-riabilitazzjoni u l-kura għal perijodu twil.</t>
        </is>
      </c>
      <c r="BV136" s="2" t="inlineStr">
        <is>
          <t>evaluatie van gezondheidstechnologie|
EGT</t>
        </is>
      </c>
      <c r="BW136" s="2" t="inlineStr">
        <is>
          <t>3|
3</t>
        </is>
      </c>
      <c r="BX136" s="2" t="inlineStr">
        <is>
          <t xml:space="preserve">|
</t>
        </is>
      </c>
      <c r="BY136" t="inlineStr">
        <is>
          <t>multidisciplinair proces dat informatie over de medische, maatschappelijke, economische en ethische kwesties die verband houden met het gebruik van gezondheidstechnologie op systematische, transparante, objectieve en grondige wijze samenvat</t>
        </is>
      </c>
      <c r="BZ136" s="2" t="inlineStr">
        <is>
          <t>ocena technologii medycznych|
HTA</t>
        </is>
      </c>
      <c r="CA136" s="2" t="inlineStr">
        <is>
          <t>3|
3</t>
        </is>
      </c>
      <c r="CB136" s="2" t="inlineStr">
        <is>
          <t xml:space="preserve">|
</t>
        </is>
      </c>
      <c r="CC136" t="inlineStr">
        <is>
          <t>postępowanie podsumowujące dostępne informacje o zdrowotnych, ekonomicznych, społecznych i etycznych aspektach związanych z zastosowaniem technologii medycznych, prowadzone w sposób systematyczny, przejrzysty, niewypaczony i solidny</t>
        </is>
      </c>
      <c r="CD136" s="2" t="inlineStr">
        <is>
          <t>avaliação das tecnologias da saúde|
ATS</t>
        </is>
      </c>
      <c r="CE136" s="2" t="inlineStr">
        <is>
          <t>3|
3</t>
        </is>
      </c>
      <c r="CF136" s="2" t="inlineStr">
        <is>
          <t xml:space="preserve">|
</t>
        </is>
      </c>
      <c r="CG136" t="inlineStr">
        <is>
          <t>Processo multidisciplinar que resume a informação sobre os aspetos médicos, sociais e relacionados com os doentes, bem como as questões económicas e éticas relacionadas com a utilização de uma tecnologia da saúde de forma sistemática, transparente, imparcial e rigorosa.</t>
        </is>
      </c>
      <c r="CH136" s="2" t="inlineStr">
        <is>
          <t>evaluare a tehnologiilor medicale|
ETM</t>
        </is>
      </c>
      <c r="CI136" s="2" t="inlineStr">
        <is>
          <t>3|
3</t>
        </is>
      </c>
      <c r="CJ136" s="2" t="inlineStr">
        <is>
          <t xml:space="preserve">|
</t>
        </is>
      </c>
      <c r="CK136" t="inlineStr">
        <is>
          <t>proces de analiză sistematică și multidisciplinară a tehnologiilor medicale noi sau deja existente, prin care se realizează sintetizarea informațiilor medicale, economice, sociale, etice și de organizare a sistemului de sănătate cu privire la utilizarea unei tehnologii medicale, într-o manieră obiectivă și transparentă</t>
        </is>
      </c>
      <c r="CL136" s="2" t="inlineStr">
        <is>
          <t>hodnotenie zdravotníckej technológie|
HTA</t>
        </is>
      </c>
      <c r="CM136" s="2" t="inlineStr">
        <is>
          <t>3|
3</t>
        </is>
      </c>
      <c r="CN136" s="2" t="inlineStr">
        <is>
          <t xml:space="preserve">|
</t>
        </is>
      </c>
      <c r="CO136" t="inlineStr">
        <is>
          <t>proces multidisciplinárneho komparatívneho hodnotenia na základe klinických a neklinických oblastí hodnotenia, v ktorom sa zhromažďujú a hodnotia dostupné dôkazy o klinických a neklinických aspektoch súvisiacich s používaním zdravotníckej technológie</t>
        </is>
      </c>
      <c r="CP136" s="2" t="inlineStr">
        <is>
          <t>vrednotenje zdravstvene tehnologije|
HTA</t>
        </is>
      </c>
      <c r="CQ136" s="2" t="inlineStr">
        <is>
          <t>3|
3</t>
        </is>
      </c>
      <c r="CR136" s="2" t="inlineStr">
        <is>
          <t xml:space="preserve">|
</t>
        </is>
      </c>
      <c r="CS136" t="inlineStr">
        <is>
          <t>multidisciplinarni postopek, s katerim se sistematično, objektivno in pregledno ovrednotijo medicinski, sociološki, ekonomski, organizacijski, etični in drugi učinki ali posledice uporabe zdravstvene tehnologije</t>
        </is>
      </c>
      <c r="CT136" s="2" t="inlineStr">
        <is>
          <t>utvärdering av metoder i hälso- och sjukvården|
utvärdering av medicinska metoder|
utvärdering av medicinsk teknik|
HTA</t>
        </is>
      </c>
      <c r="CU136" s="2" t="inlineStr">
        <is>
          <t>3|
3|
3|
3</t>
        </is>
      </c>
      <c r="CV136" s="2" t="inlineStr">
        <is>
          <t xml:space="preserve">|
|
|
</t>
        </is>
      </c>
      <c r="CW136" t="inlineStr">
        <is>
          <t>systematisk utvärdering av effekter och kostnader av olika metoder för profylax, diagnostik och behandling inom hälso- och sjukvården</t>
        </is>
      </c>
    </row>
    <row r="137">
      <c r="A137" s="1" t="str">
        <f>HYPERLINK("https://iate.europa.eu/entry/result/1684395/all", "1684395")</f>
        <v>1684395</v>
      </c>
      <c r="B137" t="inlineStr">
        <is>
          <t>SOCIAL QUESTIONS</t>
        </is>
      </c>
      <c r="C137" t="inlineStr">
        <is>
          <t>SOCIAL QUESTIONS|health|medical science</t>
        </is>
      </c>
      <c r="D137" t="inlineStr">
        <is>
          <t>yes</t>
        </is>
      </c>
      <c r="E137" t="inlineStr">
        <is>
          <t/>
        </is>
      </c>
      <c r="F137" s="2" t="inlineStr">
        <is>
          <t>алогенен</t>
        </is>
      </c>
      <c r="G137" s="2" t="inlineStr">
        <is>
          <t>2</t>
        </is>
      </c>
      <c r="H137" s="2" t="inlineStr">
        <is>
          <t/>
        </is>
      </c>
      <c r="I137" t="inlineStr">
        <is>
          <t/>
        </is>
      </c>
      <c r="J137" s="2" t="inlineStr">
        <is>
          <t>allogenní</t>
        </is>
      </c>
      <c r="K137" s="2" t="inlineStr">
        <is>
          <t>3</t>
        </is>
      </c>
      <c r="L137" s="2" t="inlineStr">
        <is>
          <t/>
        </is>
      </c>
      <c r="M137" t="inlineStr">
        <is>
          <t>Pocházející od jiného člověka.</t>
        </is>
      </c>
      <c r="N137" s="2" t="inlineStr">
        <is>
          <t>allogen</t>
        </is>
      </c>
      <c r="O137" s="2" t="inlineStr">
        <is>
          <t>3</t>
        </is>
      </c>
      <c r="P137" s="2" t="inlineStr">
        <is>
          <t/>
        </is>
      </c>
      <c r="Q137" t="inlineStr">
        <is>
          <t>af genetisk forskellig oprindelse, men inden for samme art</t>
        </is>
      </c>
      <c r="R137" s="2" t="inlineStr">
        <is>
          <t>allogen|
allogenisch|
allogenetisch</t>
        </is>
      </c>
      <c r="S137" s="2" t="inlineStr">
        <is>
          <t>3|
3|
3</t>
        </is>
      </c>
      <c r="T137" s="2" t="inlineStr">
        <is>
          <t xml:space="preserve">|
|
</t>
        </is>
      </c>
      <c r="U137" t="inlineStr">
        <is>
          <t/>
        </is>
      </c>
      <c r="V137" s="2" t="inlineStr">
        <is>
          <t>αλλογενής</t>
        </is>
      </c>
      <c r="W137" s="2" t="inlineStr">
        <is>
          <t>3</t>
        </is>
      </c>
      <c r="X137" s="2" t="inlineStr">
        <is>
          <t/>
        </is>
      </c>
      <c r="Y137" t="inlineStr">
        <is>
          <t>Κύτταρα ή ιστοί που αφαιρούνται από ένα άτομο και εφαρμόζονται σε άλλο άτομο.</t>
        </is>
      </c>
      <c r="Z137" s="2" t="inlineStr">
        <is>
          <t>allogeneic</t>
        </is>
      </c>
      <c r="AA137" s="2" t="inlineStr">
        <is>
          <t>3</t>
        </is>
      </c>
      <c r="AB137" s="2" t="inlineStr">
        <is>
          <t/>
        </is>
      </c>
      <c r="AC137" t="inlineStr">
        <is>
          <t>coming from another human being</t>
        </is>
      </c>
      <c r="AD137" s="2" t="inlineStr">
        <is>
          <t>alogénico|
alógeno</t>
        </is>
      </c>
      <c r="AE137" s="2" t="inlineStr">
        <is>
          <t>3|
3</t>
        </is>
      </c>
      <c r="AF137" s="2" t="inlineStr">
        <is>
          <t xml:space="preserve">|
</t>
        </is>
      </c>
      <c r="AG137" t="inlineStr">
        <is>
          <t>Aplicado a un órgano, a un tejido, a un líquido orgánico o a una célula: que procede de un individuo de la misma especie, pero genéticamente distinto.</t>
        </is>
      </c>
      <c r="AH137" t="inlineStr">
        <is>
          <t/>
        </is>
      </c>
      <c r="AI137" t="inlineStr">
        <is>
          <t/>
        </is>
      </c>
      <c r="AJ137" t="inlineStr">
        <is>
          <t/>
        </is>
      </c>
      <c r="AK137" t="inlineStr">
        <is>
          <t/>
        </is>
      </c>
      <c r="AL137" s="2" t="inlineStr">
        <is>
          <t>allogeeninen</t>
        </is>
      </c>
      <c r="AM137" s="2" t="inlineStr">
        <is>
          <t>3</t>
        </is>
      </c>
      <c r="AN137" s="2" t="inlineStr">
        <is>
          <t/>
        </is>
      </c>
      <c r="AO137" t="inlineStr">
        <is>
          <t>toisesta ihmisestä peräisin oleva</t>
        </is>
      </c>
      <c r="AP137" s="2" t="inlineStr">
        <is>
          <t>allogénique</t>
        </is>
      </c>
      <c r="AQ137" s="2" t="inlineStr">
        <is>
          <t>3</t>
        </is>
      </c>
      <c r="AR137" s="2" t="inlineStr">
        <is>
          <t/>
        </is>
      </c>
      <c r="AS137" t="inlineStr">
        <is>
          <t>se dit d'un tissu ou organe provenant d'un autre individu de la même espèce</t>
        </is>
      </c>
      <c r="AT137" s="2" t="inlineStr">
        <is>
          <t>allaigineach</t>
        </is>
      </c>
      <c r="AU137" s="2" t="inlineStr">
        <is>
          <t>3</t>
        </is>
      </c>
      <c r="AV137" s="2" t="inlineStr">
        <is>
          <t/>
        </is>
      </c>
      <c r="AW137" t="inlineStr">
        <is>
          <t/>
        </is>
      </c>
      <c r="AX137" t="inlineStr">
        <is>
          <t/>
        </is>
      </c>
      <c r="AY137" t="inlineStr">
        <is>
          <t/>
        </is>
      </c>
      <c r="AZ137" t="inlineStr">
        <is>
          <t/>
        </is>
      </c>
      <c r="BA137" t="inlineStr">
        <is>
          <t/>
        </is>
      </c>
      <c r="BB137" s="2" t="inlineStr">
        <is>
          <t>allogén</t>
        </is>
      </c>
      <c r="BC137" s="2" t="inlineStr">
        <is>
          <t>4</t>
        </is>
      </c>
      <c r="BD137" s="2" t="inlineStr">
        <is>
          <t/>
        </is>
      </c>
      <c r="BE137" t="inlineStr">
        <is>
          <t>más emberből származó</t>
        </is>
      </c>
      <c r="BF137" s="2" t="inlineStr">
        <is>
          <t>allogenico</t>
        </is>
      </c>
      <c r="BG137" s="2" t="inlineStr">
        <is>
          <t>3</t>
        </is>
      </c>
      <c r="BH137" s="2" t="inlineStr">
        <is>
          <t/>
        </is>
      </c>
      <c r="BI137" t="inlineStr">
        <is>
          <t>di tessuto o cellula proveniente da un altro essere umano, per cui il donatore è diverso dal ricevente</t>
        </is>
      </c>
      <c r="BJ137" s="2" t="inlineStr">
        <is>
          <t>alogeninis</t>
        </is>
      </c>
      <c r="BK137" s="2" t="inlineStr">
        <is>
          <t>3</t>
        </is>
      </c>
      <c r="BL137" s="2" t="inlineStr">
        <is>
          <t/>
        </is>
      </c>
      <c r="BM137" t="inlineStr">
        <is>
          <t>susidaręs kitame organizme; alogeninė transplantacija – kito organizmo audinių arba organų persodinimas</t>
        </is>
      </c>
      <c r="BN137" s="2" t="inlineStr">
        <is>
          <t>alogēnisks|
alogēns</t>
        </is>
      </c>
      <c r="BO137" s="2" t="inlineStr">
        <is>
          <t>3|
3</t>
        </is>
      </c>
      <c r="BP137" s="2" t="inlineStr">
        <is>
          <t xml:space="preserve">|
</t>
        </is>
      </c>
      <c r="BQ137" t="inlineStr">
        <is>
          <t>iegūts no cita cilvēka</t>
        </is>
      </c>
      <c r="BR137" s="2" t="inlineStr">
        <is>
          <t>alloġeniku</t>
        </is>
      </c>
      <c r="BS137" s="2" t="inlineStr">
        <is>
          <t>3</t>
        </is>
      </c>
      <c r="BT137" s="2" t="inlineStr">
        <is>
          <t/>
        </is>
      </c>
      <c r="BU137" t="inlineStr">
        <is>
          <t/>
        </is>
      </c>
      <c r="BV137" s="2" t="inlineStr">
        <is>
          <t>allogeen</t>
        </is>
      </c>
      <c r="BW137" s="2" t="inlineStr">
        <is>
          <t>3</t>
        </is>
      </c>
      <c r="BX137" s="2" t="inlineStr">
        <is>
          <t/>
        </is>
      </c>
      <c r="BY137" t="inlineStr">
        <is>
          <t>van een andere mens afkomstig</t>
        </is>
      </c>
      <c r="BZ137" s="2" t="inlineStr">
        <is>
          <t>alogeniczny</t>
        </is>
      </c>
      <c r="CA137" s="2" t="inlineStr">
        <is>
          <t>3</t>
        </is>
      </c>
      <c r="CB137" s="2" t="inlineStr">
        <is>
          <t/>
        </is>
      </c>
      <c r="CC137" t="inlineStr">
        <is>
          <t/>
        </is>
      </c>
      <c r="CD137" s="2" t="inlineStr">
        <is>
          <t>alogénico</t>
        </is>
      </c>
      <c r="CE137" s="2" t="inlineStr">
        <is>
          <t>3</t>
        </is>
      </c>
      <c r="CF137" s="2" t="inlineStr">
        <is>
          <t/>
        </is>
      </c>
      <c r="CG137" t="inlineStr">
        <is>
          <t>[Indicação] de indivíduos ou tecidos que são da mesma espécie mas antigenicamente distintos.</t>
        </is>
      </c>
      <c r="CH137" s="2" t="inlineStr">
        <is>
          <t>alogen</t>
        </is>
      </c>
      <c r="CI137" s="2" t="inlineStr">
        <is>
          <t>3</t>
        </is>
      </c>
      <c r="CJ137" s="2" t="inlineStr">
        <is>
          <t/>
        </is>
      </c>
      <c r="CK137" t="inlineStr">
        <is>
          <t/>
        </is>
      </c>
      <c r="CL137" s="2" t="inlineStr">
        <is>
          <t>alogénny</t>
        </is>
      </c>
      <c r="CM137" s="2" t="inlineStr">
        <is>
          <t>3</t>
        </is>
      </c>
      <c r="CN137" s="2" t="inlineStr">
        <is>
          <t/>
        </is>
      </c>
      <c r="CO137" t="inlineStr">
        <is>
          <t>pochádzajúci od iného človeka</t>
        </is>
      </c>
      <c r="CP137" s="2" t="inlineStr">
        <is>
          <t>alogenski</t>
        </is>
      </c>
      <c r="CQ137" s="2" t="inlineStr">
        <is>
          <t>3</t>
        </is>
      </c>
      <c r="CR137" s="2" t="inlineStr">
        <is>
          <t/>
        </is>
      </c>
      <c r="CS137" t="inlineStr">
        <is>
          <t>ki izvira od drugih ljudi</t>
        </is>
      </c>
      <c r="CT137" s="2" t="inlineStr">
        <is>
          <t>allogen</t>
        </is>
      </c>
      <c r="CU137" s="2" t="inlineStr">
        <is>
          <t>3</t>
        </is>
      </c>
      <c r="CV137" s="2" t="inlineStr">
        <is>
          <t/>
        </is>
      </c>
      <c r="CW137" t="inlineStr">
        <is>
          <t/>
        </is>
      </c>
    </row>
    <row r="138">
      <c r="A138" s="1" t="str">
        <f>HYPERLINK("https://iate.europa.eu/entry/result/3502885/all", "3502885")</f>
        <v>3502885</v>
      </c>
      <c r="B138" t="inlineStr">
        <is>
          <t>SOCIAL QUESTIONS</t>
        </is>
      </c>
      <c r="C138" t="inlineStr">
        <is>
          <t>SOCIAL QUESTIONS|health|pharmaceutical industry</t>
        </is>
      </c>
      <c r="D138" t="inlineStr">
        <is>
          <t>yes</t>
        </is>
      </c>
      <c r="E138" t="inlineStr">
        <is>
          <t/>
        </is>
      </c>
      <c r="F138" t="inlineStr">
        <is>
          <t/>
        </is>
      </c>
      <c r="G138" t="inlineStr">
        <is>
          <t/>
        </is>
      </c>
      <c r="H138" t="inlineStr">
        <is>
          <t/>
        </is>
      </c>
      <c r="I138" t="inlineStr">
        <is>
          <t/>
        </is>
      </c>
      <c r="J138" t="inlineStr">
        <is>
          <t/>
        </is>
      </c>
      <c r="K138" t="inlineStr">
        <is>
          <t/>
        </is>
      </c>
      <c r="L138" t="inlineStr">
        <is>
          <t/>
        </is>
      </c>
      <c r="M138" t="inlineStr">
        <is>
          <t/>
        </is>
      </c>
      <c r="N138" t="inlineStr">
        <is>
          <t/>
        </is>
      </c>
      <c r="O138" t="inlineStr">
        <is>
          <t/>
        </is>
      </c>
      <c r="P138" t="inlineStr">
        <is>
          <t/>
        </is>
      </c>
      <c r="Q138" t="inlineStr">
        <is>
          <t/>
        </is>
      </c>
      <c r="R138" t="inlineStr">
        <is>
          <t/>
        </is>
      </c>
      <c r="S138" t="inlineStr">
        <is>
          <t/>
        </is>
      </c>
      <c r="T138" t="inlineStr">
        <is>
          <t/>
        </is>
      </c>
      <c r="U138" t="inlineStr">
        <is>
          <t/>
        </is>
      </c>
      <c r="V138" t="inlineStr">
        <is>
          <t/>
        </is>
      </c>
      <c r="W138" t="inlineStr">
        <is>
          <t/>
        </is>
      </c>
      <c r="X138" t="inlineStr">
        <is>
          <t/>
        </is>
      </c>
      <c r="Y138" t="inlineStr">
        <is>
          <t/>
        </is>
      </c>
      <c r="Z138" s="2" t="inlineStr">
        <is>
          <t>official medicines control laboratory|
OMCL</t>
        </is>
      </c>
      <c r="AA138" s="2" t="inlineStr">
        <is>
          <t>3|
3</t>
        </is>
      </c>
      <c r="AB138" s="2" t="inlineStr">
        <is>
          <t xml:space="preserve">|
</t>
        </is>
      </c>
      <c r="AC138" t="inlineStr">
        <is>
          <t>laboratory designated to perform testing for a 
competent authority, independently from the manufacturer, for medicinal 
products prior to and/or after marketing for the general surveillance of
 medicines in relation to the safety of human patients and/or animals</t>
        </is>
      </c>
      <c r="AD138" t="inlineStr">
        <is>
          <t/>
        </is>
      </c>
      <c r="AE138" t="inlineStr">
        <is>
          <t/>
        </is>
      </c>
      <c r="AF138" t="inlineStr">
        <is>
          <t/>
        </is>
      </c>
      <c r="AG138" t="inlineStr">
        <is>
          <t/>
        </is>
      </c>
      <c r="AH138" t="inlineStr">
        <is>
          <t/>
        </is>
      </c>
      <c r="AI138" t="inlineStr">
        <is>
          <t/>
        </is>
      </c>
      <c r="AJ138" t="inlineStr">
        <is>
          <t/>
        </is>
      </c>
      <c r="AK138" t="inlineStr">
        <is>
          <t/>
        </is>
      </c>
      <c r="AL138" t="inlineStr">
        <is>
          <t/>
        </is>
      </c>
      <c r="AM138" t="inlineStr">
        <is>
          <t/>
        </is>
      </c>
      <c r="AN138" t="inlineStr">
        <is>
          <t/>
        </is>
      </c>
      <c r="AO138" t="inlineStr">
        <is>
          <t/>
        </is>
      </c>
      <c r="AP138" s="2" t="inlineStr">
        <is>
          <t>laboratoire officiel de contrôle des médicaments|
OMCL</t>
        </is>
      </c>
      <c r="AQ138" s="2" t="inlineStr">
        <is>
          <t>3|
3</t>
        </is>
      </c>
      <c r="AR138" s="2" t="inlineStr">
        <is>
          <t xml:space="preserve">|
</t>
        </is>
      </c>
      <c r="AS138" t="inlineStr">
        <is>
          <t>laboratoire désigné en vue de réaliser des essais de 
laboratoire pour une autorité compétente, indépendamment du fabricant, 
sur des médicaments avant et/ou après leur mise sur le marché, dans le 
cadre de la surveillance générale des médicaments par rapport à la 
sécurité des patients et/ou des animaux</t>
        </is>
      </c>
      <c r="AT138" t="inlineStr">
        <is>
          <t/>
        </is>
      </c>
      <c r="AU138" t="inlineStr">
        <is>
          <t/>
        </is>
      </c>
      <c r="AV138" t="inlineStr">
        <is>
          <t/>
        </is>
      </c>
      <c r="AW138" t="inlineStr">
        <is>
          <t/>
        </is>
      </c>
      <c r="AX138" t="inlineStr">
        <is>
          <t/>
        </is>
      </c>
      <c r="AY138" t="inlineStr">
        <is>
          <t/>
        </is>
      </c>
      <c r="AZ138" t="inlineStr">
        <is>
          <t/>
        </is>
      </c>
      <c r="BA138" t="inlineStr">
        <is>
          <t/>
        </is>
      </c>
      <c r="BB138" s="2" t="inlineStr">
        <is>
          <t>hivatalos gyógyszerellenőrző laboratórium|
OMCL</t>
        </is>
      </c>
      <c r="BC138" s="2" t="inlineStr">
        <is>
          <t>3|
3</t>
        </is>
      </c>
      <c r="BD138" s="2" t="inlineStr">
        <is>
          <t xml:space="preserve">|
</t>
        </is>
      </c>
      <c r="BE138" t="inlineStr">
        <is>
          <t>kijelölt laboratórium, amelynek feladata a hatáskörrel rendelkező hatóság részére
a gyógyszerek forgalomba hozatalt megelőző és/vagy azt követő, a betegek 
és/vagy állatok biztonságával kapcsolatos általános gyógyszerfelügyeleti
 laboratóriumi vizsgálatoknak a gyártótól függetlenül történő elvégzése</t>
        </is>
      </c>
      <c r="BF138" t="inlineStr">
        <is>
          <t/>
        </is>
      </c>
      <c r="BG138" t="inlineStr">
        <is>
          <t/>
        </is>
      </c>
      <c r="BH138" t="inlineStr">
        <is>
          <t/>
        </is>
      </c>
      <c r="BI138" t="inlineStr">
        <is>
          <t/>
        </is>
      </c>
      <c r="BJ138" t="inlineStr">
        <is>
          <t/>
        </is>
      </c>
      <c r="BK138" t="inlineStr">
        <is>
          <t/>
        </is>
      </c>
      <c r="BL138" t="inlineStr">
        <is>
          <t/>
        </is>
      </c>
      <c r="BM138" t="inlineStr">
        <is>
          <t/>
        </is>
      </c>
      <c r="BN138" t="inlineStr">
        <is>
          <t/>
        </is>
      </c>
      <c r="BO138" t="inlineStr">
        <is>
          <t/>
        </is>
      </c>
      <c r="BP138" t="inlineStr">
        <is>
          <t/>
        </is>
      </c>
      <c r="BQ138" t="inlineStr">
        <is>
          <t/>
        </is>
      </c>
      <c r="BR138" t="inlineStr">
        <is>
          <t/>
        </is>
      </c>
      <c r="BS138" t="inlineStr">
        <is>
          <t/>
        </is>
      </c>
      <c r="BT138" t="inlineStr">
        <is>
          <t/>
        </is>
      </c>
      <c r="BU138" t="inlineStr">
        <is>
          <t/>
        </is>
      </c>
      <c r="BV138" t="inlineStr">
        <is>
          <t/>
        </is>
      </c>
      <c r="BW138" t="inlineStr">
        <is>
          <t/>
        </is>
      </c>
      <c r="BX138" t="inlineStr">
        <is>
          <t/>
        </is>
      </c>
      <c r="BY138" t="inlineStr">
        <is>
          <t/>
        </is>
      </c>
      <c r="BZ138" s="2" t="inlineStr">
        <is>
          <t>państwowe laboratorium kontroli produktów leczniczych|
OMCL</t>
        </is>
      </c>
      <c r="CA138" s="2" t="inlineStr">
        <is>
          <t>3|
3</t>
        </is>
      </c>
      <c r="CB138" s="2" t="inlineStr">
        <is>
          <t xml:space="preserve">|
</t>
        </is>
      </c>
      <c r="CC138" t="inlineStr">
        <is>
          <t>laboratorium wyznaczone do wykonywania analiz laboratoryjnych produktów leczniczych dla właściwego organu, niezależnie od producenta, przed lub po wprowadzeniu tych produktów do obrotu dla ogólnego nadzoru nad lekarstwami w związku z bezpieczeństwem pacjentów lub zwierząt</t>
        </is>
      </c>
      <c r="CD138" t="inlineStr">
        <is>
          <t/>
        </is>
      </c>
      <c r="CE138" t="inlineStr">
        <is>
          <t/>
        </is>
      </c>
      <c r="CF138" t="inlineStr">
        <is>
          <t/>
        </is>
      </c>
      <c r="CG138" t="inlineStr">
        <is>
          <t/>
        </is>
      </c>
      <c r="CH138" t="inlineStr">
        <is>
          <t/>
        </is>
      </c>
      <c r="CI138" t="inlineStr">
        <is>
          <t/>
        </is>
      </c>
      <c r="CJ138" t="inlineStr">
        <is>
          <t/>
        </is>
      </c>
      <c r="CK138" t="inlineStr">
        <is>
          <t/>
        </is>
      </c>
      <c r="CL138" s="2" t="inlineStr">
        <is>
          <t>úradné laboratórium na kontrolu liekov|
úradné laboratórium na kontrolu liečiv|
úradne určené laboratórium na kontrolu liečiv</t>
        </is>
      </c>
      <c r="CM138" s="2" t="inlineStr">
        <is>
          <t>3|
3|
3</t>
        </is>
      </c>
      <c r="CN138" s="2" t="inlineStr">
        <is>
          <t xml:space="preserve">|
|
</t>
        </is>
      </c>
      <c r="CO138" t="inlineStr">
        <is>
          <t/>
        </is>
      </c>
      <c r="CP138" t="inlineStr">
        <is>
          <t/>
        </is>
      </c>
      <c r="CQ138" t="inlineStr">
        <is>
          <t/>
        </is>
      </c>
      <c r="CR138" t="inlineStr">
        <is>
          <t/>
        </is>
      </c>
      <c r="CS138" t="inlineStr">
        <is>
          <t/>
        </is>
      </c>
      <c r="CT138" t="inlineStr">
        <is>
          <t/>
        </is>
      </c>
      <c r="CU138" t="inlineStr">
        <is>
          <t/>
        </is>
      </c>
      <c r="CV138" t="inlineStr">
        <is>
          <t/>
        </is>
      </c>
      <c r="CW138" t="inlineStr">
        <is>
          <t/>
        </is>
      </c>
    </row>
    <row r="139">
      <c r="A139" s="1" t="str">
        <f>HYPERLINK("https://iate.europa.eu/entry/result/3501725/all", "3501725")</f>
        <v>3501725</v>
      </c>
      <c r="B139" t="inlineStr">
        <is>
          <t>EUROPEAN UNION</t>
        </is>
      </c>
      <c r="C139" t="inlineStr">
        <is>
          <t>EUROPEAN UNION|EU institutions and European civil service|EU office or agency|European Medicines Agency</t>
        </is>
      </c>
      <c r="D139" t="inlineStr">
        <is>
          <t>yes</t>
        </is>
      </c>
      <c r="E139" t="inlineStr">
        <is>
          <t/>
        </is>
      </c>
      <c r="F139" s="2" t="inlineStr">
        <is>
          <t>Комитет за модерни терапии</t>
        </is>
      </c>
      <c r="G139" s="2" t="inlineStr">
        <is>
          <t>3</t>
        </is>
      </c>
      <c r="H139" s="2" t="inlineStr">
        <is>
          <t/>
        </is>
      </c>
      <c r="I139" t="inlineStr">
        <is>
          <t>комитет, създаден в рамките на Европейската агенция по лекарствата&lt;sup&gt;1&lt;/sup&gt;, в чийто задачи, измежду другото, влиза предоставянето на консултации по всеки въпрос, свързан с лекарствени продукти за модерна терапия&lt;sup&gt;2&lt;/sup&gt;&lt;p&gt;&lt;sup&gt;1&lt;/sup&gt; [ &lt;a href="/entry/result/843722/all" id="ENTRY_TO_ENTRY_CONVERTER" target="_blank"&gt;IATE:843722&lt;/a&gt; ]&lt;br&gt;&lt;sup&gt;2&lt;/sup&gt; [ &lt;a href="/entry/result/2228848/all" id="ENTRY_TO_ENTRY_CONVERTER" target="_blank"&gt;IATE:2228848&lt;/a&gt; ]&lt;/p&gt;</t>
        </is>
      </c>
      <c r="J139" s="2" t="inlineStr">
        <is>
          <t>Výbor pro moderní terapie</t>
        </is>
      </c>
      <c r="K139" s="2" t="inlineStr">
        <is>
          <t>3</t>
        </is>
      </c>
      <c r="L139" s="2" t="inlineStr">
        <is>
          <t/>
        </is>
      </c>
      <c r="M139" t="inlineStr">
        <is>
          <t>výbor zřízený při &lt;i&gt;Evropské agentuře pro léčivé přípravky&lt;/i&gt; [ &lt;a href="/entry/result/843722/all" id="ENTRY_TO_ENTRY_CONVERTER" target="_blank"&gt;IATE:843722&lt;/a&gt; ], který je agentuře, Evropské komisi a &lt;i&gt;Výboru pro humánní léčivé přípravky&lt;/i&gt; [ &lt;a href="/entry/result/843393/all" id="ENTRY_TO_ENTRY_CONVERTER" target="_blank"&gt;IATE:843393&lt;/a&gt; ] nápomocen v oblasti &lt;i&gt;léčivých přípravků pro moderní terapii&lt;/i&gt; [ &lt;a href="/entry/result/2228848/all" id="ENTRY_TO_ENTRY_CONVERTER" target="_blank"&gt;IATE:2228848&lt;/a&gt; ]</t>
        </is>
      </c>
      <c r="N139" t="inlineStr">
        <is>
          <t/>
        </is>
      </c>
      <c r="O139" t="inlineStr">
        <is>
          <t/>
        </is>
      </c>
      <c r="P139" t="inlineStr">
        <is>
          <t/>
        </is>
      </c>
      <c r="Q139" t="inlineStr">
        <is>
          <t/>
        </is>
      </c>
      <c r="R139" s="2" t="inlineStr">
        <is>
          <t>Ausschuss für neuartige Therapien</t>
        </is>
      </c>
      <c r="S139" s="2" t="inlineStr">
        <is>
          <t>3</t>
        </is>
      </c>
      <c r="T139" s="2" t="inlineStr">
        <is>
          <t/>
        </is>
      </c>
      <c r="U139" t="inlineStr">
        <is>
          <t/>
        </is>
      </c>
      <c r="V139" s="2" t="inlineStr">
        <is>
          <t>Επιτροπή Προηγμένων Θεραπειών|
ΕΠΘ</t>
        </is>
      </c>
      <c r="W139" s="2" t="inlineStr">
        <is>
          <t>3|
3</t>
        </is>
      </c>
      <c r="X139" s="2" t="inlineStr">
        <is>
          <t xml:space="preserve">|
</t>
        </is>
      </c>
      <c r="Y139" t="inlineStr">
        <is>
          <t/>
        </is>
      </c>
      <c r="Z139" s="2" t="inlineStr">
        <is>
          <t>Committee for Advanced Therapies|
CAT</t>
        </is>
      </c>
      <c r="AA139" s="2" t="inlineStr">
        <is>
          <t>3|
3</t>
        </is>
      </c>
      <c r="AB139" s="2" t="inlineStr">
        <is>
          <t xml:space="preserve">|
</t>
        </is>
      </c>
      <c r="AC139" t="inlineStr">
        <is>
          <t>committee within the European Medicines Agency&lt;sup&gt;1&lt;/sup&gt;, whose tasks include formulating draft opinions on the quality, safety and efficacy of advanced therapy medicinal products&lt;sup&gt;2&lt;/sup&gt;, providing advice to the Committee for Medicinal Products for Human Use&lt;sup&gt;3&lt;/sup&gt; on any questions related to these products and providing scientific expertise and advice for any EU initiative related to the development of innovative medicines and therapies &lt;p&gt;&lt;sup&gt;1&lt;/sup&gt;European Medicines Agency [ &lt;a href="/entry/result/843722/all" id="ENTRY_TO_ENTRY_CONVERTER" target="_blank"&gt;IATE:843722&lt;/a&gt; ] &lt;br&gt;&lt;sup&gt;2&lt;/sup&gt;advanced therapy medicinal product [ &lt;a href="/entry/result/2228848/all" id="ENTRY_TO_ENTRY_CONVERTER" target="_blank"&gt;IATE:2228848&lt;/a&gt; ] &lt;br&gt;&lt;sup&gt;3&lt;/sup&gt;Committee for Medicinal Products for Human Use [ &lt;a href="/entry/result/843393/all" id="ENTRY_TO_ENTRY_CONVERTER" target="_blank"&gt;IATE:843393&lt;/a&gt; ]&lt;/p&gt;</t>
        </is>
      </c>
      <c r="AD139" s="2" t="inlineStr">
        <is>
          <t>Comité de Terapias Avanzadas</t>
        </is>
      </c>
      <c r="AE139" s="2" t="inlineStr">
        <is>
          <t>3</t>
        </is>
      </c>
      <c r="AF139" s="2" t="inlineStr">
        <is>
          <t/>
        </is>
      </c>
      <c r="AG139" t="inlineStr">
        <is>
          <t>Comité encargado, entre otras cosas, de emitir dictámenes y de asesorar en materia de medicamentos de terapia avanzada.</t>
        </is>
      </c>
      <c r="AH139" s="2" t="inlineStr">
        <is>
          <t>uudsete ravimite komitee</t>
        </is>
      </c>
      <c r="AI139" s="2" t="inlineStr">
        <is>
          <t>3</t>
        </is>
      </c>
      <c r="AJ139" s="2" t="inlineStr">
        <is>
          <t/>
        </is>
      </c>
      <c r="AK139" t="inlineStr">
        <is>
          <t/>
        </is>
      </c>
      <c r="AL139" s="2" t="inlineStr">
        <is>
          <t>pitkälle kehitettyjä terapioita käsittelevä komitea</t>
        </is>
      </c>
      <c r="AM139" s="2" t="inlineStr">
        <is>
          <t>3</t>
        </is>
      </c>
      <c r="AN139" s="2" t="inlineStr">
        <is>
          <t/>
        </is>
      </c>
      <c r="AO139" t="inlineStr">
        <is>
          <t/>
        </is>
      </c>
      <c r="AP139" s="2" t="inlineStr">
        <is>
          <t>Comité des thérapies innovantes</t>
        </is>
      </c>
      <c r="AQ139" s="2" t="inlineStr">
        <is>
          <t>3</t>
        </is>
      </c>
      <c r="AR139" s="2" t="inlineStr">
        <is>
          <t/>
        </is>
      </c>
      <c r="AS139" t="inlineStr">
        <is>
          <t/>
        </is>
      </c>
      <c r="AT139" s="2" t="inlineStr">
        <is>
          <t>an Coiste um Ardteiripí|
CAT</t>
        </is>
      </c>
      <c r="AU139" s="2" t="inlineStr">
        <is>
          <t>3|
3</t>
        </is>
      </c>
      <c r="AV139" s="2" t="inlineStr">
        <is>
          <t xml:space="preserve">|
</t>
        </is>
      </c>
      <c r="AW139" t="inlineStr">
        <is>
          <t/>
        </is>
      </c>
      <c r="AX139" s="2" t="inlineStr">
        <is>
          <t>Odbor za naprednu terapiju|
CAT</t>
        </is>
      </c>
      <c r="AY139" s="2" t="inlineStr">
        <is>
          <t>4|
3</t>
        </is>
      </c>
      <c r="AZ139" s="2" t="inlineStr">
        <is>
          <t xml:space="preserve">|
</t>
        </is>
      </c>
      <c r="BA139" t="inlineStr">
        <is>
          <t>jedan od sedam odbora EMA-e nadležan za procjenu kvalitete, sigurnosti i djelotvornosti lijekova za naprednu terapiju te za pripremu nacrta mišljenja o tome za Odbor za lijekove za humanu uporabu (CHMP)</t>
        </is>
      </c>
      <c r="BB139" t="inlineStr">
        <is>
          <t/>
        </is>
      </c>
      <c r="BC139" t="inlineStr">
        <is>
          <t/>
        </is>
      </c>
      <c r="BD139" t="inlineStr">
        <is>
          <t/>
        </is>
      </c>
      <c r="BE139" t="inlineStr">
        <is>
          <t/>
        </is>
      </c>
      <c r="BF139" s="2" t="inlineStr">
        <is>
          <t>comitato per le terapie avanzate|
CAT</t>
        </is>
      </c>
      <c r="BG139" s="2" t="inlineStr">
        <is>
          <t>3|
3</t>
        </is>
      </c>
      <c r="BH139" s="2" t="inlineStr">
        <is>
          <t xml:space="preserve">|
</t>
        </is>
      </c>
      <c r="BI139" t="inlineStr">
        <is>
          <t>comitato istituito in seno all’Agenzia europea per i medicinali&lt;sup&gt;1&lt;/sup&gt; che ha il compito di elaborare un progetto di parere sulla qualità, la sicurezza e l’efficacia un medicinale per terapia avanzata&lt;sup&gt;2&lt;/sup&gt;, fornire consulenza al comitato per i medicinali per uso umano&lt;sup&gt;3&lt;/sup&gt; circa qualsiasi dato derivante dallo sviluppo di tale medicinale e fornire competenza scientifica e consulenza su qualsiasi iniziativa dell’Unione connessa allo sviluppo di terapie e medicinali innovativi&lt;p&gt;&lt;sup&gt;1&lt;/sup&gt; Agenzia europea per i medicinali [ &lt;a href="/entry/result/843722/all" id="ENTRY_TO_ENTRY_CONVERTER" target="_blank"&gt;IATE:843722&lt;/a&gt; ] &lt;br&gt;&lt;sup&gt;2&lt;/sup&gt; medicinale per terapia avanzata [ &lt;a href="/entry/result/2228848/all" id="ENTRY_TO_ENTRY_CONVERTER" target="_blank"&gt;IATE:2228848&lt;/a&gt; ] &lt;br&gt;&lt;sup&gt;3&lt;/sup&gt; comitato per i medicinali per uso umano [ &lt;a href="/entry/result/843393/all" id="ENTRY_TO_ENTRY_CONVERTER" target="_blank"&gt;IATE:843393&lt;/a&gt; ]&lt;/p&gt;</t>
        </is>
      </c>
      <c r="BJ139" s="2" t="inlineStr">
        <is>
          <t>Pažangiosios terapijos komitetas</t>
        </is>
      </c>
      <c r="BK139" s="2" t="inlineStr">
        <is>
          <t>3</t>
        </is>
      </c>
      <c r="BL139" s="2" t="inlineStr">
        <is>
          <t/>
        </is>
      </c>
      <c r="BM139" t="inlineStr">
        <is>
          <t>prie Europos vaistų agentūros įsteigtas komitetas, kuris, be kita ko, rengia nuomonių apie pažangiosios terapijos vaistų kokybę, saugumą ir veiksmingumą projektus, konsultuoja Žmonėms skirtų vaistų komitetą ir konsultuoja bet kokiu klausimu, susijusiu su pažangiosios terapijos vaistais</t>
        </is>
      </c>
      <c r="BN139" s="2" t="inlineStr">
        <is>
          <t>Uzlaboto terapiju komiteja</t>
        </is>
      </c>
      <c r="BO139" s="2" t="inlineStr">
        <is>
          <t>3</t>
        </is>
      </c>
      <c r="BP139" s="2" t="inlineStr">
        <is>
          <t/>
        </is>
      </c>
      <c r="BQ139" t="inlineStr">
        <is>
          <t>Eiropas Zāļu aģentūras [ &lt;a href="/entry/result/843722/all" id="ENTRY_TO_ENTRY_CONVERTER" target="_blank"&gt;IATE:843722&lt;/a&gt; ] paspārnē izveidota komiteja, kura atbild par to, lai tiek sagatavots projekts atzinumam par katru uzlabotas terapijas zāļu kvalitāti, drošumu un efektivitāti, par ko minētās ģentūras Cilvēkiem paredzēto zāļu komitejai [ &lt;a href="/entry/result/843393/all" id="ENTRY_TO_ENTRY_CONVERTER" target="_blank"&gt;IATE:843393&lt;/a&gt; ] jāsniedz galīgais apstiprinājums</t>
        </is>
      </c>
      <c r="BR139" s="2" t="inlineStr">
        <is>
          <t>Kumitat għat-Terapiji Avvanzati</t>
        </is>
      </c>
      <c r="BS139" s="2" t="inlineStr">
        <is>
          <t>3</t>
        </is>
      </c>
      <c r="BT139" s="2" t="inlineStr">
        <is>
          <t/>
        </is>
      </c>
      <c r="BU139" t="inlineStr">
        <is>
          <t>kumitat responsabbli għat-tħejjija ta’ abbozz ta’ opinjoni dwar il-kwalità, is-sigurtà u l-effikaċja ta’ kull prodott mediċinali ta’ terapija avvanzata&lt;sup&gt;1 għall-approvazzjoni finali mill-Kumitat għall-Prodotti Mediċinali għall-Użu mill-Bniedem&lt;sup&gt;2 tal-Aġenzija Ewropea għall-Mediċini&lt;sup&gt;3&lt;p&gt;&lt;sup&gt;1prodott mediċinali ta’ terapija avvanzata [ &lt;a href="/entry/result/2228848/all" id="ENTRY_TO_ENTRY_CONVERTER" target="_blank"&gt;IATE:2228848&lt;/a&gt; ]&lt;br&gt; &lt;sup&gt;2 Kumitat għall-Prodotti Mediċinali għall-Użu mill-Bniedem [ &lt;a href="/entry/result/843393/all" id="ENTRY_TO_ENTRY_CONVERTER" target="_blank"&gt;IATE:843393&lt;/a&gt; ]&lt;br&gt; &lt;sup&gt;3Aġenzija Ewropea għall-Mediċini [ &lt;a href="/entry/result/843722/all" id="ENTRY_TO_ENTRY_CONVERTER" target="_blank"&gt;IATE:843722&lt;/a&gt; ]&lt;/sup&gt;&lt;/sup&gt;&lt;/sup&gt;&lt;/p&gt;&lt;/sup&gt;&lt;/sup&gt;&lt;/sup&gt;</t>
        </is>
      </c>
      <c r="BV139" t="inlineStr">
        <is>
          <t/>
        </is>
      </c>
      <c r="BW139" t="inlineStr">
        <is>
          <t/>
        </is>
      </c>
      <c r="BX139" t="inlineStr">
        <is>
          <t/>
        </is>
      </c>
      <c r="BY139" t="inlineStr">
        <is>
          <t/>
        </is>
      </c>
      <c r="BZ139" s="2" t="inlineStr">
        <is>
          <t>Komitet ds. Terapii Zaawansowanych</t>
        </is>
      </c>
      <c r="CA139" s="2" t="inlineStr">
        <is>
          <t>3</t>
        </is>
      </c>
      <c r="CB139" s="2" t="inlineStr">
        <is>
          <t/>
        </is>
      </c>
      <c r="CC139" t="inlineStr">
        <is>
          <t>komitet w ramach Europejskiej Agencji Leków&lt;sup&gt;1&lt;/sup&gt;, którego zadaniem jest przede wszystkim sporządzanie projektów opinii dotyczących jakości, bezpieczeństwa i skuteczności produktów leczniczych terapii zaawansowanej&lt;sup&gt;2&lt;/sup&gt;, doradzanie Komitetowi ds. Produktów Leczniczych Stosowanych u Ludzi&lt;sup&gt;3&lt;/sup&gt; w kwestiach dotyczących tych produktów oraz zapewnianie kompetencji naukowych i doradztwa dla dowolnej inicjatywy UE dotyczącej opracowywania innowacyjnych leków i terapii &lt;p&gt;&lt;sup&gt;1&lt;/sup&gt;Europejska Agencja Leków &lt;a href="/entry/result/43722/all" id="ENTRY_TO_ENTRY_CONVERTER" target="_blank"&gt;IATE:43722&lt;/a&gt; &lt;br&gt;&lt;sup&gt;2&lt;/sup&gt;produkt leczniczy terapii zaawansowanej &lt;a href="/entry/result/2228848/all" id="ENTRY_TO_ENTRY_CONVERTER" target="_blank"&gt;IATE:2228848&lt;/a&gt; &lt;br&gt;&lt;sup&gt;3&lt;/sup&gt;Komitet ds. Produktów Leczniczych Stosowanch u Ludzi &lt;a href="/entry/result/&lt;&gt;&lt;&gt;&lt;&gt;&lt;&gt;&lt;&gt;&lt;&gt;&lt;&gt;&lt;&gt;&lt;&gt;&lt;&gt;&lt;&gt;&lt;/all" id="ENTRY_TO_ENTRY_CONVERTER" target="_blank"&gt;IATE:&amp;lt;&amp;gt;&amp;lt;&amp;gt;&amp;lt;&amp;gt;&amp;lt;&amp;gt;&amp;lt;&amp;gt;&amp;lt;&amp;gt;&amp;lt;&amp;gt;&amp;lt;&amp;gt;&amp;lt;&amp;gt;&amp;lt;&amp;gt;&amp;lt;&amp;gt;&amp;lt;&lt;/a&gt;&amp;gt;&lt;/p&gt;</t>
        </is>
      </c>
      <c r="CD139" s="2" t="inlineStr">
        <is>
          <t>Comité das Terapias Avançadas|
CTA</t>
        </is>
      </c>
      <c r="CE139" s="2" t="inlineStr">
        <is>
          <t>3|
3</t>
        </is>
      </c>
      <c r="CF139" s="2" t="inlineStr">
        <is>
          <t xml:space="preserve">|
</t>
        </is>
      </c>
      <c r="CG139" t="inlineStr">
        <is>
          <t>Comité criado nos termos do Regulamento (CE) n.º 1394/2007 relativo aos medicamentos de terapia avançada. É um comité multidisciplinar, cuja principal responsabilidade consiste na elaboração de um projecto de parecer sobre a qualidade, a segurança e a eficácia de cada medicamento de terapia avançada apresentado à &lt;i&gt;&lt;b&gt;Agência Europeia de Medicamentos&lt;/b&gt;&lt;/i&gt; [ &lt;a href="/entry/result/843722/all" id="ENTRY_TO_ENTRY_CONVERTER" target="_blank"&gt;IATE:843722&lt;/a&gt; ] antes de o &lt;i&gt;&lt;b&gt;Comité dos Medicamentos para Uso Humano&lt;/b&gt;&lt;/i&gt; [ &lt;a href="/entry/result/843393/all" id="ENTRY_TO_ENTRY_CONVERTER" target="_blank"&gt;IATE:843393&lt;/a&gt; ] tomar uma posição definitiva sobre o medicamento em questão.</t>
        </is>
      </c>
      <c r="CH139" s="2" t="inlineStr">
        <is>
          <t>Comitetul pentru terapii avansate</t>
        </is>
      </c>
      <c r="CI139" s="2" t="inlineStr">
        <is>
          <t>3</t>
        </is>
      </c>
      <c r="CJ139" s="2" t="inlineStr">
        <is>
          <t/>
        </is>
      </c>
      <c r="CK139" t="inlineStr">
        <is>
          <t/>
        </is>
      </c>
      <c r="CL139" s="2" t="inlineStr">
        <is>
          <t>Výbor pre inovatívnu liečbu</t>
        </is>
      </c>
      <c r="CM139" s="2" t="inlineStr">
        <is>
          <t>3</t>
        </is>
      </c>
      <c r="CN139" s="2" t="inlineStr">
        <is>
          <t/>
        </is>
      </c>
      <c r="CO139" t="inlineStr">
        <is>
          <t>výbor zriadený v rámci Agentúry pre lieky&lt;sup&gt;1&lt;/sup&gt;, ktorého úlohou je vypracúvať návrhy stanovísk o kvalite, bezpečnosti a účinnosti lieku na inovatívnu liečbu&lt;sup&gt;2&lt;/sup&gt;, poskytovať poradenstvo Výboru pre lieky na humánne použitie&lt;sup&gt;3&lt;/sup&gt; a poskytovať informácie v súvislosti s otázkami týkajúcimi sa liekov na inovatívnu liečbu &lt;p&gt; &lt;sup&gt;1&lt;/sup&gt; Európska agentúra pre lieky ( &lt;a href="/entry/result/843722/all" id="ENTRY_TO_ENTRY_CONVERTER" target="_blank"&gt;IATE:843722&lt;/a&gt; )&lt;br&gt; &lt;sup&gt;2&lt;/sup&gt; liek na inovatívnu liečbu ( &lt;a href="/entry/result/2228848/all" id="ENTRY_TO_ENTRY_CONVERTER" target="_blank"&gt;IATE:2228848&lt;/a&gt; )&lt;br&gt; &lt;sup&gt;3&lt;/sup&gt; Výbor pre lieky na humánne použitie ( &lt;a href="/entry/result/843393/all" id="ENTRY_TO_ENTRY_CONVERTER" target="_blank"&gt;IATE:843393&lt;/a&gt; )&lt;/p&gt;</t>
        </is>
      </c>
      <c r="CP139" s="2" t="inlineStr">
        <is>
          <t>Odbor za napredno zdravljenje</t>
        </is>
      </c>
      <c r="CQ139" s="2" t="inlineStr">
        <is>
          <t>3</t>
        </is>
      </c>
      <c r="CR139" s="2" t="inlineStr">
        <is>
          <t/>
        </is>
      </c>
      <c r="CS139" t="inlineStr">
        <is>
          <t/>
        </is>
      </c>
      <c r="CT139" s="2" t="inlineStr">
        <is>
          <t>kommittén för avancerade terapier</t>
        </is>
      </c>
      <c r="CU139" s="2" t="inlineStr">
        <is>
          <t>3</t>
        </is>
      </c>
      <c r="CV139" s="2" t="inlineStr">
        <is>
          <t/>
        </is>
      </c>
      <c r="CW139" t="inlineStr">
        <is>
          <t/>
        </is>
      </c>
    </row>
    <row r="140">
      <c r="A140" s="1" t="str">
        <f>HYPERLINK("https://iate.europa.eu/entry/result/3535656/all", "3535656")</f>
        <v>3535656</v>
      </c>
      <c r="B140" t="inlineStr">
        <is>
          <t>SOCIAL QUESTIONS</t>
        </is>
      </c>
      <c r="C140" t="inlineStr">
        <is>
          <t>SOCIAL QUESTIONS|health|health policy;SOCIAL QUESTIONS|health|pharmaceutical industry</t>
        </is>
      </c>
      <c r="D140" t="inlineStr">
        <is>
          <t>yes</t>
        </is>
      </c>
      <c r="E140" t="inlineStr">
        <is>
          <t/>
        </is>
      </c>
      <c r="F140" s="2" t="inlineStr">
        <is>
          <t>заявление за разрешаване за употреба</t>
        </is>
      </c>
      <c r="G140" s="2" t="inlineStr">
        <is>
          <t>2</t>
        </is>
      </c>
      <c r="H140" s="2" t="inlineStr">
        <is>
          <t/>
        </is>
      </c>
      <c r="I140" t="inlineStr">
        <is>
          <t/>
        </is>
      </c>
      <c r="J140" s="2" t="inlineStr">
        <is>
          <t>žádost o registraci</t>
        </is>
      </c>
      <c r="K140" s="2" t="inlineStr">
        <is>
          <t>3</t>
        </is>
      </c>
      <c r="L140" s="2" t="inlineStr">
        <is>
          <t/>
        </is>
      </c>
      <c r="M140" t="inlineStr">
        <is>
          <t/>
        </is>
      </c>
      <c r="N140" s="2" t="inlineStr">
        <is>
          <t>ansøgning om markedsføringstilladelse</t>
        </is>
      </c>
      <c r="O140" s="2" t="inlineStr">
        <is>
          <t>3</t>
        </is>
      </c>
      <c r="P140" s="2" t="inlineStr">
        <is>
          <t/>
        </is>
      </c>
      <c r="Q140" t="inlineStr">
        <is>
          <t/>
        </is>
      </c>
      <c r="R140" s="2" t="inlineStr">
        <is>
          <t>Antrag auf Genehmigung für das Inverkehrbringen|
Antrag auf Zulassung</t>
        </is>
      </c>
      <c r="S140" s="2" t="inlineStr">
        <is>
          <t>3|
3</t>
        </is>
      </c>
      <c r="T140" s="2" t="inlineStr">
        <is>
          <t xml:space="preserve">|
</t>
        </is>
      </c>
      <c r="U140" t="inlineStr">
        <is>
          <t/>
        </is>
      </c>
      <c r="V140" s="2" t="inlineStr">
        <is>
          <t>αίτηση για τη χορήγηση αδείας κυκλοφορίας</t>
        </is>
      </c>
      <c r="W140" s="2" t="inlineStr">
        <is>
          <t>3</t>
        </is>
      </c>
      <c r="X140" s="2" t="inlineStr">
        <is>
          <t/>
        </is>
      </c>
      <c r="Y140" t="inlineStr">
        <is>
          <t/>
        </is>
      </c>
      <c r="Z140" s="2" t="inlineStr">
        <is>
          <t>marketing authorisation application</t>
        </is>
      </c>
      <c r="AA140" s="2" t="inlineStr">
        <is>
          <t>3</t>
        </is>
      </c>
      <c r="AB140" s="2" t="inlineStr">
        <is>
          <t/>
        </is>
      </c>
      <c r="AC140" t="inlineStr">
        <is>
          <t>an application made to a European regulatory authority for approval to market a medicine within the European Union</t>
        </is>
      </c>
      <c r="AD140" s="2" t="inlineStr">
        <is>
          <t>solicitud de autorización de comercialización</t>
        </is>
      </c>
      <c r="AE140" s="2" t="inlineStr">
        <is>
          <t>3</t>
        </is>
      </c>
      <c r="AF140" s="2" t="inlineStr">
        <is>
          <t/>
        </is>
      </c>
      <c r="AG140" t="inlineStr">
        <is>
          <t/>
        </is>
      </c>
      <c r="AH140" s="2" t="inlineStr">
        <is>
          <t>müügiloa taotlus</t>
        </is>
      </c>
      <c r="AI140" s="2" t="inlineStr">
        <is>
          <t>3</t>
        </is>
      </c>
      <c r="AJ140" s="2" t="inlineStr">
        <is>
          <t/>
        </is>
      </c>
      <c r="AK140" t="inlineStr">
        <is>
          <t>Euroopa reguleerivale asutusele esitatud taotlus ravimi turustamiseks Euroopa Liidus</t>
        </is>
      </c>
      <c r="AL140" s="2" t="inlineStr">
        <is>
          <t>myyntilupahakemus</t>
        </is>
      </c>
      <c r="AM140" s="2" t="inlineStr">
        <is>
          <t>2</t>
        </is>
      </c>
      <c r="AN140" s="2" t="inlineStr">
        <is>
          <t/>
        </is>
      </c>
      <c r="AO140" t="inlineStr">
        <is>
          <t/>
        </is>
      </c>
      <c r="AP140" s="2" t="inlineStr">
        <is>
          <t>demande d'autorisation de mise sur le marché</t>
        </is>
      </c>
      <c r="AQ140" s="2" t="inlineStr">
        <is>
          <t>2</t>
        </is>
      </c>
      <c r="AR140" s="2" t="inlineStr">
        <is>
          <t/>
        </is>
      </c>
      <c r="AS140" t="inlineStr">
        <is>
          <t/>
        </is>
      </c>
      <c r="AT140" t="inlineStr">
        <is>
          <t/>
        </is>
      </c>
      <c r="AU140" t="inlineStr">
        <is>
          <t/>
        </is>
      </c>
      <c r="AV140" t="inlineStr">
        <is>
          <t/>
        </is>
      </c>
      <c r="AW140" t="inlineStr">
        <is>
          <t/>
        </is>
      </c>
      <c r="AX140" s="2" t="inlineStr">
        <is>
          <t>zahtjev za odobrenje za stavljanje u promet</t>
        </is>
      </c>
      <c r="AY140" s="2" t="inlineStr">
        <is>
          <t>3</t>
        </is>
      </c>
      <c r="AZ140" s="2" t="inlineStr">
        <is>
          <t/>
        </is>
      </c>
      <c r="BA140" t="inlineStr">
        <is>
          <t>zahtjev koji se predaje regulatornom tijelu EU-a za dobivanje odobrenja na temelju kojeg se lijek ili VMP može staviti na tržište u EU-u</t>
        </is>
      </c>
      <c r="BB140" s="2" t="inlineStr">
        <is>
          <t>forgalombahozatali engedély iránti kérelem</t>
        </is>
      </c>
      <c r="BC140" s="2" t="inlineStr">
        <is>
          <t>3</t>
        </is>
      </c>
      <c r="BD140" s="2" t="inlineStr">
        <is>
          <t/>
        </is>
      </c>
      <c r="BE140" t="inlineStr">
        <is>
          <t/>
        </is>
      </c>
      <c r="BF140" s="2" t="inlineStr">
        <is>
          <t>domanda di autorizzazione all'immissione in commercio</t>
        </is>
      </c>
      <c r="BG140" s="2" t="inlineStr">
        <is>
          <t>3</t>
        </is>
      </c>
      <c r="BH140" s="2" t="inlineStr">
        <is>
          <t/>
        </is>
      </c>
      <c r="BI140" t="inlineStr">
        <is>
          <t/>
        </is>
      </c>
      <c r="BJ140" s="2" t="inlineStr">
        <is>
          <t>paraiška gauti rinkodaros teisę|
paraiška gauti rinkodaros leidimą</t>
        </is>
      </c>
      <c r="BK140" s="2" t="inlineStr">
        <is>
          <t>2|
2</t>
        </is>
      </c>
      <c r="BL140" s="2" t="inlineStr">
        <is>
          <t xml:space="preserve">|
</t>
        </is>
      </c>
      <c r="BM140" t="inlineStr">
        <is>
          <t/>
        </is>
      </c>
      <c r="BN140" s="2" t="inlineStr">
        <is>
          <t>reģistrācijas apliecības pieteikums</t>
        </is>
      </c>
      <c r="BO140" s="2" t="inlineStr">
        <is>
          <t>2</t>
        </is>
      </c>
      <c r="BP140" s="2" t="inlineStr">
        <is>
          <t/>
        </is>
      </c>
      <c r="BQ140" t="inlineStr">
        <is>
          <t/>
        </is>
      </c>
      <c r="BR140" s="2" t="inlineStr">
        <is>
          <t>applikazzjoni għal awtorizzazzjoni għall-marketing|
applikazzjoni għal awtorizzazzjoni għat-tqegħid fis-suq</t>
        </is>
      </c>
      <c r="BS140" s="2" t="inlineStr">
        <is>
          <t>3|
3</t>
        </is>
      </c>
      <c r="BT140" s="2" t="inlineStr">
        <is>
          <t xml:space="preserve">|
</t>
        </is>
      </c>
      <c r="BU140" t="inlineStr">
        <is>
          <t/>
        </is>
      </c>
      <c r="BV140" s="2" t="inlineStr">
        <is>
          <t>vergunningaanvraag</t>
        </is>
      </c>
      <c r="BW140" s="2" t="inlineStr">
        <is>
          <t>2</t>
        </is>
      </c>
      <c r="BX140" s="2" t="inlineStr">
        <is>
          <t/>
        </is>
      </c>
      <c r="BY140" t="inlineStr">
        <is>
          <t/>
        </is>
      </c>
      <c r="BZ140" s="2" t="inlineStr">
        <is>
          <t>wniosek o dopuszczenie do obrotu|
wniosek o pozwolenie na dopuszczenie do obrotu</t>
        </is>
      </c>
      <c r="CA140" s="2" t="inlineStr">
        <is>
          <t>2|
3</t>
        </is>
      </c>
      <c r="CB140" s="2" t="inlineStr">
        <is>
          <t xml:space="preserve">|
</t>
        </is>
      </c>
      <c r="CC140" t="inlineStr">
        <is>
          <t>wniosek o wydanie pozwolenia na dopuszczenie produktu leczniczego do obrotu w Unii Europejskiej</t>
        </is>
      </c>
      <c r="CD140" s="2" t="inlineStr">
        <is>
          <t>pedido de Autorização de Introdução no Mercado</t>
        </is>
      </c>
      <c r="CE140" s="2" t="inlineStr">
        <is>
          <t>3</t>
        </is>
      </c>
      <c r="CF140" s="2" t="inlineStr">
        <is>
          <t/>
        </is>
      </c>
      <c r="CG140" t="inlineStr">
        <is>
          <t/>
        </is>
      </c>
      <c r="CH140" s="2" t="inlineStr">
        <is>
          <t>cerere de autorizație de introducere pe piață</t>
        </is>
      </c>
      <c r="CI140" s="2" t="inlineStr">
        <is>
          <t>3</t>
        </is>
      </c>
      <c r="CJ140" s="2" t="inlineStr">
        <is>
          <t/>
        </is>
      </c>
      <c r="CK140" t="inlineStr">
        <is>
          <t/>
        </is>
      </c>
      <c r="CL140" s="2" t="inlineStr">
        <is>
          <t>žiadosť o povolenie na uvedenie na trh</t>
        </is>
      </c>
      <c r="CM140" s="2" t="inlineStr">
        <is>
          <t>3</t>
        </is>
      </c>
      <c r="CN140" s="2" t="inlineStr">
        <is>
          <t/>
        </is>
      </c>
      <c r="CO140" t="inlineStr">
        <is>
          <t/>
        </is>
      </c>
      <c r="CP140" s="2" t="inlineStr">
        <is>
          <t>vloga za pridobitev dovoljenja za promet z zdravilom</t>
        </is>
      </c>
      <c r="CQ140" s="2" t="inlineStr">
        <is>
          <t>3</t>
        </is>
      </c>
      <c r="CR140" s="2" t="inlineStr">
        <is>
          <t/>
        </is>
      </c>
      <c r="CS140" t="inlineStr">
        <is>
          <t/>
        </is>
      </c>
      <c r="CT140" s="2" t="inlineStr">
        <is>
          <t>ansökan om godkännande för försäljning</t>
        </is>
      </c>
      <c r="CU140" s="2" t="inlineStr">
        <is>
          <t>3</t>
        </is>
      </c>
      <c r="CV140" s="2" t="inlineStr">
        <is>
          <t/>
        </is>
      </c>
      <c r="CW140" t="inlineStr">
        <is>
          <t/>
        </is>
      </c>
    </row>
    <row r="141">
      <c r="A141" s="1" t="str">
        <f>HYPERLINK("https://iate.europa.eu/entry/result/1442965/all", "1442965")</f>
        <v>1442965</v>
      </c>
      <c r="B141" t="inlineStr">
        <is>
          <t>SOCIAL QUESTIONS</t>
        </is>
      </c>
      <c r="C141" t="inlineStr">
        <is>
          <t>SOCIAL QUESTIONS|health|pharmaceutical industry</t>
        </is>
      </c>
      <c r="D141" t="inlineStr">
        <is>
          <t>yes</t>
        </is>
      </c>
      <c r="E141" t="inlineStr">
        <is>
          <t/>
        </is>
      </c>
      <c r="F141" s="2" t="inlineStr">
        <is>
          <t>добра производствена практика</t>
        </is>
      </c>
      <c r="G141" s="2" t="inlineStr">
        <is>
          <t>4</t>
        </is>
      </c>
      <c r="H141" s="2" t="inlineStr">
        <is>
          <t/>
        </is>
      </c>
      <c r="I141" t="inlineStr">
        <is>
          <t>Система от международно бизнес признати правила, която обхваща всички страни на производството - персонал, помещения, съоръжения, материали, документация, качествен контрол, и има за цел да осигури безопасност, ефикасност и съответствие със спецификацията.</t>
        </is>
      </c>
      <c r="J141" s="2" t="inlineStr">
        <is>
          <t>správná výrobní praxe</t>
        </is>
      </c>
      <c r="K141" s="2" t="inlineStr">
        <is>
          <t>3</t>
        </is>
      </c>
      <c r="L141" s="2" t="inlineStr">
        <is>
          <t/>
        </is>
      </c>
      <c r="M141" t="inlineStr">
        <is>
          <t>soubor pravidel, která zajišťují, aby se výroba a kontrola léčiv, popřípadě výroba pomocných látek, uskutečňovaly v souladu s požadavky na jejich jakost, se zamýšleným použitím a s příslušnou dokumentací</t>
        </is>
      </c>
      <c r="N141" s="2" t="inlineStr">
        <is>
          <t>god fremstillingspraksis</t>
        </is>
      </c>
      <c r="O141" s="2" t="inlineStr">
        <is>
          <t>3</t>
        </is>
      </c>
      <c r="P141" s="2" t="inlineStr">
        <is>
          <t/>
        </is>
      </c>
      <c r="Q141" t="inlineStr">
        <is>
          <t>den del af kvalitetssikringen, som sikrer, at produkterne til stadighed produceres og kontrolleres i overensstemmelse med de kvalitetsstandarder, der er gældende for den tilsigtede anvendelse</t>
        </is>
      </c>
      <c r="R141" s="2" t="inlineStr">
        <is>
          <t>Gute Herstellungspraxis|
GHP</t>
        </is>
      </c>
      <c r="S141" s="2" t="inlineStr">
        <is>
          <t>3|
3</t>
        </is>
      </c>
      <c r="T141" s="2" t="inlineStr">
        <is>
          <t xml:space="preserve">|
</t>
        </is>
      </c>
      <c r="U141" t="inlineStr">
        <is>
          <t>der Teil der Qualitätssicherung, der gewährleistet, daß Produkte gleichbleibend nach den Qualitätsstandards produziert und geprüft werden, die der vorgesehenen Verwendung entsprechen</t>
        </is>
      </c>
      <c r="V141" s="2" t="inlineStr">
        <is>
          <t>ορθή παρασκευαστική πρακτική|
ΟΠΠ</t>
        </is>
      </c>
      <c r="W141" s="2" t="inlineStr">
        <is>
          <t>4|
3</t>
        </is>
      </c>
      <c r="X141" s="2" t="inlineStr">
        <is>
          <t xml:space="preserve">|
</t>
        </is>
      </c>
      <c r="Y141" t="inlineStr">
        <is>
          <t>το μέρος του συστήματος διασφάλισης ποιότητας με το οποίο εξασφαλίζεται ότι τα προϊόντα παράγονται και ελέγχονται σταθερά σύμφωνα με τα πρότυπα ποιότητας που είναι κατάλληλα για τη χρήση για την οποία προορίζονται</t>
        </is>
      </c>
      <c r="Z141" s="2" t="inlineStr">
        <is>
          <t>good manufacturing practice|
GMP</t>
        </is>
      </c>
      <c r="AA141" s="2" t="inlineStr">
        <is>
          <t>3|
3</t>
        </is>
      </c>
      <c r="AB141" s="2" t="inlineStr">
        <is>
          <t xml:space="preserve">|
</t>
        </is>
      </c>
      <c r="AC141" t="inlineStr">
        <is>
          <t>part of quality assurance (the total sum of the organised arrangements made with the object of ensuring that medicinal products or investigational medicinal products are of the quality required for their intended use) which ensures that products are consistently produced and controlled to the quality standards appropriate to their intended use</t>
        </is>
      </c>
      <c r="AD141" s="2" t="inlineStr">
        <is>
          <t>prácticas correctas de fabricación|
buenas prácticas de fabricación</t>
        </is>
      </c>
      <c r="AE141" s="2" t="inlineStr">
        <is>
          <t>3|
3</t>
        </is>
      </c>
      <c r="AF141" s="2" t="inlineStr">
        <is>
          <t xml:space="preserve">|
</t>
        </is>
      </c>
      <c r="AG141" t="inlineStr">
        <is>
          <t>La parte de la garantía de calidad que asegura que los medicamentos son elaborados y controlados de acuerdo con las normas de calidad apropiadas para el uso al que están destinados.</t>
        </is>
      </c>
      <c r="AH141" s="2" t="inlineStr">
        <is>
          <t>hea tootmistava</t>
        </is>
      </c>
      <c r="AI141" s="2" t="inlineStr">
        <is>
          <t>3</t>
        </is>
      </c>
      <c r="AJ141" s="2" t="inlineStr">
        <is>
          <t/>
        </is>
      </c>
      <c r="AK141" t="inlineStr">
        <is>
          <t>see osa kvaliteedi tagamisest, millega tagatakse, et toodete tootmisel ja kontrollimisel täidetakse pidevalt nende kavandatud kasutusele vastavaid kvaliteedistandardeid</t>
        </is>
      </c>
      <c r="AL141" s="2" t="inlineStr">
        <is>
          <t>hyvät tuotantotavat|
hyvä valmistustapa|
GMP</t>
        </is>
      </c>
      <c r="AM141" s="2" t="inlineStr">
        <is>
          <t>3|
3|
3</t>
        </is>
      </c>
      <c r="AN141" s="2" t="inlineStr">
        <is>
          <t xml:space="preserve">|
|
</t>
        </is>
      </c>
      <c r="AO141" t="inlineStr">
        <is>
          <t>laadunvarmistuksen osa, jolla varmistetaan, että valmisteet tuotetaan johdonmukaisesti ja tarkastetaan aiotun käytön kannalta asianmukaisin laatustandardein ; "se osa laadunvarmistusta, jolla taataan, että valmisteet tuotetaan ja niitä valvotaan johdonmukaisesti niiden suunniteltua käyttöä vastaavien laatustandardien mukaisesti"</t>
        </is>
      </c>
      <c r="AP141" s="2" t="inlineStr">
        <is>
          <t>bonnes pratiques de fabrication|
BPF</t>
        </is>
      </c>
      <c r="AQ141" s="2" t="inlineStr">
        <is>
          <t>3|
3</t>
        </is>
      </c>
      <c r="AR141" s="2" t="inlineStr">
        <is>
          <t xml:space="preserve">|
</t>
        </is>
      </c>
      <c r="AS141" t="inlineStr">
        <is>
          <t>l'élément de l'assurance de la qualité qui garantit que les médicaments sont fabriqués et contrôlés de façon cohérente et selon les normes de qualité adaptées à leur emploi</t>
        </is>
      </c>
      <c r="AT141" s="2" t="inlineStr">
        <is>
          <t>dea-chleachtas déantúsaíochta|
dea-chleachtas monaraíochta</t>
        </is>
      </c>
      <c r="AU141" s="2" t="inlineStr">
        <is>
          <t>3|
3</t>
        </is>
      </c>
      <c r="AV141" s="2" t="inlineStr">
        <is>
          <t xml:space="preserve">|
</t>
        </is>
      </c>
      <c r="AW141" t="inlineStr">
        <is>
          <t/>
        </is>
      </c>
      <c r="AX141" s="2" t="inlineStr">
        <is>
          <t>dobra proizvođačka praksa</t>
        </is>
      </c>
      <c r="AY141" s="2" t="inlineStr">
        <is>
          <t>3</t>
        </is>
      </c>
      <c r="AZ141" s="2" t="inlineStr">
        <is>
          <t/>
        </is>
      </c>
      <c r="BA141" t="inlineStr">
        <is>
          <t>dio sustava osiguranja kvalitete koji osigurava da su proizvodi ujednačeno proizvedeni i nadzirani do standarda kvalitete koji je prikladan za njihovu primjenu</t>
        </is>
      </c>
      <c r="BB141" s="2" t="inlineStr">
        <is>
          <t>helyes gyártási gyakorlat</t>
        </is>
      </c>
      <c r="BC141" s="2" t="inlineStr">
        <is>
          <t>4</t>
        </is>
      </c>
      <c r="BD141" s="2" t="inlineStr">
        <is>
          <t/>
        </is>
      </c>
      <c r="BE141" t="inlineStr">
        <is>
          <t>a minőségbiztosítás azon része, amely biztosítja, hogy a termékek előállítása és ellenőrzése folyamatosan a tervezett felhasználásuknak megfelelő minőségi normákkal összhangban történjen</t>
        </is>
      </c>
      <c r="BF141" s="2" t="inlineStr">
        <is>
          <t>buone prassi di fabbricazione|
GMP</t>
        </is>
      </c>
      <c r="BG141" s="2" t="inlineStr">
        <is>
          <t>3|
3</t>
        </is>
      </c>
      <c r="BH141" s="2" t="inlineStr">
        <is>
          <t xml:space="preserve">|
</t>
        </is>
      </c>
      <c r="BI141" t="inlineStr">
        <is>
          <t>la parte di
garanzia della qualità – data dalla somma di tutte le precauzioni messe in atto
per garantire che i medicinali o i medicinali in fase di sperimentazione
abbiano la qualità richiesta per l'uso cui sono destinati – che assicura che i
medicinali siano prodotti e controllati secondo norme di qualità adeguate
all'uso cui sono destinati</t>
        </is>
      </c>
      <c r="BJ141" s="2" t="inlineStr">
        <is>
          <t>geroji gamybos praktika</t>
        </is>
      </c>
      <c r="BK141" s="2" t="inlineStr">
        <is>
          <t>3</t>
        </is>
      </c>
      <c r="BL141" s="2" t="inlineStr">
        <is>
          <t/>
        </is>
      </c>
      <c r="BM141" t="inlineStr">
        <is>
          <t/>
        </is>
      </c>
      <c r="BN141" s="2" t="inlineStr">
        <is>
          <t>laba ražošanas prakse</t>
        </is>
      </c>
      <c r="BO141" s="2" t="inlineStr">
        <is>
          <t>3</t>
        </is>
      </c>
      <c r="BP141" s="2" t="inlineStr">
        <is>
          <t/>
        </is>
      </c>
      <c r="BQ141" t="inlineStr">
        <is>
          <t>daļa no kvalitātes nodrošināšanas, kas garantē to, ka produktus ražo un pārbauda pastāvīgi saskaņā ar paredzētajai izmantošanai atbilstošiem kvalitātes standartiem</t>
        </is>
      </c>
      <c r="BR141" s="2" t="inlineStr">
        <is>
          <t>prassi tajba ta' manifattura|
PTM</t>
        </is>
      </c>
      <c r="BS141" s="2" t="inlineStr">
        <is>
          <t>3|
3</t>
        </is>
      </c>
      <c r="BT141" s="2" t="inlineStr">
        <is>
          <t xml:space="preserve">|
</t>
        </is>
      </c>
      <c r="BU141" t="inlineStr">
        <is>
          <t/>
        </is>
      </c>
      <c r="BV141" s="2" t="inlineStr">
        <is>
          <t>goede praktijken bij het vervaardigen|
goede fabricagepraktijken|
goede fabricagemethoden|
goede productiepraktijken|
goede productiemethoden|
GMP</t>
        </is>
      </c>
      <c r="BW141" s="2" t="inlineStr">
        <is>
          <t>3|
3|
3|
3|
3|
3</t>
        </is>
      </c>
      <c r="BX141" s="2" t="inlineStr">
        <is>
          <t xml:space="preserve">|
|
|
|
|
</t>
        </is>
      </c>
      <c r="BY141" t="inlineStr">
        <is>
          <t>aspect van de kwaliteitsborging dat garandeert dat geneesmiddelen steeds volgens de aan het gebruik waarvoor zij zijn bestemd aangepaste kwaliteitsnormen worden vervaardigd en gecontroleerd</t>
        </is>
      </c>
      <c r="BZ141" s="2" t="inlineStr">
        <is>
          <t>dobra praktyka wytwarzania|
GMP</t>
        </is>
      </c>
      <c r="CA141" s="2" t="inlineStr">
        <is>
          <t>4|
4</t>
        </is>
      </c>
      <c r="CB141" s="2" t="inlineStr">
        <is>
          <t xml:space="preserve">|
</t>
        </is>
      </c>
      <c r="CC141" t="inlineStr">
        <is>
          <t>praktyka, która gwarantuje, że produkty lecznicze są wytwarzane i kontrolowane odpowiednio do ich zamierzonego zastosowania oraz zgodnie z wymaganiami zawartymi w ich specyfikacjach i dokumentach stanowiących podstawę wydania pozwolenia na dopuszczeniedo obrotu produktu leczniczego</t>
        </is>
      </c>
      <c r="CD141" s="2" t="inlineStr">
        <is>
          <t>boas práticas de fabrico|
BPF</t>
        </is>
      </c>
      <c r="CE141" s="2" t="inlineStr">
        <is>
          <t>3|
3</t>
        </is>
      </c>
      <c r="CF141" s="2" t="inlineStr">
        <is>
          <t xml:space="preserve">|
</t>
        </is>
      </c>
      <c r="CG141" t="inlineStr">
        <is>
          <t>Componente da garantia da qualidade que assegura que os produtos sejam consistentemente produzidos e controlados de acordo com as normas de qualidade adequadas à utilização prevista.</t>
        </is>
      </c>
      <c r="CH141" s="2" t="inlineStr">
        <is>
          <t>bună practică de fabricație|
BPF</t>
        </is>
      </c>
      <c r="CI141" s="2" t="inlineStr">
        <is>
          <t>3|
3</t>
        </is>
      </c>
      <c r="CJ141" s="2" t="inlineStr">
        <is>
          <t xml:space="preserve">|
</t>
        </is>
      </c>
      <c r="CK141" t="inlineStr">
        <is>
          <t/>
        </is>
      </c>
      <c r="CL141" s="2" t="inlineStr">
        <is>
          <t>správna výrobná prax</t>
        </is>
      </c>
      <c r="CM141" s="2" t="inlineStr">
        <is>
          <t>3</t>
        </is>
      </c>
      <c r="CN141" s="2" t="inlineStr">
        <is>
          <t/>
        </is>
      </c>
      <c r="CO141" t="inlineStr">
        <is>
          <t>súčasť zabezpečovania kvality, ktorá zaisťuje, aby sa výrobky dôsledne vyrábali a kontrolovali v súlade s normami kvality vhodnými na svoje určené použitie</t>
        </is>
      </c>
      <c r="CP141" s="2" t="inlineStr">
        <is>
          <t>dobra proizvodna praksa</t>
        </is>
      </c>
      <c r="CQ141" s="2" t="inlineStr">
        <is>
          <t>3</t>
        </is>
      </c>
      <c r="CR141" s="2" t="inlineStr">
        <is>
          <t/>
        </is>
      </c>
      <c r="CS141" t="inlineStr">
        <is>
          <t>Sistem za doseganje kakovosti, ki zagotavlja dosledno izdelavo in kontrolo izdelka po merilih za kakovost ter ustreznost namenu uporabe, kakor zahteva dokumentacija za pridobitev dovoljenja za promet z zdravilom oziroma specifikacije izdelka.</t>
        </is>
      </c>
      <c r="CT141" s="2" t="inlineStr">
        <is>
          <t>god tillverkningssed|
GMP</t>
        </is>
      </c>
      <c r="CU141" s="2" t="inlineStr">
        <is>
          <t>3|
3</t>
        </is>
      </c>
      <c r="CV141" s="2" t="inlineStr">
        <is>
          <t xml:space="preserve">|
</t>
        </is>
      </c>
      <c r="CW141" t="inlineStr">
        <is>
          <t>"med god tillverkningssed avses den del av kvalitetssäkringen som är avsedd att säkerställa att produkterna tillverkas och kontrolleras på ett enhetligt sätt så att de kvalitetskrav som är lämpliga för deras avsedda användning uppnås,"</t>
        </is>
      </c>
    </row>
    <row r="142">
      <c r="A142" s="1" t="str">
        <f>HYPERLINK("https://iate.europa.eu/entry/result/3535616/all", "3535616")</f>
        <v>3535616</v>
      </c>
      <c r="B142" t="inlineStr">
        <is>
          <t>SOCIAL QUESTIONS</t>
        </is>
      </c>
      <c r="C142" t="inlineStr">
        <is>
          <t>SOCIAL QUESTIONS|health|pharmaceutical industry</t>
        </is>
      </c>
      <c r="D142" t="inlineStr">
        <is>
          <t>yes</t>
        </is>
      </c>
      <c r="E142" t="inlineStr">
        <is>
          <t/>
        </is>
      </c>
      <c r="F142" s="2" t="inlineStr">
        <is>
          <t>децентрализирана процедура</t>
        </is>
      </c>
      <c r="G142" s="2" t="inlineStr">
        <is>
          <t>2</t>
        </is>
      </c>
      <c r="H142" s="2" t="inlineStr">
        <is>
          <t/>
        </is>
      </c>
      <c r="I142" t="inlineStr">
        <is>
          <t/>
        </is>
      </c>
      <c r="J142" s="2" t="inlineStr">
        <is>
          <t>decentralizovaný postup|
decentralizovaný postup registrace</t>
        </is>
      </c>
      <c r="K142" s="2" t="inlineStr">
        <is>
          <t>3|
3</t>
        </is>
      </c>
      <c r="L142" s="2" t="inlineStr">
        <is>
          <t xml:space="preserve">|
</t>
        </is>
      </c>
      <c r="M142" t="inlineStr">
        <is>
          <t>postup registrace léčivých přípravků ve více než jednom členském státě Evropské unie souběžně</t>
        </is>
      </c>
      <c r="N142" s="2" t="inlineStr">
        <is>
          <t>decentral procedure|
decentraliseret fællesskabsprocedure</t>
        </is>
      </c>
      <c r="O142" s="2" t="inlineStr">
        <is>
          <t>3|
3</t>
        </is>
      </c>
      <c r="P142" s="2" t="inlineStr">
        <is>
          <t xml:space="preserve">|
</t>
        </is>
      </c>
      <c r="Q142" t="inlineStr">
        <is>
          <t/>
        </is>
      </c>
      <c r="R142" s="2" t="inlineStr">
        <is>
          <t>dezentralisiertes Verfahren|
dezentralisiertes Gemeinschafts-Zulassungsverfahren</t>
        </is>
      </c>
      <c r="S142" s="2" t="inlineStr">
        <is>
          <t>3|
3</t>
        </is>
      </c>
      <c r="T142" s="2" t="inlineStr">
        <is>
          <t xml:space="preserve">|
</t>
        </is>
      </c>
      <c r="U142" t="inlineStr">
        <is>
          <t/>
        </is>
      </c>
      <c r="V142" s="2" t="inlineStr">
        <is>
          <t>αποκεντρωμένη διαδικασία</t>
        </is>
      </c>
      <c r="W142" s="2" t="inlineStr">
        <is>
          <t>3</t>
        </is>
      </c>
      <c r="X142" s="2" t="inlineStr">
        <is>
          <t/>
        </is>
      </c>
      <c r="Y142" t="inlineStr">
        <is>
          <t/>
        </is>
      </c>
      <c r="Z142" s="2" t="inlineStr">
        <is>
          <t>decentralised authorisation procedure|
decentralised procedure|
DCP</t>
        </is>
      </c>
      <c r="AA142" s="2" t="inlineStr">
        <is>
          <t>3|
3|
3</t>
        </is>
      </c>
      <c r="AB142" s="2" t="inlineStr">
        <is>
          <t xml:space="preserve">|
|
</t>
        </is>
      </c>
      <c r="AC142" t="inlineStr">
        <is>
          <t>in the European Union, procedure for authorising medicines in more than one European Union Member State in parallel</t>
        </is>
      </c>
      <c r="AD142" s="2" t="inlineStr">
        <is>
          <t>procedimiento descentralizado|
procedimiento comunitario de autorización descentralizado|
procedimiento de autorización descentralizado</t>
        </is>
      </c>
      <c r="AE142" s="2" t="inlineStr">
        <is>
          <t>3|
3|
3</t>
        </is>
      </c>
      <c r="AF142" s="2" t="inlineStr">
        <is>
          <t xml:space="preserve">|
|
</t>
        </is>
      </c>
      <c r="AG142" t="inlineStr">
        <is>
          <t>En la Unión Europea, procedimiento para la autorización de medicamentos en paralelo en más de un Estado miembro.</t>
        </is>
      </c>
      <c r="AH142" s="2" t="inlineStr">
        <is>
          <t>detsentraliseeritud menetlus</t>
        </is>
      </c>
      <c r="AI142" s="2" t="inlineStr">
        <is>
          <t>3</t>
        </is>
      </c>
      <c r="AJ142" s="2" t="inlineStr">
        <is>
          <t/>
        </is>
      </c>
      <c r="AK142" t="inlineStr">
        <is>
          <t>menetlus, millega antakse ravimi müügiluba korraga mitmes ELi liikmesriigis</t>
        </is>
      </c>
      <c r="AL142" s="2" t="inlineStr">
        <is>
          <t>hajautettu menettely|
hajautettu lupamenettely</t>
        </is>
      </c>
      <c r="AM142" s="2" t="inlineStr">
        <is>
          <t>2|
3</t>
        </is>
      </c>
      <c r="AN142" s="2" t="inlineStr">
        <is>
          <t xml:space="preserve">|
</t>
        </is>
      </c>
      <c r="AO142" t="inlineStr">
        <is>
          <t/>
        </is>
      </c>
      <c r="AP142" s="2" t="inlineStr">
        <is>
          <t>procédure décentralisée|
procédure communautaire d'autorisation décentralisée</t>
        </is>
      </c>
      <c r="AQ142" s="2" t="inlineStr">
        <is>
          <t>2|
3</t>
        </is>
      </c>
      <c r="AR142" s="2" t="inlineStr">
        <is>
          <t xml:space="preserve">|
</t>
        </is>
      </c>
      <c r="AS142" t="inlineStr">
        <is>
          <t/>
        </is>
      </c>
      <c r="AT142" s="2" t="inlineStr">
        <is>
          <t>nós imeachta díláraithe um údarú</t>
        </is>
      </c>
      <c r="AU142" s="2" t="inlineStr">
        <is>
          <t>3</t>
        </is>
      </c>
      <c r="AV142" s="2" t="inlineStr">
        <is>
          <t/>
        </is>
      </c>
      <c r="AW142" t="inlineStr">
        <is>
          <t/>
        </is>
      </c>
      <c r="AX142" s="2" t="inlineStr">
        <is>
          <t>decentralizirani postupak odobrenja|
decentralizirani postupak</t>
        </is>
      </c>
      <c r="AY142" s="2" t="inlineStr">
        <is>
          <t>2|
3</t>
        </is>
      </c>
      <c r="AZ142" s="2" t="inlineStr">
        <is>
          <t xml:space="preserve">|
</t>
        </is>
      </c>
      <c r="BA142" t="inlineStr">
        <is>
          <t>postupak istovremenog odobravanja lijekova u jednoj ili nekoliko država članica EU-a u kojima još nisu odobreni i za koje nije potreban centralizirani postupak</t>
        </is>
      </c>
      <c r="BB142" s="2" t="inlineStr">
        <is>
          <t>decentralizált eljárás</t>
        </is>
      </c>
      <c r="BC142" s="2" t="inlineStr">
        <is>
          <t>2</t>
        </is>
      </c>
      <c r="BD142" s="2" t="inlineStr">
        <is>
          <t/>
        </is>
      </c>
      <c r="BE142" t="inlineStr">
        <is>
          <t/>
        </is>
      </c>
      <c r="BF142" s="2" t="inlineStr">
        <is>
          <t>procedura decentrata di autorizzazione|
procedura decentrata|
DCP</t>
        </is>
      </c>
      <c r="BG142" s="2" t="inlineStr">
        <is>
          <t>3|
3|
3</t>
        </is>
      </c>
      <c r="BH142" s="2" t="inlineStr">
        <is>
          <t xml:space="preserve">|
|
</t>
        </is>
      </c>
      <c r="BI142" t="inlineStr">
        <is>
          <t>procedura che all’interno dell’Unione europea consente di autorizzare un medicinale in più Stati membri</t>
        </is>
      </c>
      <c r="BJ142" s="2" t="inlineStr">
        <is>
          <t>decentralizuota procedūra|
decentralizuota rinkodaros leidimų suteikimo procedūra</t>
        </is>
      </c>
      <c r="BK142" s="2" t="inlineStr">
        <is>
          <t>4|
3</t>
        </is>
      </c>
      <c r="BL142" s="2" t="inlineStr">
        <is>
          <t xml:space="preserve">|
</t>
        </is>
      </c>
      <c r="BM142" t="inlineStr">
        <is>
          <t>procedūra, kurios metu Europos ekonominės erdvės (toliau – EEE) valstybės bendradarbiaudamos nagrinėja tapačias paraiškas registruoti jose vaistinį preparatą, kai vaistinis preparatas dar neregistruotas nė vienoje EEE valstybėje</t>
        </is>
      </c>
      <c r="BN142" s="2" t="inlineStr">
        <is>
          <t>decentralizētā procedūra|
decentralizētās atļaujas procedūra</t>
        </is>
      </c>
      <c r="BO142" s="2" t="inlineStr">
        <is>
          <t>2|
2</t>
        </is>
      </c>
      <c r="BP142" s="2" t="inlineStr">
        <is>
          <t xml:space="preserve">|
</t>
        </is>
      </c>
      <c r="BQ142" t="inlineStr">
        <is>
          <t/>
        </is>
      </c>
      <c r="BR142" s="2" t="inlineStr">
        <is>
          <t>proċedura diċentralizzata|
proċedura ta' awtorizzazzjoni deċentralizzata</t>
        </is>
      </c>
      <c r="BS142" s="2" t="inlineStr">
        <is>
          <t>3|
3</t>
        </is>
      </c>
      <c r="BT142" s="2" t="inlineStr">
        <is>
          <t xml:space="preserve">|
</t>
        </is>
      </c>
      <c r="BU142" t="inlineStr">
        <is>
          <t>proċedura li permezz tagħha jistgħu jinkisbu awtorizzazzjonijiet ta' kummerċjalizzazzjoni f'żewġ stati membri tal-UE jew aktar b'mod simultanju meta l-prodott ma jkunx reġistrat xi mkien ieħor fl-UE u ma jkunx eliġibbli jew meħtieġ juża l-Proċedura Ċentralizzata</t>
        </is>
      </c>
      <c r="BV142" s="2" t="inlineStr">
        <is>
          <t>gedecentraliseerde procedure|
gedecentraliseerde communautaire procedure voor vergunningsverlening</t>
        </is>
      </c>
      <c r="BW142" s="2" t="inlineStr">
        <is>
          <t>2|
3</t>
        </is>
      </c>
      <c r="BX142" s="2" t="inlineStr">
        <is>
          <t xml:space="preserve">|
</t>
        </is>
      </c>
      <c r="BY142" t="inlineStr">
        <is>
          <t/>
        </is>
      </c>
      <c r="BZ142" s="2" t="inlineStr">
        <is>
          <t>procedura zdecentralizowana|
procedura zdecentralizowana</t>
        </is>
      </c>
      <c r="CA142" s="2" t="inlineStr">
        <is>
          <t>2|
3</t>
        </is>
      </c>
      <c r="CB142" s="2" t="inlineStr">
        <is>
          <t xml:space="preserve">|
</t>
        </is>
      </c>
      <c r="CC142" t="inlineStr">
        <is>
          <t/>
        </is>
      </c>
      <c r="CD142" s="2" t="inlineStr">
        <is>
          <t>procedimento descentralizado|
procedimento descentralizado de autorização</t>
        </is>
      </c>
      <c r="CE142" s="2" t="inlineStr">
        <is>
          <t>3|
3</t>
        </is>
      </c>
      <c r="CF142" s="2" t="inlineStr">
        <is>
          <t xml:space="preserve">|
</t>
        </is>
      </c>
      <c r="CG142" t="inlineStr">
        <is>
          <t/>
        </is>
      </c>
      <c r="CH142" s="2" t="inlineStr">
        <is>
          <t>procedură descentralizată</t>
        </is>
      </c>
      <c r="CI142" s="2" t="inlineStr">
        <is>
          <t>3</t>
        </is>
      </c>
      <c r="CJ142" s="2" t="inlineStr">
        <is>
          <t/>
        </is>
      </c>
      <c r="CK142" t="inlineStr">
        <is>
          <t>procedură de autorizare a medicamentelor prin care companiile pot solicita autorizații simultane în mai multe țări UE pentru un medicament care nu a fost autorizat încă în nicio țară din UE și care nu intră sub incidența obligatorie a &lt;i&gt;procedurii centralizate&lt;/i&gt; [ &lt;a href="/entry/result/3535597/all" id="ENTRY_TO_ENTRY_CONVERTER" target="_blank"&gt;IATE:3535597&lt;/a&gt; ]</t>
        </is>
      </c>
      <c r="CL142" s="2" t="inlineStr">
        <is>
          <t>decentralizovaný postup|
decentralizovaný postup udeľovania povolenia na uvedenie na trh</t>
        </is>
      </c>
      <c r="CM142" s="2" t="inlineStr">
        <is>
          <t>2|
3</t>
        </is>
      </c>
      <c r="CN142" s="2" t="inlineStr">
        <is>
          <t xml:space="preserve">|
</t>
        </is>
      </c>
      <c r="CO142" t="inlineStr">
        <is>
          <t/>
        </is>
      </c>
      <c r="CP142" s="2" t="inlineStr">
        <is>
          <t>decentralizirani postopek za pridobitev dovoljenja|
decentralizirani postopek</t>
        </is>
      </c>
      <c r="CQ142" s="2" t="inlineStr">
        <is>
          <t>3|
3</t>
        </is>
      </c>
      <c r="CR142" s="2" t="inlineStr">
        <is>
          <t xml:space="preserve">|
</t>
        </is>
      </c>
      <c r="CS142" t="inlineStr">
        <is>
          <t>postopek za pridobitev dovoljenja za promet z zdravilom, ki se začne hkrati v referenčni drčavi članici in v zadevnih državah članicah</t>
        </is>
      </c>
      <c r="CT142" s="2" t="inlineStr">
        <is>
          <t>decentraliserat förfarande</t>
        </is>
      </c>
      <c r="CU142" s="2" t="inlineStr">
        <is>
          <t>3</t>
        </is>
      </c>
      <c r="CV142" s="2" t="inlineStr">
        <is>
          <t/>
        </is>
      </c>
      <c r="CW142" t="inlineStr">
        <is>
          <t/>
        </is>
      </c>
    </row>
    <row r="143">
      <c r="A143" s="1" t="str">
        <f>HYPERLINK("https://iate.europa.eu/entry/result/2216752/all", "2216752")</f>
        <v>2216752</v>
      </c>
      <c r="B143" t="inlineStr">
        <is>
          <t>EUROPEAN UNION</t>
        </is>
      </c>
      <c r="C143" t="inlineStr">
        <is>
          <t>EUROPEAN UNION|EU institutions and European civil service|EU office or agency|European Medicines Agency</t>
        </is>
      </c>
      <c r="D143" t="inlineStr">
        <is>
          <t>yes</t>
        </is>
      </c>
      <c r="E143" t="inlineStr">
        <is>
          <t/>
        </is>
      </c>
      <c r="F143" s="2" t="inlineStr">
        <is>
          <t>Педиатричен комитет</t>
        </is>
      </c>
      <c r="G143" s="2" t="inlineStr">
        <is>
          <t>3</t>
        </is>
      </c>
      <c r="H143" s="2" t="inlineStr">
        <is>
          <t/>
        </is>
      </c>
      <c r="I143" t="inlineStr">
        <is>
          <t>комитет, създаден от Европейската агенция по лекарствата съгласно член 3 от Регламент (ЕО) № 1901/2006</t>
        </is>
      </c>
      <c r="J143" s="2" t="inlineStr">
        <is>
          <t>Pediatrický výbor</t>
        </is>
      </c>
      <c r="K143" s="2" t="inlineStr">
        <is>
          <t>3</t>
        </is>
      </c>
      <c r="L143" s="2" t="inlineStr">
        <is>
          <t/>
        </is>
      </c>
      <c r="M143" t="inlineStr">
        <is>
          <t>vědecký výbor v rámci Evropské agentury pro léčivé přípravky disponující odbornými znalostmi a schopnostmi v oblasti vývoje léčivých přípravků určených k léčbě pediatrické populace a posuzování všech jejich aspektů</t>
        </is>
      </c>
      <c r="N143" s="2" t="inlineStr">
        <is>
          <t>Det Pædiatriske Udvalg</t>
        </is>
      </c>
      <c r="O143" s="2" t="inlineStr">
        <is>
          <t>3</t>
        </is>
      </c>
      <c r="P143" s="2" t="inlineStr">
        <is>
          <t/>
        </is>
      </c>
      <c r="Q143" t="inlineStr">
        <is>
          <t>videnskabeligt udvalg under Det Europæiske Lægemiddelagentur med ekspertise og kompetence inden for udvikling og vurdering af alle aspekter ved lægemidler til behandling af pædiatriske befolkningsgrupper.</t>
        </is>
      </c>
      <c r="R143" s="2" t="inlineStr">
        <is>
          <t>Pädiatrieausschuss</t>
        </is>
      </c>
      <c r="S143" s="2" t="inlineStr">
        <is>
          <t>3</t>
        </is>
      </c>
      <c r="T143" s="2" t="inlineStr">
        <is>
          <t/>
        </is>
      </c>
      <c r="U143" t="inlineStr">
        <is>
          <t>innerhalb der Europäischen Arzneimittel-Agentur (EMA) &lt;a href="/entry/result/843722/all" id="ENTRY_TO_ENTRY_CONVERTER" target="_blank"&gt;IATE:843722&lt;/a&gt; eingerichteter Ausschuss mit der Aufgabe, Kinderarzneimittel bzw. pädiatrische Anwendungen von Arzneimitteln zu bewerten</t>
        </is>
      </c>
      <c r="V143" s="2" t="inlineStr">
        <is>
          <t>παιδιατρική επιτροπή</t>
        </is>
      </c>
      <c r="W143" s="2" t="inlineStr">
        <is>
          <t>3</t>
        </is>
      </c>
      <c r="X143" s="2" t="inlineStr">
        <is>
          <t/>
        </is>
      </c>
      <c r="Y143" t="inlineStr">
        <is>
          <t>επιστημονική επιτροπή στο πλαίσιο του Ευρωπαϊκού Οργανισμού Φαρμάκων με εμπειρογνωμοσύνη και αρμοδιότητα στην ανάπτυξη και αξιολόγηση όλων των πτυχών των φαρμάκων για την αγωγή παιδιατρικών πληθυσμών</t>
        </is>
      </c>
      <c r="Z143" s="2" t="inlineStr">
        <is>
          <t>Paediatric Committee</t>
        </is>
      </c>
      <c r="AA143" s="2" t="inlineStr">
        <is>
          <t>4</t>
        </is>
      </c>
      <c r="AB143" s="2" t="inlineStr">
        <is>
          <t/>
        </is>
      </c>
      <c r="AC143" t="inlineStr">
        <is>
          <t>Committee established within the European Medicines Agency (EMEA) pursuant to Art. 3 of Regulation (EC) 1901/2006 &lt;a href="http://eur-lex.europa.eu/legal-content/EN/TXT/?uri=CELEX:32006R1901" target="_blank"&gt;CELEX:32006R1901&lt;/a&gt;</t>
        </is>
      </c>
      <c r="AD143" s="2" t="inlineStr">
        <is>
          <t>Comité pediátrico</t>
        </is>
      </c>
      <c r="AE143" s="2" t="inlineStr">
        <is>
          <t>3</t>
        </is>
      </c>
      <c r="AF143" s="2" t="inlineStr">
        <is>
          <t/>
        </is>
      </c>
      <c r="AG143" t="inlineStr">
        <is>
          <t>comité científico en el seno de la Agencia Europea de Medicamentos con conocimientos, experiencia y competencia en el desarrollo y la evaluación de todos los aspectos de los medicamentos para la población pediátrica.</t>
        </is>
      </c>
      <c r="AH143" s="2" t="inlineStr">
        <is>
          <t>pediaatriakomitee</t>
        </is>
      </c>
      <c r="AI143" s="2" t="inlineStr">
        <is>
          <t>3</t>
        </is>
      </c>
      <c r="AJ143" s="2" t="inlineStr">
        <is>
          <t/>
        </is>
      </c>
      <c r="AK143" t="inlineStr">
        <is>
          <t>Euroopa Ravimiametis tegutsev teaduskomitee, mis on kogenud ja pädev laste ravis kasutatavate ravimite väljatöötamise ja kõikide aspektide hindamise alal.</t>
        </is>
      </c>
      <c r="AL143" s="2" t="inlineStr">
        <is>
          <t>lastenlääkekomitea</t>
        </is>
      </c>
      <c r="AM143" s="2" t="inlineStr">
        <is>
          <t>3</t>
        </is>
      </c>
      <c r="AN143" s="2" t="inlineStr">
        <is>
          <t/>
        </is>
      </c>
      <c r="AO143" t="inlineStr">
        <is>
          <t>Euroopan lääkeviraston (EMA, ent. EMEA) &lt;a href="/entry/result/843722/all" id="ENTRY_TO_ENTRY_CONVERTER" target="_blank"&gt;IATE:843722&lt;/a&gt; alaisuuteen perustettu komitea</t>
        </is>
      </c>
      <c r="AP143" s="2" t="inlineStr">
        <is>
          <t>comité pédiatrique</t>
        </is>
      </c>
      <c r="AQ143" s="2" t="inlineStr">
        <is>
          <t>3</t>
        </is>
      </c>
      <c r="AR143" s="2" t="inlineStr">
        <is>
          <t/>
        </is>
      </c>
      <c r="AS143" t="inlineStr">
        <is>
          <t/>
        </is>
      </c>
      <c r="AT143" s="2" t="inlineStr">
        <is>
          <t>an Coiste Péidiatraiceach</t>
        </is>
      </c>
      <c r="AU143" s="2" t="inlineStr">
        <is>
          <t>3</t>
        </is>
      </c>
      <c r="AV143" s="2" t="inlineStr">
        <is>
          <t/>
        </is>
      </c>
      <c r="AW143" t="inlineStr">
        <is>
          <t/>
        </is>
      </c>
      <c r="AX143" s="2" t="inlineStr">
        <is>
          <t>Odbor za pedijatrijske lijekove|
PDCO</t>
        </is>
      </c>
      <c r="AY143" s="2" t="inlineStr">
        <is>
          <t>4|
3</t>
        </is>
      </c>
      <c r="AZ143" s="2" t="inlineStr">
        <is>
          <t xml:space="preserve">|
</t>
        </is>
      </c>
      <c r="BA143" t="inlineStr">
        <is>
          <t>jedan od sedam odbora EMA-e nadležan za područje lijekova za djecu do 17 godina starosti, koji podržava razvoj pedijatrijskih lijekova kroz znanstvenu ekspertizu i definiranje pedijatrijskih potreba</t>
        </is>
      </c>
      <c r="BB143" s="2" t="inlineStr">
        <is>
          <t>gyermekgyógyászati bizottság</t>
        </is>
      </c>
      <c r="BC143" s="2" t="inlineStr">
        <is>
          <t>3</t>
        </is>
      </c>
      <c r="BD143" s="2" t="inlineStr">
        <is>
          <t/>
        </is>
      </c>
      <c r="BE143" t="inlineStr">
        <is>
          <t>olyan tudományos bizottság az Európai Gyógyszerügynökségen belül, amely kellő szakértelemmel és kompetenciával rendelkezik a gyermekpopulációk kezelésére használt gyógyszerkészítmények minden szempontot figyelembe vevő fejlesztésében és értékelésében.</t>
        </is>
      </c>
      <c r="BF143" s="2" t="inlineStr">
        <is>
          <t>comitato pediatrico</t>
        </is>
      </c>
      <c r="BG143" s="2" t="inlineStr">
        <is>
          <t>3</t>
        </is>
      </c>
      <c r="BH143" s="2" t="inlineStr">
        <is>
          <t/>
        </is>
      </c>
      <c r="BI143" t="inlineStr">
        <is>
          <t>Comitato, istituito ai sensi dell'art. 3 del regolamento (CE) n. 1901/2006 presso l'Agenzia europea per i medicinali, responsabile innanzitutto della valutazione e dell'approvazione dei piani d'indagine pediatrica delle imprese e del relativo sistema di deroghe e differimenti.</t>
        </is>
      </c>
      <c r="BJ143" s="2" t="inlineStr">
        <is>
          <t>Pediatrijos komitetas</t>
        </is>
      </c>
      <c r="BK143" s="2" t="inlineStr">
        <is>
          <t>3</t>
        </is>
      </c>
      <c r="BL143" s="2" t="inlineStr">
        <is>
          <t/>
        </is>
      </c>
      <c r="BM143" t="inlineStr">
        <is>
          <t>Pediatrijos komitetas yra kompetentingas kuriant ir vertinant visus vaikų populiacijų gydymui vartojamų vaistinių preparatų aspektus.</t>
        </is>
      </c>
      <c r="BN143" s="2" t="inlineStr">
        <is>
          <t>Pediatrijas komiteja</t>
        </is>
      </c>
      <c r="BO143" s="2" t="inlineStr">
        <is>
          <t>3</t>
        </is>
      </c>
      <c r="BP143" s="2" t="inlineStr">
        <is>
          <t/>
        </is>
      </c>
      <c r="BQ143" t="inlineStr">
        <is>
          <t>zinātniska komiteja ar ekspertīzi un kompetenci visos bērnu mērķgrupai paredzēto zāļu izstrādes un izvērtēšanas aspektos.</t>
        </is>
      </c>
      <c r="BR143" s="2" t="inlineStr">
        <is>
          <t>Kumitat Pedjatriku</t>
        </is>
      </c>
      <c r="BS143" s="2" t="inlineStr">
        <is>
          <t>3</t>
        </is>
      </c>
      <c r="BT143" s="2" t="inlineStr">
        <is>
          <t/>
        </is>
      </c>
      <c r="BU143" t="inlineStr">
        <is>
          <t>Kumitat Pedjatriku fi ħdan l-Aġenzija Ewropea għall-Mediċini bi speċjalizzazzjoni u kompetenza fl-iżvilupp u l-valutazzjoni ta' l-aspetti kollha tal-prodotti mediċinali għall-kura ta' popolazzjonijiet pedjatriċi</t>
        </is>
      </c>
      <c r="BV143" s="2" t="inlineStr">
        <is>
          <t>Comité pediatrie</t>
        </is>
      </c>
      <c r="BW143" s="2" t="inlineStr">
        <is>
          <t>3</t>
        </is>
      </c>
      <c r="BX143" s="2" t="inlineStr">
        <is>
          <t/>
        </is>
      </c>
      <c r="BY143" t="inlineStr">
        <is>
          <t>wetenschappelijk comité binnen het Europees Geneesmiddelenbureau dat deskundigheid en bekwaamheid bezit op het gebied van de ontwikkeling en de beoordeling van alle aspecten van geneesmiddelen voor de behandeling van pediatrische populaties.</t>
        </is>
      </c>
      <c r="BZ143" s="2" t="inlineStr">
        <is>
          <t>Komitet Pediatryczny</t>
        </is>
      </c>
      <c r="CA143" s="2" t="inlineStr">
        <is>
          <t>3</t>
        </is>
      </c>
      <c r="CB143" s="2" t="inlineStr">
        <is>
          <t/>
        </is>
      </c>
      <c r="CC143" t="inlineStr">
        <is>
          <t>Komitet naukowy złożony z osób posiadających fachową wiedzę i kompetencje w zakresie opracowywania i oceny wszelkich aspektów produktów leczniczych stosowanych w leczeniu populacji pediatrycznych.</t>
        </is>
      </c>
      <c r="CD143" s="2" t="inlineStr">
        <is>
          <t>Comité Pediátrico</t>
        </is>
      </c>
      <c r="CE143" s="2" t="inlineStr">
        <is>
          <t>3</t>
        </is>
      </c>
      <c r="CF143" s="2" t="inlineStr">
        <is>
          <t/>
        </is>
      </c>
      <c r="CG143" t="inlineStr">
        <is>
          <t>comité científico, no âmbito da Agência Europeia de Medicamentos, com conhecimentos especializados e competência em matéria de desenvolvimento e avaliação de todos os aspectos dos medicamentos destinados ao tratamento da população pediátrica.</t>
        </is>
      </c>
      <c r="CH143" s="2" t="inlineStr">
        <is>
          <t>Comitetul pediatric</t>
        </is>
      </c>
      <c r="CI143" s="2" t="inlineStr">
        <is>
          <t>2</t>
        </is>
      </c>
      <c r="CJ143" s="2" t="inlineStr">
        <is>
          <t/>
        </is>
      </c>
      <c r="CK143" t="inlineStr">
        <is>
          <t/>
        </is>
      </c>
      <c r="CL143" s="2" t="inlineStr">
        <is>
          <t>Pediatrický výbor</t>
        </is>
      </c>
      <c r="CM143" s="2" t="inlineStr">
        <is>
          <t>3</t>
        </is>
      </c>
      <c r="CN143" s="2" t="inlineStr">
        <is>
          <t/>
        </is>
      </c>
      <c r="CO143" t="inlineStr">
        <is>
          <t>Vedecký výbor v rámci Európskej agentúry pre lieky s odbornosťou a schopnosťami na vývoj a hodnotenie všetkých aspektov liekov na liečbu detských populácií.</t>
        </is>
      </c>
      <c r="CP143" s="2" t="inlineStr">
        <is>
          <t>Odbor za pediatrijo</t>
        </is>
      </c>
      <c r="CQ143" s="2" t="inlineStr">
        <is>
          <t>3</t>
        </is>
      </c>
      <c r="CR143" s="2" t="inlineStr">
        <is>
          <t/>
        </is>
      </c>
      <c r="CS143" t="inlineStr">
        <is>
          <t>znanstveni odbor, ki deluje v okviru Evropske agencije za zdravila s strokovnim znanjem in pristojnostjo glede razvoja in presoje vseh vidikov zdravil za zdravljenje pediatrične populacije.</t>
        </is>
      </c>
      <c r="CT143" s="2" t="inlineStr">
        <is>
          <t>pediatriska kommittén</t>
        </is>
      </c>
      <c r="CU143" s="2" t="inlineStr">
        <is>
          <t>3</t>
        </is>
      </c>
      <c r="CV143" s="2" t="inlineStr">
        <is>
          <t/>
        </is>
      </c>
      <c r="CW143" t="inlineStr">
        <is>
          <t>vetenskaplig kommitté inom Europeiska läkemedelsmyndigheten som besitter sakkunskap och kompetens när det gäller utveckling och utvärdering av alla aspekter av läkemedel avsedda att behandla pediatriska populationer.</t>
        </is>
      </c>
    </row>
    <row r="144">
      <c r="A144" s="1" t="str">
        <f>HYPERLINK("https://iate.europa.eu/entry/result/3627769/all", "3627769")</f>
        <v>3627769</v>
      </c>
      <c r="B144" t="inlineStr">
        <is>
          <t>TRADE</t>
        </is>
      </c>
      <c r="C144" t="inlineStr">
        <is>
          <t>TRADE|trade</t>
        </is>
      </c>
      <c r="D144" t="inlineStr">
        <is>
          <t>yes</t>
        </is>
      </c>
      <c r="E144" t="inlineStr">
        <is>
          <t/>
        </is>
      </c>
      <c r="F144" t="inlineStr">
        <is>
          <t/>
        </is>
      </c>
      <c r="G144" t="inlineStr">
        <is>
          <t/>
        </is>
      </c>
      <c r="H144" t="inlineStr">
        <is>
          <t/>
        </is>
      </c>
      <c r="I144" t="inlineStr">
        <is>
          <t/>
        </is>
      </c>
      <c r="J144" t="inlineStr">
        <is>
          <t/>
        </is>
      </c>
      <c r="K144" t="inlineStr">
        <is>
          <t/>
        </is>
      </c>
      <c r="L144" t="inlineStr">
        <is>
          <t/>
        </is>
      </c>
      <c r="M144" t="inlineStr">
        <is>
          <t/>
        </is>
      </c>
      <c r="N144" t="inlineStr">
        <is>
          <t/>
        </is>
      </c>
      <c r="O144" t="inlineStr">
        <is>
          <t/>
        </is>
      </c>
      <c r="P144" t="inlineStr">
        <is>
          <t/>
        </is>
      </c>
      <c r="Q144" t="inlineStr">
        <is>
          <t/>
        </is>
      </c>
      <c r="R144" t="inlineStr">
        <is>
          <t/>
        </is>
      </c>
      <c r="S144" t="inlineStr">
        <is>
          <t/>
        </is>
      </c>
      <c r="T144" t="inlineStr">
        <is>
          <t/>
        </is>
      </c>
      <c r="U144" t="inlineStr">
        <is>
          <t/>
        </is>
      </c>
      <c r="V144" s="2" t="inlineStr">
        <is>
          <t>Διεθνής Κωδικός Μονάδας Εμπορίας</t>
        </is>
      </c>
      <c r="W144" s="2" t="inlineStr">
        <is>
          <t>3</t>
        </is>
      </c>
      <c r="X144" s="2" t="inlineStr">
        <is>
          <t/>
        </is>
      </c>
      <c r="Y144" t="inlineStr">
        <is>
          <t>μοναδικός αριθμός ενός προϊόντος, ιδανικός για την ταυτοποίησή του (λόγω της διεθνούς αναγνώρισης και της ακρίβειάς του) και ο οποίος μπορεί να λάβει διάφορες μορφές ανάλογα με τη γεωγραφική περιοχή και τον τύπο του προϊόντος</t>
        </is>
      </c>
      <c r="Z144" s="2" t="inlineStr">
        <is>
          <t>Global Trade Identification Number|
GTIN</t>
        </is>
      </c>
      <c r="AA144" s="2" t="inlineStr">
        <is>
          <t>3|
3</t>
        </is>
      </c>
      <c r="AB144" s="2" t="inlineStr">
        <is>
          <t xml:space="preserve">|
</t>
        </is>
      </c>
      <c r="AC144" t="inlineStr">
        <is>
          <t>globally unique 14-digit number that is applied to identify trade items, products, or services</t>
        </is>
      </c>
      <c r="AD144" t="inlineStr">
        <is>
          <t/>
        </is>
      </c>
      <c r="AE144" t="inlineStr">
        <is>
          <t/>
        </is>
      </c>
      <c r="AF144" t="inlineStr">
        <is>
          <t/>
        </is>
      </c>
      <c r="AG144" t="inlineStr">
        <is>
          <t/>
        </is>
      </c>
      <c r="AH144" t="inlineStr">
        <is>
          <t/>
        </is>
      </c>
      <c r="AI144" t="inlineStr">
        <is>
          <t/>
        </is>
      </c>
      <c r="AJ144" t="inlineStr">
        <is>
          <t/>
        </is>
      </c>
      <c r="AK144" t="inlineStr">
        <is>
          <t/>
        </is>
      </c>
      <c r="AL144" t="inlineStr">
        <is>
          <t/>
        </is>
      </c>
      <c r="AM144" t="inlineStr">
        <is>
          <t/>
        </is>
      </c>
      <c r="AN144" t="inlineStr">
        <is>
          <t/>
        </is>
      </c>
      <c r="AO144" t="inlineStr">
        <is>
          <t/>
        </is>
      </c>
      <c r="AP144" t="inlineStr">
        <is>
          <t/>
        </is>
      </c>
      <c r="AQ144" t="inlineStr">
        <is>
          <t/>
        </is>
      </c>
      <c r="AR144" t="inlineStr">
        <is>
          <t/>
        </is>
      </c>
      <c r="AS144" t="inlineStr">
        <is>
          <t/>
        </is>
      </c>
      <c r="AT144" s="2" t="inlineStr">
        <is>
          <t>Uimhir Aitheantais Trádála Domhanda|
GTIN</t>
        </is>
      </c>
      <c r="AU144" s="2" t="inlineStr">
        <is>
          <t>3|
3</t>
        </is>
      </c>
      <c r="AV144" s="2" t="inlineStr">
        <is>
          <t xml:space="preserve">|
</t>
        </is>
      </c>
      <c r="AW144" t="inlineStr">
        <is>
          <t/>
        </is>
      </c>
      <c r="AX144" s="2" t="inlineStr">
        <is>
          <t>jedinstveni broj trgovačke jedinice|
GTIN broj</t>
        </is>
      </c>
      <c r="AY144" s="2" t="inlineStr">
        <is>
          <t>3|
3</t>
        </is>
      </c>
      <c r="AZ144" s="2" t="inlineStr">
        <is>
          <t xml:space="preserve">|
</t>
        </is>
      </c>
      <c r="BA144" t="inlineStr">
        <is>
          <t>službeni naziv za broj koji jedinstveno identificira trgovačku jedinicu</t>
        </is>
      </c>
      <c r="BB144" t="inlineStr">
        <is>
          <t/>
        </is>
      </c>
      <c r="BC144" t="inlineStr">
        <is>
          <t/>
        </is>
      </c>
      <c r="BD144" t="inlineStr">
        <is>
          <t/>
        </is>
      </c>
      <c r="BE144" t="inlineStr">
        <is>
          <t/>
        </is>
      </c>
      <c r="BF144" s="2" t="inlineStr">
        <is>
          <t>codice GTIN|
GTIN|
Global Trade Item Number</t>
        </is>
      </c>
      <c r="BG144" s="2" t="inlineStr">
        <is>
          <t>3|
3|
3</t>
        </is>
      </c>
      <c r="BH144" s="2" t="inlineStr">
        <is>
          <t xml:space="preserve">|
|
</t>
        </is>
      </c>
      <c r="BI144" t="inlineStr">
        <is>
          <t>identificatore univoco e universale di prodotto sviluppato da GS1 e formato da una serie di 8 – 12 – 13 – 14 numeri (a seconda del continente) che vengono riportati sulla scatola del prodotto, all’interno del codice a barre</t>
        </is>
      </c>
      <c r="BJ144" s="2" t="inlineStr">
        <is>
          <t>pasaulinės prekybos identifikacinis numeris</t>
        </is>
      </c>
      <c r="BK144" s="2" t="inlineStr">
        <is>
          <t>3</t>
        </is>
      </c>
      <c r="BL144" s="2" t="inlineStr">
        <is>
          <t/>
        </is>
      </c>
      <c r="BM144" t="inlineStr">
        <is>
          <t/>
        </is>
      </c>
      <c r="BN144" s="2" t="inlineStr">
        <is>
          <t>globālais tirdzniecības identifikācijas numurs</t>
        </is>
      </c>
      <c r="BO144" s="2" t="inlineStr">
        <is>
          <t>2</t>
        </is>
      </c>
      <c r="BP144" s="2" t="inlineStr">
        <is>
          <t/>
        </is>
      </c>
      <c r="BQ144" t="inlineStr">
        <is>
          <t/>
        </is>
      </c>
      <c r="BR144" t="inlineStr">
        <is>
          <t/>
        </is>
      </c>
      <c r="BS144" t="inlineStr">
        <is>
          <t/>
        </is>
      </c>
      <c r="BT144" t="inlineStr">
        <is>
          <t/>
        </is>
      </c>
      <c r="BU144" t="inlineStr">
        <is>
          <t/>
        </is>
      </c>
      <c r="BV144" s="2" t="inlineStr">
        <is>
          <t>Global Trade Identification Number|
GTIN</t>
        </is>
      </c>
      <c r="BW144" s="2" t="inlineStr">
        <is>
          <t>3|
3</t>
        </is>
      </c>
      <c r="BX144" s="2" t="inlineStr">
        <is>
          <t xml:space="preserve">|
</t>
        </is>
      </c>
      <c r="BY144" t="inlineStr">
        <is>
          <t>getal
 dat de numerieke weergave vormt van een barcode die uniek is voor een product</t>
        </is>
      </c>
      <c r="BZ144" s="2" t="inlineStr">
        <is>
          <t>numer identyfikacyjny handlu światowego|
GTIN|
globalny numer jednostki handlowej</t>
        </is>
      </c>
      <c r="CA144" s="2" t="inlineStr">
        <is>
          <t>3|
3|
3</t>
        </is>
      </c>
      <c r="CB144" s="2" t="inlineStr">
        <is>
          <t xml:space="preserve">|
|
</t>
        </is>
      </c>
      <c r="CC144" t="inlineStr">
        <is>
          <t>unikalny kod wyrobu lub usługi będącego przedmiotem handlu, będący częścią systemu GS1</t>
        </is>
      </c>
      <c r="CD144" t="inlineStr">
        <is>
          <t/>
        </is>
      </c>
      <c r="CE144" t="inlineStr">
        <is>
          <t/>
        </is>
      </c>
      <c r="CF144" t="inlineStr">
        <is>
          <t/>
        </is>
      </c>
      <c r="CG144" t="inlineStr">
        <is>
          <t/>
        </is>
      </c>
      <c r="CH144" s="2" t="inlineStr">
        <is>
          <t>număr de identificare în comerțul mondial|
cod GTIN</t>
        </is>
      </c>
      <c r="CI144" s="2" t="inlineStr">
        <is>
          <t>3|
3</t>
        </is>
      </c>
      <c r="CJ144" s="2" t="inlineStr">
        <is>
          <t xml:space="preserve">|
</t>
        </is>
      </c>
      <c r="CK144" t="inlineStr">
        <is>
          <t>număr care descrie
produsul și specificațiile
sale (culoare, dimensiuni, greutate, ambalaj etc.) și care face posibilă
identificarea exactă la
nivel mondial a produsului respectiv</t>
        </is>
      </c>
      <c r="CL144" t="inlineStr">
        <is>
          <t/>
        </is>
      </c>
      <c r="CM144" t="inlineStr">
        <is>
          <t/>
        </is>
      </c>
      <c r="CN144" t="inlineStr">
        <is>
          <t/>
        </is>
      </c>
      <c r="CO144" t="inlineStr">
        <is>
          <t/>
        </is>
      </c>
      <c r="CP144" s="2" t="inlineStr">
        <is>
          <t>globalna trgovinska identifikacijska številka</t>
        </is>
      </c>
      <c r="CQ144" s="2" t="inlineStr">
        <is>
          <t>3</t>
        </is>
      </c>
      <c r="CR144" s="2" t="inlineStr">
        <is>
          <t/>
        </is>
      </c>
      <c r="CS144" t="inlineStr">
        <is>
          <t/>
        </is>
      </c>
      <c r="CT144" s="2" t="inlineStr">
        <is>
          <t>GTIN-nummer|
Global Trade Identification Number</t>
        </is>
      </c>
      <c r="CU144" s="2" t="inlineStr">
        <is>
          <t>3|
3</t>
        </is>
      </c>
      <c r="CV144" s="2" t="inlineStr">
        <is>
          <t xml:space="preserve">|
</t>
        </is>
      </c>
      <c r="CW144" t="inlineStr">
        <is>
          <t/>
        </is>
      </c>
    </row>
    <row r="145">
      <c r="A145" s="1" t="str">
        <f>HYPERLINK("https://iate.europa.eu/entry/result/3636715/all", "3636715")</f>
        <v>3636715</v>
      </c>
      <c r="B145" t="inlineStr">
        <is>
          <t>SCIENCE</t>
        </is>
      </c>
      <c r="C145" t="inlineStr">
        <is>
          <t>SCIENCE|natural and applied sciences</t>
        </is>
      </c>
      <c r="D145" t="inlineStr">
        <is>
          <t>no</t>
        </is>
      </c>
      <c r="E145" t="inlineStr">
        <is>
          <t/>
        </is>
      </c>
      <c r="F145" t="inlineStr">
        <is>
          <t/>
        </is>
      </c>
      <c r="G145" t="inlineStr">
        <is>
          <t/>
        </is>
      </c>
      <c r="H145" t="inlineStr">
        <is>
          <t/>
        </is>
      </c>
      <c r="I145" t="inlineStr">
        <is>
          <t/>
        </is>
      </c>
      <c r="J145" t="inlineStr">
        <is>
          <t/>
        </is>
      </c>
      <c r="K145" t="inlineStr">
        <is>
          <t/>
        </is>
      </c>
      <c r="L145" t="inlineStr">
        <is>
          <t/>
        </is>
      </c>
      <c r="M145" t="inlineStr">
        <is>
          <t/>
        </is>
      </c>
      <c r="N145" s="2" t="inlineStr">
        <is>
          <t>indbringelse</t>
        </is>
      </c>
      <c r="O145" s="2" t="inlineStr">
        <is>
          <t>2</t>
        </is>
      </c>
      <c r="P145" s="2" t="inlineStr">
        <is>
          <t/>
        </is>
      </c>
      <c r="Q145" t="inlineStr">
        <is>
          <t/>
        </is>
      </c>
      <c r="R145" s="2" t="inlineStr">
        <is>
          <t>Befassung infolge der Bewertung von Pharmakovigilanz</t>
        </is>
      </c>
      <c r="S145" s="2" t="inlineStr">
        <is>
          <t>2</t>
        </is>
      </c>
      <c r="T145" s="2" t="inlineStr">
        <is>
          <t/>
        </is>
      </c>
      <c r="U145" t="inlineStr">
        <is>
          <t/>
        </is>
      </c>
      <c r="V145" s="2" t="inlineStr">
        <is>
          <t>παραπομπές όσον αφορά τη φαρμακοεπαγρύπνηση</t>
        </is>
      </c>
      <c r="W145" s="2" t="inlineStr">
        <is>
          <t>2</t>
        </is>
      </c>
      <c r="X145" s="2" t="inlineStr">
        <is>
          <t/>
        </is>
      </c>
      <c r="Y145" t="inlineStr">
        <is>
          <t/>
        </is>
      </c>
      <c r="Z145" s="2" t="inlineStr">
        <is>
          <t>pharmacovigilance referral</t>
        </is>
      </c>
      <c r="AA145" s="2" t="inlineStr">
        <is>
          <t>2</t>
        </is>
      </c>
      <c r="AB145" s="2" t="inlineStr">
        <is>
          <t/>
        </is>
      </c>
      <c r="AC145" t="inlineStr">
        <is>
          <t/>
        </is>
      </c>
      <c r="AD145" s="2" t="inlineStr">
        <is>
          <t>petición de dictamen de farmacovigilancia</t>
        </is>
      </c>
      <c r="AE145" s="2" t="inlineStr">
        <is>
          <t>2</t>
        </is>
      </c>
      <c r="AF145" s="2" t="inlineStr">
        <is>
          <t/>
        </is>
      </c>
      <c r="AG145" t="inlineStr">
        <is>
          <t/>
        </is>
      </c>
      <c r="AH145" t="inlineStr">
        <is>
          <t/>
        </is>
      </c>
      <c r="AI145" t="inlineStr">
        <is>
          <t/>
        </is>
      </c>
      <c r="AJ145" t="inlineStr">
        <is>
          <t/>
        </is>
      </c>
      <c r="AK145" t="inlineStr">
        <is>
          <t/>
        </is>
      </c>
      <c r="AL145" t="inlineStr">
        <is>
          <t/>
        </is>
      </c>
      <c r="AM145" t="inlineStr">
        <is>
          <t/>
        </is>
      </c>
      <c r="AN145" t="inlineStr">
        <is>
          <t/>
        </is>
      </c>
      <c r="AO145" t="inlineStr">
        <is>
          <t/>
        </is>
      </c>
      <c r="AP145" s="2" t="inlineStr">
        <is>
          <t>saisine résultant de la pharmacovigilance</t>
        </is>
      </c>
      <c r="AQ145" s="2" t="inlineStr">
        <is>
          <t>2</t>
        </is>
      </c>
      <c r="AR145" s="2" t="inlineStr">
        <is>
          <t/>
        </is>
      </c>
      <c r="AS145" t="inlineStr">
        <is>
          <t/>
        </is>
      </c>
      <c r="AT145" t="inlineStr">
        <is>
          <t/>
        </is>
      </c>
      <c r="AU145" t="inlineStr">
        <is>
          <t/>
        </is>
      </c>
      <c r="AV145" t="inlineStr">
        <is>
          <t/>
        </is>
      </c>
      <c r="AW145" t="inlineStr">
        <is>
          <t/>
        </is>
      </c>
      <c r="AX145" t="inlineStr">
        <is>
          <t/>
        </is>
      </c>
      <c r="AY145" t="inlineStr">
        <is>
          <t/>
        </is>
      </c>
      <c r="AZ145" t="inlineStr">
        <is>
          <t/>
        </is>
      </c>
      <c r="BA145" t="inlineStr">
        <is>
          <t/>
        </is>
      </c>
      <c r="BB145" t="inlineStr">
        <is>
          <t/>
        </is>
      </c>
      <c r="BC145" t="inlineStr">
        <is>
          <t/>
        </is>
      </c>
      <c r="BD145" t="inlineStr">
        <is>
          <t/>
        </is>
      </c>
      <c r="BE145" t="inlineStr">
        <is>
          <t/>
        </is>
      </c>
      <c r="BF145" s="2" t="inlineStr">
        <is>
          <t>deferimento sulla base dei dati di farmacovigilanza</t>
        </is>
      </c>
      <c r="BG145" s="2" t="inlineStr">
        <is>
          <t>2</t>
        </is>
      </c>
      <c r="BH145" s="2" t="inlineStr">
        <is>
          <t/>
        </is>
      </c>
      <c r="BI145" t="inlineStr">
        <is>
          <t/>
        </is>
      </c>
      <c r="BJ145" t="inlineStr">
        <is>
          <t/>
        </is>
      </c>
      <c r="BK145" t="inlineStr">
        <is>
          <t/>
        </is>
      </c>
      <c r="BL145" t="inlineStr">
        <is>
          <t/>
        </is>
      </c>
      <c r="BM145" t="inlineStr">
        <is>
          <t/>
        </is>
      </c>
      <c r="BN145" t="inlineStr">
        <is>
          <t/>
        </is>
      </c>
      <c r="BO145" t="inlineStr">
        <is>
          <t/>
        </is>
      </c>
      <c r="BP145" t="inlineStr">
        <is>
          <t/>
        </is>
      </c>
      <c r="BQ145" t="inlineStr">
        <is>
          <t/>
        </is>
      </c>
      <c r="BR145" s="2" t="inlineStr">
        <is>
          <t>riferiment ta’ farmakoviġilanza</t>
        </is>
      </c>
      <c r="BS145" s="2" t="inlineStr">
        <is>
          <t>2</t>
        </is>
      </c>
      <c r="BT145" s="2" t="inlineStr">
        <is>
          <t/>
        </is>
      </c>
      <c r="BU145" t="inlineStr">
        <is>
          <t/>
        </is>
      </c>
      <c r="BV145" s="2" t="inlineStr">
        <is>
          <t>verwijzing met betrekking tot de geneesmiddelenbewaking</t>
        </is>
      </c>
      <c r="BW145" s="2" t="inlineStr">
        <is>
          <t>2</t>
        </is>
      </c>
      <c r="BX145" s="2" t="inlineStr">
        <is>
          <t/>
        </is>
      </c>
      <c r="BY145" t="inlineStr">
        <is>
          <t/>
        </is>
      </c>
      <c r="BZ145" t="inlineStr">
        <is>
          <t/>
        </is>
      </c>
      <c r="CA145" t="inlineStr">
        <is>
          <t/>
        </is>
      </c>
      <c r="CB145" t="inlineStr">
        <is>
          <t/>
        </is>
      </c>
      <c r="CC145" t="inlineStr">
        <is>
          <t/>
        </is>
      </c>
      <c r="CD145" s="2" t="inlineStr">
        <is>
          <t>consulta em matéria de farmacovigilância</t>
        </is>
      </c>
      <c r="CE145" s="2" t="inlineStr">
        <is>
          <t>2</t>
        </is>
      </c>
      <c r="CF145" s="2" t="inlineStr">
        <is>
          <t/>
        </is>
      </c>
      <c r="CG145" t="inlineStr">
        <is>
          <t/>
        </is>
      </c>
      <c r="CH145" t="inlineStr">
        <is>
          <t/>
        </is>
      </c>
      <c r="CI145" t="inlineStr">
        <is>
          <t/>
        </is>
      </c>
      <c r="CJ145" t="inlineStr">
        <is>
          <t/>
        </is>
      </c>
      <c r="CK145" t="inlineStr">
        <is>
          <t/>
        </is>
      </c>
      <c r="CL145" t="inlineStr">
        <is>
          <t/>
        </is>
      </c>
      <c r="CM145" t="inlineStr">
        <is>
          <t/>
        </is>
      </c>
      <c r="CN145" t="inlineStr">
        <is>
          <t/>
        </is>
      </c>
      <c r="CO145" t="inlineStr">
        <is>
          <t/>
        </is>
      </c>
      <c r="CP145" t="inlineStr">
        <is>
          <t/>
        </is>
      </c>
      <c r="CQ145" t="inlineStr">
        <is>
          <t/>
        </is>
      </c>
      <c r="CR145" t="inlineStr">
        <is>
          <t/>
        </is>
      </c>
      <c r="CS145" t="inlineStr">
        <is>
          <t/>
        </is>
      </c>
      <c r="CT145" t="inlineStr">
        <is>
          <t/>
        </is>
      </c>
      <c r="CU145" t="inlineStr">
        <is>
          <t/>
        </is>
      </c>
      <c r="CV145" t="inlineStr">
        <is>
          <t/>
        </is>
      </c>
      <c r="CW145" t="inlineStr">
        <is>
          <t/>
        </is>
      </c>
    </row>
    <row r="146">
      <c r="A146" s="1" t="str">
        <f>HYPERLINK("https://iate.europa.eu/entry/result/3636746/all", "3636746")</f>
        <v>3636746</v>
      </c>
      <c r="B146" t="inlineStr">
        <is>
          <t>SCIENCE</t>
        </is>
      </c>
      <c r="C146" t="inlineStr">
        <is>
          <t>SCIENCE|natural and applied sciences</t>
        </is>
      </c>
      <c r="D146" t="inlineStr">
        <is>
          <t>no</t>
        </is>
      </c>
      <c r="E146" t="inlineStr">
        <is>
          <t/>
        </is>
      </c>
      <c r="F146" t="inlineStr">
        <is>
          <t/>
        </is>
      </c>
      <c r="G146" t="inlineStr">
        <is>
          <t/>
        </is>
      </c>
      <c r="H146" t="inlineStr">
        <is>
          <t/>
        </is>
      </c>
      <c r="I146" t="inlineStr">
        <is>
          <t/>
        </is>
      </c>
      <c r="J146" t="inlineStr">
        <is>
          <t/>
        </is>
      </c>
      <c r="K146" t="inlineStr">
        <is>
          <t/>
        </is>
      </c>
      <c r="L146" t="inlineStr">
        <is>
          <t/>
        </is>
      </c>
      <c r="M146" t="inlineStr">
        <is>
          <t/>
        </is>
      </c>
      <c r="N146" s="2" t="inlineStr">
        <is>
          <t>faktureringsenhed</t>
        </is>
      </c>
      <c r="O146" s="2" t="inlineStr">
        <is>
          <t>2</t>
        </is>
      </c>
      <c r="P146" s="2" t="inlineStr">
        <is>
          <t/>
        </is>
      </c>
      <c r="Q146" t="inlineStr">
        <is>
          <t/>
        </is>
      </c>
      <c r="R146" s="2" t="inlineStr">
        <is>
          <t>einzige gebührenpflichtige Einheit</t>
        </is>
      </c>
      <c r="S146" s="2" t="inlineStr">
        <is>
          <t>2</t>
        </is>
      </c>
      <c r="T146" s="2" t="inlineStr">
        <is>
          <t/>
        </is>
      </c>
      <c r="U146" t="inlineStr">
        <is>
          <t/>
        </is>
      </c>
      <c r="V146" s="2" t="inlineStr">
        <is>
          <t>ενιαία, υποκείμενη σε τέλη μονάδα</t>
        </is>
      </c>
      <c r="W146" s="2" t="inlineStr">
        <is>
          <t>2</t>
        </is>
      </c>
      <c r="X146" s="2" t="inlineStr">
        <is>
          <t/>
        </is>
      </c>
      <c r="Y146" t="inlineStr">
        <is>
          <t/>
        </is>
      </c>
      <c r="Z146" s="2" t="inlineStr">
        <is>
          <t>single chargeable unit</t>
        </is>
      </c>
      <c r="AA146" s="2" t="inlineStr">
        <is>
          <t>2</t>
        </is>
      </c>
      <c r="AB146" s="2" t="inlineStr">
        <is>
          <t/>
        </is>
      </c>
      <c r="AC146" t="inlineStr">
        <is>
          <t/>
        </is>
      </c>
      <c r="AD146" s="2" t="inlineStr">
        <is>
          <t>unidad imputable única|
base imputable única</t>
        </is>
      </c>
      <c r="AE146" s="2" t="inlineStr">
        <is>
          <t>2|
2</t>
        </is>
      </c>
      <c r="AF146" s="2" t="inlineStr">
        <is>
          <t xml:space="preserve">|
</t>
        </is>
      </c>
      <c r="AG146" t="inlineStr">
        <is>
          <t/>
        </is>
      </c>
      <c r="AH146" t="inlineStr">
        <is>
          <t/>
        </is>
      </c>
      <c r="AI146" t="inlineStr">
        <is>
          <t/>
        </is>
      </c>
      <c r="AJ146" t="inlineStr">
        <is>
          <t/>
        </is>
      </c>
      <c r="AK146" t="inlineStr">
        <is>
          <t/>
        </is>
      </c>
      <c r="AL146" t="inlineStr">
        <is>
          <t/>
        </is>
      </c>
      <c r="AM146" t="inlineStr">
        <is>
          <t/>
        </is>
      </c>
      <c r="AN146" t="inlineStr">
        <is>
          <t/>
        </is>
      </c>
      <c r="AO146" t="inlineStr">
        <is>
          <t/>
        </is>
      </c>
      <c r="AP146" s="2" t="inlineStr">
        <is>
          <t>unité de facturation unique</t>
        </is>
      </c>
      <c r="AQ146" s="2" t="inlineStr">
        <is>
          <t>2</t>
        </is>
      </c>
      <c r="AR146" s="2" t="inlineStr">
        <is>
          <t/>
        </is>
      </c>
      <c r="AS146" t="inlineStr">
        <is>
          <t/>
        </is>
      </c>
      <c r="AT146" t="inlineStr">
        <is>
          <t/>
        </is>
      </c>
      <c r="AU146" t="inlineStr">
        <is>
          <t/>
        </is>
      </c>
      <c r="AV146" t="inlineStr">
        <is>
          <t/>
        </is>
      </c>
      <c r="AW146" t="inlineStr">
        <is>
          <t/>
        </is>
      </c>
      <c r="AX146" t="inlineStr">
        <is>
          <t/>
        </is>
      </c>
      <c r="AY146" t="inlineStr">
        <is>
          <t/>
        </is>
      </c>
      <c r="AZ146" t="inlineStr">
        <is>
          <t/>
        </is>
      </c>
      <c r="BA146" t="inlineStr">
        <is>
          <t/>
        </is>
      </c>
      <c r="BB146" t="inlineStr">
        <is>
          <t/>
        </is>
      </c>
      <c r="BC146" t="inlineStr">
        <is>
          <t/>
        </is>
      </c>
      <c r="BD146" t="inlineStr">
        <is>
          <t/>
        </is>
      </c>
      <c r="BE146" t="inlineStr">
        <is>
          <t/>
        </is>
      </c>
      <c r="BF146" s="2" t="inlineStr">
        <is>
          <t>unica unità imponibile</t>
        </is>
      </c>
      <c r="BG146" s="2" t="inlineStr">
        <is>
          <t>2</t>
        </is>
      </c>
      <c r="BH146" s="2" t="inlineStr">
        <is>
          <t/>
        </is>
      </c>
      <c r="BI146" t="inlineStr">
        <is>
          <t/>
        </is>
      </c>
      <c r="BJ146" t="inlineStr">
        <is>
          <t/>
        </is>
      </c>
      <c r="BK146" t="inlineStr">
        <is>
          <t/>
        </is>
      </c>
      <c r="BL146" t="inlineStr">
        <is>
          <t/>
        </is>
      </c>
      <c r="BM146" t="inlineStr">
        <is>
          <t/>
        </is>
      </c>
      <c r="BN146" t="inlineStr">
        <is>
          <t/>
        </is>
      </c>
      <c r="BO146" t="inlineStr">
        <is>
          <t/>
        </is>
      </c>
      <c r="BP146" t="inlineStr">
        <is>
          <t/>
        </is>
      </c>
      <c r="BQ146" t="inlineStr">
        <is>
          <t/>
        </is>
      </c>
      <c r="BR146" s="2" t="inlineStr">
        <is>
          <t>unità unika imponibbli</t>
        </is>
      </c>
      <c r="BS146" s="2" t="inlineStr">
        <is>
          <t>2</t>
        </is>
      </c>
      <c r="BT146" s="2" t="inlineStr">
        <is>
          <t/>
        </is>
      </c>
      <c r="BU146" t="inlineStr">
        <is>
          <t/>
        </is>
      </c>
      <c r="BV146" s="2" t="inlineStr">
        <is>
          <t>één enkele factureringseenheid</t>
        </is>
      </c>
      <c r="BW146" s="2" t="inlineStr">
        <is>
          <t>2</t>
        </is>
      </c>
      <c r="BX146" s="2" t="inlineStr">
        <is>
          <t/>
        </is>
      </c>
      <c r="BY146" t="inlineStr">
        <is>
          <t/>
        </is>
      </c>
      <c r="BZ146" t="inlineStr">
        <is>
          <t/>
        </is>
      </c>
      <c r="CA146" t="inlineStr">
        <is>
          <t/>
        </is>
      </c>
      <c r="CB146" t="inlineStr">
        <is>
          <t/>
        </is>
      </c>
      <c r="CC146" t="inlineStr">
        <is>
          <t/>
        </is>
      </c>
      <c r="CD146" s="2" t="inlineStr">
        <is>
          <t>unidade de faturação única</t>
        </is>
      </c>
      <c r="CE146" s="2" t="inlineStr">
        <is>
          <t>2</t>
        </is>
      </c>
      <c r="CF146" s="2" t="inlineStr">
        <is>
          <t/>
        </is>
      </c>
      <c r="CG146" t="inlineStr">
        <is>
          <t/>
        </is>
      </c>
      <c r="CH146" t="inlineStr">
        <is>
          <t/>
        </is>
      </c>
      <c r="CI146" t="inlineStr">
        <is>
          <t/>
        </is>
      </c>
      <c r="CJ146" t="inlineStr">
        <is>
          <t/>
        </is>
      </c>
      <c r="CK146" t="inlineStr">
        <is>
          <t/>
        </is>
      </c>
      <c r="CL146" t="inlineStr">
        <is>
          <t/>
        </is>
      </c>
      <c r="CM146" t="inlineStr">
        <is>
          <t/>
        </is>
      </c>
      <c r="CN146" t="inlineStr">
        <is>
          <t/>
        </is>
      </c>
      <c r="CO146" t="inlineStr">
        <is>
          <t/>
        </is>
      </c>
      <c r="CP146" t="inlineStr">
        <is>
          <t/>
        </is>
      </c>
      <c r="CQ146" t="inlineStr">
        <is>
          <t/>
        </is>
      </c>
      <c r="CR146" t="inlineStr">
        <is>
          <t/>
        </is>
      </c>
      <c r="CS146" t="inlineStr">
        <is>
          <t/>
        </is>
      </c>
      <c r="CT146" t="inlineStr">
        <is>
          <t/>
        </is>
      </c>
      <c r="CU146" t="inlineStr">
        <is>
          <t/>
        </is>
      </c>
      <c r="CV146" t="inlineStr">
        <is>
          <t/>
        </is>
      </c>
      <c r="CW146" t="inlineStr">
        <is>
          <t/>
        </is>
      </c>
    </row>
    <row r="147">
      <c r="A147" s="1" t="str">
        <f>HYPERLINK("https://iate.europa.eu/entry/result/3636744/all", "3636744")</f>
        <v>3636744</v>
      </c>
      <c r="B147" t="inlineStr">
        <is>
          <t>SCIENCE</t>
        </is>
      </c>
      <c r="C147" t="inlineStr">
        <is>
          <t>SCIENCE|natural and applied sciences</t>
        </is>
      </c>
      <c r="D147" t="inlineStr">
        <is>
          <t>no</t>
        </is>
      </c>
      <c r="E147" t="inlineStr">
        <is>
          <t/>
        </is>
      </c>
      <c r="F147" t="inlineStr">
        <is>
          <t/>
        </is>
      </c>
      <c r="G147" t="inlineStr">
        <is>
          <t/>
        </is>
      </c>
      <c r="H147" t="inlineStr">
        <is>
          <t/>
        </is>
      </c>
      <c r="I147" t="inlineStr">
        <is>
          <t/>
        </is>
      </c>
      <c r="J147" t="inlineStr">
        <is>
          <t/>
        </is>
      </c>
      <c r="K147" t="inlineStr">
        <is>
          <t/>
        </is>
      </c>
      <c r="L147" t="inlineStr">
        <is>
          <t/>
        </is>
      </c>
      <c r="M147" t="inlineStr">
        <is>
          <t/>
        </is>
      </c>
      <c r="N147" t="inlineStr">
        <is>
          <t/>
        </is>
      </c>
      <c r="O147" t="inlineStr">
        <is>
          <t/>
        </is>
      </c>
      <c r="P147" t="inlineStr">
        <is>
          <t/>
        </is>
      </c>
      <c r="Q147" t="inlineStr">
        <is>
          <t/>
        </is>
      </c>
      <c r="R147" s="2" t="inlineStr">
        <is>
          <t>Berichte über klinische Unbedenklichkeit</t>
        </is>
      </c>
      <c r="S147" s="2" t="inlineStr">
        <is>
          <t>2</t>
        </is>
      </c>
      <c r="T147" s="2" t="inlineStr">
        <is>
          <t/>
        </is>
      </c>
      <c r="U147" t="inlineStr">
        <is>
          <t/>
        </is>
      </c>
      <c r="V147" t="inlineStr">
        <is>
          <t/>
        </is>
      </c>
      <c r="W147" t="inlineStr">
        <is>
          <t/>
        </is>
      </c>
      <c r="X147" t="inlineStr">
        <is>
          <t/>
        </is>
      </c>
      <c r="Y147" t="inlineStr">
        <is>
          <t/>
        </is>
      </c>
      <c r="Z147" s="2" t="inlineStr">
        <is>
          <t>clinical safety reporting</t>
        </is>
      </c>
      <c r="AA147" s="2" t="inlineStr">
        <is>
          <t>2</t>
        </is>
      </c>
      <c r="AB147" s="2" t="inlineStr">
        <is>
          <t/>
        </is>
      </c>
      <c r="AC147" t="inlineStr">
        <is>
          <t/>
        </is>
      </c>
      <c r="AD147" s="2" t="inlineStr">
        <is>
          <t>notificación de efectos adversos</t>
        </is>
      </c>
      <c r="AE147" s="2" t="inlineStr">
        <is>
          <t>2</t>
        </is>
      </c>
      <c r="AF147" s="2" t="inlineStr">
        <is>
          <t/>
        </is>
      </c>
      <c r="AG147" t="inlineStr">
        <is>
          <t/>
        </is>
      </c>
      <c r="AH147" t="inlineStr">
        <is>
          <t/>
        </is>
      </c>
      <c r="AI147" t="inlineStr">
        <is>
          <t/>
        </is>
      </c>
      <c r="AJ147" t="inlineStr">
        <is>
          <t/>
        </is>
      </c>
      <c r="AK147" t="inlineStr">
        <is>
          <t/>
        </is>
      </c>
      <c r="AL147" t="inlineStr">
        <is>
          <t/>
        </is>
      </c>
      <c r="AM147" t="inlineStr">
        <is>
          <t/>
        </is>
      </c>
      <c r="AN147" t="inlineStr">
        <is>
          <t/>
        </is>
      </c>
      <c r="AO147" t="inlineStr">
        <is>
          <t/>
        </is>
      </c>
      <c r="AP147" s="2" t="inlineStr">
        <is>
          <t>notification des effets indésirables</t>
        </is>
      </c>
      <c r="AQ147" s="2" t="inlineStr">
        <is>
          <t>2</t>
        </is>
      </c>
      <c r="AR147" s="2" t="inlineStr">
        <is>
          <t/>
        </is>
      </c>
      <c r="AS147" t="inlineStr">
        <is>
          <t/>
        </is>
      </c>
      <c r="AT147" t="inlineStr">
        <is>
          <t/>
        </is>
      </c>
      <c r="AU147" t="inlineStr">
        <is>
          <t/>
        </is>
      </c>
      <c r="AV147" t="inlineStr">
        <is>
          <t/>
        </is>
      </c>
      <c r="AW147" t="inlineStr">
        <is>
          <t/>
        </is>
      </c>
      <c r="AX147" t="inlineStr">
        <is>
          <t/>
        </is>
      </c>
      <c r="AY147" t="inlineStr">
        <is>
          <t/>
        </is>
      </c>
      <c r="AZ147" t="inlineStr">
        <is>
          <t/>
        </is>
      </c>
      <c r="BA147" t="inlineStr">
        <is>
          <t/>
        </is>
      </c>
      <c r="BB147" t="inlineStr">
        <is>
          <t/>
        </is>
      </c>
      <c r="BC147" t="inlineStr">
        <is>
          <t/>
        </is>
      </c>
      <c r="BD147" t="inlineStr">
        <is>
          <t/>
        </is>
      </c>
      <c r="BE147" t="inlineStr">
        <is>
          <t/>
        </is>
      </c>
      <c r="BF147" s="2" t="inlineStr">
        <is>
          <t>Relazioni sulla sicurezza clinica</t>
        </is>
      </c>
      <c r="BG147" s="2" t="inlineStr">
        <is>
          <t>2</t>
        </is>
      </c>
      <c r="BH147" s="2" t="inlineStr">
        <is>
          <t/>
        </is>
      </c>
      <c r="BI147" t="inlineStr">
        <is>
          <t/>
        </is>
      </c>
      <c r="BJ147" t="inlineStr">
        <is>
          <t/>
        </is>
      </c>
      <c r="BK147" t="inlineStr">
        <is>
          <t/>
        </is>
      </c>
      <c r="BL147" t="inlineStr">
        <is>
          <t/>
        </is>
      </c>
      <c r="BM147" t="inlineStr">
        <is>
          <t/>
        </is>
      </c>
      <c r="BN147" t="inlineStr">
        <is>
          <t/>
        </is>
      </c>
      <c r="BO147" t="inlineStr">
        <is>
          <t/>
        </is>
      </c>
      <c r="BP147" t="inlineStr">
        <is>
          <t/>
        </is>
      </c>
      <c r="BQ147" t="inlineStr">
        <is>
          <t/>
        </is>
      </c>
      <c r="BR147" t="inlineStr">
        <is>
          <t/>
        </is>
      </c>
      <c r="BS147" t="inlineStr">
        <is>
          <t/>
        </is>
      </c>
      <c r="BT147" t="inlineStr">
        <is>
          <t/>
        </is>
      </c>
      <c r="BU147" t="inlineStr">
        <is>
          <t/>
        </is>
      </c>
      <c r="BV147" s="2" t="inlineStr">
        <is>
          <t>Klinische veiligheidsrapportage</t>
        </is>
      </c>
      <c r="BW147" s="2" t="inlineStr">
        <is>
          <t>2</t>
        </is>
      </c>
      <c r="BX147" s="2" t="inlineStr">
        <is>
          <t/>
        </is>
      </c>
      <c r="BY147" t="inlineStr">
        <is>
          <t/>
        </is>
      </c>
      <c r="BZ147" t="inlineStr">
        <is>
          <t/>
        </is>
      </c>
      <c r="CA147" t="inlineStr">
        <is>
          <t/>
        </is>
      </c>
      <c r="CB147" t="inlineStr">
        <is>
          <t/>
        </is>
      </c>
      <c r="CC147" t="inlineStr">
        <is>
          <t/>
        </is>
      </c>
      <c r="CD147" t="inlineStr">
        <is>
          <t/>
        </is>
      </c>
      <c r="CE147" t="inlineStr">
        <is>
          <t/>
        </is>
      </c>
      <c r="CF147" t="inlineStr">
        <is>
          <t/>
        </is>
      </c>
      <c r="CG147" t="inlineStr">
        <is>
          <t/>
        </is>
      </c>
      <c r="CH147" t="inlineStr">
        <is>
          <t/>
        </is>
      </c>
      <c r="CI147" t="inlineStr">
        <is>
          <t/>
        </is>
      </c>
      <c r="CJ147" t="inlineStr">
        <is>
          <t/>
        </is>
      </c>
      <c r="CK147" t="inlineStr">
        <is>
          <t/>
        </is>
      </c>
      <c r="CL147" t="inlineStr">
        <is>
          <t/>
        </is>
      </c>
      <c r="CM147" t="inlineStr">
        <is>
          <t/>
        </is>
      </c>
      <c r="CN147" t="inlineStr">
        <is>
          <t/>
        </is>
      </c>
      <c r="CO147" t="inlineStr">
        <is>
          <t/>
        </is>
      </c>
      <c r="CP147" s="2" t="inlineStr">
        <is>
          <t>poročanje o klinični varnosti</t>
        </is>
      </c>
      <c r="CQ147" s="2" t="inlineStr">
        <is>
          <t>2</t>
        </is>
      </c>
      <c r="CR147" s="2" t="inlineStr">
        <is>
          <t/>
        </is>
      </c>
      <c r="CS147" t="inlineStr">
        <is>
          <t/>
        </is>
      </c>
      <c r="CT147" t="inlineStr">
        <is>
          <t/>
        </is>
      </c>
      <c r="CU147" t="inlineStr">
        <is>
          <t/>
        </is>
      </c>
      <c r="CV147" t="inlineStr">
        <is>
          <t/>
        </is>
      </c>
      <c r="CW147" t="inlineStr">
        <is>
          <t/>
        </is>
      </c>
    </row>
    <row r="148">
      <c r="A148" s="1" t="str">
        <f>HYPERLINK("https://iate.europa.eu/entry/result/3636760/all", "3636760")</f>
        <v>3636760</v>
      </c>
      <c r="B148" t="inlineStr">
        <is>
          <t>SCIENCE</t>
        </is>
      </c>
      <c r="C148" t="inlineStr">
        <is>
          <t>SCIENCE|natural and applied sciences</t>
        </is>
      </c>
      <c r="D148" t="inlineStr">
        <is>
          <t>no</t>
        </is>
      </c>
      <c r="E148" t="inlineStr">
        <is>
          <t/>
        </is>
      </c>
      <c r="F148" t="inlineStr">
        <is>
          <t/>
        </is>
      </c>
      <c r="G148" t="inlineStr">
        <is>
          <t/>
        </is>
      </c>
      <c r="H148" t="inlineStr">
        <is>
          <t/>
        </is>
      </c>
      <c r="I148" t="inlineStr">
        <is>
          <t/>
        </is>
      </c>
      <c r="J148" t="inlineStr">
        <is>
          <t/>
        </is>
      </c>
      <c r="K148" t="inlineStr">
        <is>
          <t/>
        </is>
      </c>
      <c r="L148" t="inlineStr">
        <is>
          <t/>
        </is>
      </c>
      <c r="M148" t="inlineStr">
        <is>
          <t/>
        </is>
      </c>
      <c r="N148" t="inlineStr">
        <is>
          <t/>
        </is>
      </c>
      <c r="O148" t="inlineStr">
        <is>
          <t/>
        </is>
      </c>
      <c r="P148" t="inlineStr">
        <is>
          <t/>
        </is>
      </c>
      <c r="Q148" t="inlineStr">
        <is>
          <t/>
        </is>
      </c>
      <c r="R148" s="2" t="inlineStr">
        <is>
          <t>Arzneimittelbestandteil</t>
        </is>
      </c>
      <c r="S148" s="2" t="inlineStr">
        <is>
          <t>2</t>
        </is>
      </c>
      <c r="T148" s="2" t="inlineStr">
        <is>
          <t/>
        </is>
      </c>
      <c r="U148" t="inlineStr">
        <is>
          <t/>
        </is>
      </c>
      <c r="V148" t="inlineStr">
        <is>
          <t/>
        </is>
      </c>
      <c r="W148" t="inlineStr">
        <is>
          <t/>
        </is>
      </c>
      <c r="X148" t="inlineStr">
        <is>
          <t/>
        </is>
      </c>
      <c r="Y148" t="inlineStr">
        <is>
          <t/>
        </is>
      </c>
      <c r="Z148" s="2" t="inlineStr">
        <is>
          <t>medicinal product constituent</t>
        </is>
      </c>
      <c r="AA148" s="2" t="inlineStr">
        <is>
          <t>2</t>
        </is>
      </c>
      <c r="AB148" s="2" t="inlineStr">
        <is>
          <t/>
        </is>
      </c>
      <c r="AC148" t="inlineStr">
        <is>
          <t/>
        </is>
      </c>
      <c r="AD148" s="2" t="inlineStr">
        <is>
          <t>componente de medicamento</t>
        </is>
      </c>
      <c r="AE148" s="2" t="inlineStr">
        <is>
          <t>2</t>
        </is>
      </c>
      <c r="AF148" s="2" t="inlineStr">
        <is>
          <t/>
        </is>
      </c>
      <c r="AG148" t="inlineStr">
        <is>
          <t/>
        </is>
      </c>
      <c r="AH148" t="inlineStr">
        <is>
          <t/>
        </is>
      </c>
      <c r="AI148" t="inlineStr">
        <is>
          <t/>
        </is>
      </c>
      <c r="AJ148" t="inlineStr">
        <is>
          <t/>
        </is>
      </c>
      <c r="AK148" t="inlineStr">
        <is>
          <t/>
        </is>
      </c>
      <c r="AL148" s="2" t="inlineStr">
        <is>
          <t>lääkkeen ainesosa</t>
        </is>
      </c>
      <c r="AM148" s="2" t="inlineStr">
        <is>
          <t>2</t>
        </is>
      </c>
      <c r="AN148" s="2" t="inlineStr">
        <is>
          <t/>
        </is>
      </c>
      <c r="AO148" t="inlineStr">
        <is>
          <t/>
        </is>
      </c>
      <c r="AP148" s="2" t="inlineStr">
        <is>
          <t>composant de médicament</t>
        </is>
      </c>
      <c r="AQ148" s="2" t="inlineStr">
        <is>
          <t>2</t>
        </is>
      </c>
      <c r="AR148" s="2" t="inlineStr">
        <is>
          <t/>
        </is>
      </c>
      <c r="AS148" t="inlineStr">
        <is>
          <t/>
        </is>
      </c>
      <c r="AT148" t="inlineStr">
        <is>
          <t/>
        </is>
      </c>
      <c r="AU148" t="inlineStr">
        <is>
          <t/>
        </is>
      </c>
      <c r="AV148" t="inlineStr">
        <is>
          <t/>
        </is>
      </c>
      <c r="AW148" t="inlineStr">
        <is>
          <t/>
        </is>
      </c>
      <c r="AX148" t="inlineStr">
        <is>
          <t/>
        </is>
      </c>
      <c r="AY148" t="inlineStr">
        <is>
          <t/>
        </is>
      </c>
      <c r="AZ148" t="inlineStr">
        <is>
          <t/>
        </is>
      </c>
      <c r="BA148" t="inlineStr">
        <is>
          <t/>
        </is>
      </c>
      <c r="BB148" s="2" t="inlineStr">
        <is>
          <t>gyógyszerkészítmény alkotórésze</t>
        </is>
      </c>
      <c r="BC148" s="2" t="inlineStr">
        <is>
          <t>2</t>
        </is>
      </c>
      <c r="BD148" s="2" t="inlineStr">
        <is>
          <t/>
        </is>
      </c>
      <c r="BE148" t="inlineStr">
        <is>
          <t/>
        </is>
      </c>
      <c r="BF148" s="2" t="inlineStr">
        <is>
          <t>componente di un medicinale</t>
        </is>
      </c>
      <c r="BG148" s="2" t="inlineStr">
        <is>
          <t>2</t>
        </is>
      </c>
      <c r="BH148" s="2" t="inlineStr">
        <is>
          <t/>
        </is>
      </c>
      <c r="BI148" t="inlineStr">
        <is>
          <t/>
        </is>
      </c>
      <c r="BJ148" s="2" t="inlineStr">
        <is>
          <t>vaisto sudedamoji dalis</t>
        </is>
      </c>
      <c r="BK148" s="2" t="inlineStr">
        <is>
          <t>2</t>
        </is>
      </c>
      <c r="BL148" s="2" t="inlineStr">
        <is>
          <t/>
        </is>
      </c>
      <c r="BM148" t="inlineStr">
        <is>
          <t/>
        </is>
      </c>
      <c r="BN148" t="inlineStr">
        <is>
          <t/>
        </is>
      </c>
      <c r="BO148" t="inlineStr">
        <is>
          <t/>
        </is>
      </c>
      <c r="BP148" t="inlineStr">
        <is>
          <t/>
        </is>
      </c>
      <c r="BQ148" t="inlineStr">
        <is>
          <t/>
        </is>
      </c>
      <c r="BR148" t="inlineStr">
        <is>
          <t/>
        </is>
      </c>
      <c r="BS148" t="inlineStr">
        <is>
          <t/>
        </is>
      </c>
      <c r="BT148" t="inlineStr">
        <is>
          <t/>
        </is>
      </c>
      <c r="BU148" t="inlineStr">
        <is>
          <t/>
        </is>
      </c>
      <c r="BV148" t="inlineStr">
        <is>
          <t/>
        </is>
      </c>
      <c r="BW148" t="inlineStr">
        <is>
          <t/>
        </is>
      </c>
      <c r="BX148" t="inlineStr">
        <is>
          <t/>
        </is>
      </c>
      <c r="BY148" t="inlineStr">
        <is>
          <t/>
        </is>
      </c>
      <c r="BZ148" t="inlineStr">
        <is>
          <t/>
        </is>
      </c>
      <c r="CA148" t="inlineStr">
        <is>
          <t/>
        </is>
      </c>
      <c r="CB148" t="inlineStr">
        <is>
          <t/>
        </is>
      </c>
      <c r="CC148" t="inlineStr">
        <is>
          <t/>
        </is>
      </c>
      <c r="CD148" t="inlineStr">
        <is>
          <t/>
        </is>
      </c>
      <c r="CE148" t="inlineStr">
        <is>
          <t/>
        </is>
      </c>
      <c r="CF148" t="inlineStr">
        <is>
          <t/>
        </is>
      </c>
      <c r="CG148" t="inlineStr">
        <is>
          <t/>
        </is>
      </c>
      <c r="CH148" t="inlineStr">
        <is>
          <t/>
        </is>
      </c>
      <c r="CI148" t="inlineStr">
        <is>
          <t/>
        </is>
      </c>
      <c r="CJ148" t="inlineStr">
        <is>
          <t/>
        </is>
      </c>
      <c r="CK148" t="inlineStr">
        <is>
          <t/>
        </is>
      </c>
      <c r="CL148" t="inlineStr">
        <is>
          <t/>
        </is>
      </c>
      <c r="CM148" t="inlineStr">
        <is>
          <t/>
        </is>
      </c>
      <c r="CN148" t="inlineStr">
        <is>
          <t/>
        </is>
      </c>
      <c r="CO148" t="inlineStr">
        <is>
          <t/>
        </is>
      </c>
      <c r="CP148" s="2" t="inlineStr">
        <is>
          <t>sestavina zdravila</t>
        </is>
      </c>
      <c r="CQ148" s="2" t="inlineStr">
        <is>
          <t>2</t>
        </is>
      </c>
      <c r="CR148" s="2" t="inlineStr">
        <is>
          <t/>
        </is>
      </c>
      <c r="CS148" t="inlineStr">
        <is>
          <t/>
        </is>
      </c>
      <c r="CT148" t="inlineStr">
        <is>
          <t/>
        </is>
      </c>
      <c r="CU148" t="inlineStr">
        <is>
          <t/>
        </is>
      </c>
      <c r="CV148" t="inlineStr">
        <is>
          <t/>
        </is>
      </c>
      <c r="CW148" t="inlineStr">
        <is>
          <t/>
        </is>
      </c>
    </row>
    <row r="149">
      <c r="A149" s="1" t="str">
        <f>HYPERLINK("https://iate.europa.eu/entry/result/3636656/all", "3636656")</f>
        <v>3636656</v>
      </c>
      <c r="B149" t="inlineStr">
        <is>
          <t>SCIENCE</t>
        </is>
      </c>
      <c r="C149" t="inlineStr">
        <is>
          <t>SCIENCE|natural and applied sciences</t>
        </is>
      </c>
      <c r="D149" t="inlineStr">
        <is>
          <t>no</t>
        </is>
      </c>
      <c r="E149" t="inlineStr">
        <is>
          <t/>
        </is>
      </c>
      <c r="F149" t="inlineStr">
        <is>
          <t/>
        </is>
      </c>
      <c r="G149" t="inlineStr">
        <is>
          <t/>
        </is>
      </c>
      <c r="H149" t="inlineStr">
        <is>
          <t/>
        </is>
      </c>
      <c r="I149" t="inlineStr">
        <is>
          <t/>
        </is>
      </c>
      <c r="J149" t="inlineStr">
        <is>
          <t/>
        </is>
      </c>
      <c r="K149" t="inlineStr">
        <is>
          <t/>
        </is>
      </c>
      <c r="L149" t="inlineStr">
        <is>
          <t/>
        </is>
      </c>
      <c r="M149" t="inlineStr">
        <is>
          <t/>
        </is>
      </c>
      <c r="N149" t="inlineStr">
        <is>
          <t/>
        </is>
      </c>
      <c r="O149" t="inlineStr">
        <is>
          <t/>
        </is>
      </c>
      <c r="P149" t="inlineStr">
        <is>
          <t/>
        </is>
      </c>
      <c r="Q149" t="inlineStr">
        <is>
          <t/>
        </is>
      </c>
      <c r="R149" s="2" t="inlineStr">
        <is>
          <t>serienmäßig hergestellte Geräte</t>
        </is>
      </c>
      <c r="S149" s="2" t="inlineStr">
        <is>
          <t>2</t>
        </is>
      </c>
      <c r="T149" s="2" t="inlineStr">
        <is>
          <t/>
        </is>
      </c>
      <c r="U149" t="inlineStr">
        <is>
          <t/>
        </is>
      </c>
      <c r="V149" t="inlineStr">
        <is>
          <t/>
        </is>
      </c>
      <c r="W149" t="inlineStr">
        <is>
          <t/>
        </is>
      </c>
      <c r="X149" t="inlineStr">
        <is>
          <t/>
        </is>
      </c>
      <c r="Y149" t="inlineStr">
        <is>
          <t/>
        </is>
      </c>
      <c r="Z149" s="2" t="inlineStr">
        <is>
          <t>mass-produced devices</t>
        </is>
      </c>
      <c r="AA149" s="2" t="inlineStr">
        <is>
          <t>2</t>
        </is>
      </c>
      <c r="AB149" s="2" t="inlineStr">
        <is>
          <t/>
        </is>
      </c>
      <c r="AC149" t="inlineStr">
        <is>
          <t/>
        </is>
      </c>
      <c r="AD149" s="2" t="inlineStr">
        <is>
          <t>productos fabricados según métodos de fabricación continua o en serie</t>
        </is>
      </c>
      <c r="AE149" s="2" t="inlineStr">
        <is>
          <t>2</t>
        </is>
      </c>
      <c r="AF149" s="2" t="inlineStr">
        <is>
          <t/>
        </is>
      </c>
      <c r="AG149" t="inlineStr">
        <is>
          <t/>
        </is>
      </c>
      <c r="AH149" t="inlineStr">
        <is>
          <t/>
        </is>
      </c>
      <c r="AI149" t="inlineStr">
        <is>
          <t/>
        </is>
      </c>
      <c r="AJ149" t="inlineStr">
        <is>
          <t/>
        </is>
      </c>
      <c r="AK149" t="inlineStr">
        <is>
          <t/>
        </is>
      </c>
      <c r="AL149" s="2" t="inlineStr">
        <is>
          <t>sarjatuotantomenetelmällä valmistetut laitteet</t>
        </is>
      </c>
      <c r="AM149" s="2" t="inlineStr">
        <is>
          <t>2</t>
        </is>
      </c>
      <c r="AN149" s="2" t="inlineStr">
        <is>
          <t/>
        </is>
      </c>
      <c r="AO149" t="inlineStr">
        <is>
          <t/>
        </is>
      </c>
      <c r="AP149" s="2" t="inlineStr">
        <is>
          <t>dispositifs fabriqués suivant des méthodes de fabrication continue ou en série</t>
        </is>
      </c>
      <c r="AQ149" s="2" t="inlineStr">
        <is>
          <t>2</t>
        </is>
      </c>
      <c r="AR149" s="2" t="inlineStr">
        <is>
          <t/>
        </is>
      </c>
      <c r="AS149" t="inlineStr">
        <is>
          <t/>
        </is>
      </c>
      <c r="AT149" t="inlineStr">
        <is>
          <t/>
        </is>
      </c>
      <c r="AU149" t="inlineStr">
        <is>
          <t/>
        </is>
      </c>
      <c r="AV149" t="inlineStr">
        <is>
          <t/>
        </is>
      </c>
      <c r="AW149" t="inlineStr">
        <is>
          <t/>
        </is>
      </c>
      <c r="AX149" t="inlineStr">
        <is>
          <t/>
        </is>
      </c>
      <c r="AY149" t="inlineStr">
        <is>
          <t/>
        </is>
      </c>
      <c r="AZ149" t="inlineStr">
        <is>
          <t/>
        </is>
      </c>
      <c r="BA149" t="inlineStr">
        <is>
          <t/>
        </is>
      </c>
      <c r="BB149" s="2" t="inlineStr">
        <is>
          <t>szériagyártású eszközök</t>
        </is>
      </c>
      <c r="BC149" s="2" t="inlineStr">
        <is>
          <t>2</t>
        </is>
      </c>
      <c r="BD149" s="2" t="inlineStr">
        <is>
          <t/>
        </is>
      </c>
      <c r="BE149" t="inlineStr">
        <is>
          <t/>
        </is>
      </c>
      <c r="BF149" s="2" t="inlineStr">
        <is>
          <t>dispositivi fabbricati con metodi di fabbricazione in serie</t>
        </is>
      </c>
      <c r="BG149" s="2" t="inlineStr">
        <is>
          <t>2</t>
        </is>
      </c>
      <c r="BH149" s="2" t="inlineStr">
        <is>
          <t/>
        </is>
      </c>
      <c r="BI149" t="inlineStr">
        <is>
          <t/>
        </is>
      </c>
      <c r="BJ149" s="2" t="inlineStr">
        <is>
          <t>masinės gamybos prietaisai</t>
        </is>
      </c>
      <c r="BK149" s="2" t="inlineStr">
        <is>
          <t>2</t>
        </is>
      </c>
      <c r="BL149" s="2" t="inlineStr">
        <is>
          <t/>
        </is>
      </c>
      <c r="BM149" t="inlineStr">
        <is>
          <t/>
        </is>
      </c>
      <c r="BN149" t="inlineStr">
        <is>
          <t/>
        </is>
      </c>
      <c r="BO149" t="inlineStr">
        <is>
          <t/>
        </is>
      </c>
      <c r="BP149" t="inlineStr">
        <is>
          <t/>
        </is>
      </c>
      <c r="BQ149" t="inlineStr">
        <is>
          <t/>
        </is>
      </c>
      <c r="BR149" t="inlineStr">
        <is>
          <t/>
        </is>
      </c>
      <c r="BS149" t="inlineStr">
        <is>
          <t/>
        </is>
      </c>
      <c r="BT149" t="inlineStr">
        <is>
          <t/>
        </is>
      </c>
      <c r="BU149" t="inlineStr">
        <is>
          <t/>
        </is>
      </c>
      <c r="BV149" t="inlineStr">
        <is>
          <t/>
        </is>
      </c>
      <c r="BW149" t="inlineStr">
        <is>
          <t/>
        </is>
      </c>
      <c r="BX149" t="inlineStr">
        <is>
          <t/>
        </is>
      </c>
      <c r="BY149" t="inlineStr">
        <is>
          <t/>
        </is>
      </c>
      <c r="BZ149" s="2" t="inlineStr">
        <is>
          <t>wyroby wytwrzane na skalę masową</t>
        </is>
      </c>
      <c r="CA149" s="2" t="inlineStr">
        <is>
          <t>2</t>
        </is>
      </c>
      <c r="CB149" s="2" t="inlineStr">
        <is>
          <t/>
        </is>
      </c>
      <c r="CC149" t="inlineStr">
        <is>
          <t/>
        </is>
      </c>
      <c r="CD149" t="inlineStr">
        <is>
          <t/>
        </is>
      </c>
      <c r="CE149" t="inlineStr">
        <is>
          <t/>
        </is>
      </c>
      <c r="CF149" t="inlineStr">
        <is>
          <t/>
        </is>
      </c>
      <c r="CG149" t="inlineStr">
        <is>
          <t/>
        </is>
      </c>
      <c r="CH149" t="inlineStr">
        <is>
          <t/>
        </is>
      </c>
      <c r="CI149" t="inlineStr">
        <is>
          <t/>
        </is>
      </c>
      <c r="CJ149" t="inlineStr">
        <is>
          <t/>
        </is>
      </c>
      <c r="CK149" t="inlineStr">
        <is>
          <t/>
        </is>
      </c>
      <c r="CL149" t="inlineStr">
        <is>
          <t/>
        </is>
      </c>
      <c r="CM149" t="inlineStr">
        <is>
          <t/>
        </is>
      </c>
      <c r="CN149" t="inlineStr">
        <is>
          <t/>
        </is>
      </c>
      <c r="CO149" t="inlineStr">
        <is>
          <t/>
        </is>
      </c>
      <c r="CP149" s="2" t="inlineStr">
        <is>
          <t>pripomočki, izdelani v množični proizvodnji</t>
        </is>
      </c>
      <c r="CQ149" s="2" t="inlineStr">
        <is>
          <t>2</t>
        </is>
      </c>
      <c r="CR149" s="2" t="inlineStr">
        <is>
          <t/>
        </is>
      </c>
      <c r="CS149" t="inlineStr">
        <is>
          <t/>
        </is>
      </c>
      <c r="CT149" t="inlineStr">
        <is>
          <t/>
        </is>
      </c>
      <c r="CU149" t="inlineStr">
        <is>
          <t/>
        </is>
      </c>
      <c r="CV149" t="inlineStr">
        <is>
          <t/>
        </is>
      </c>
      <c r="CW149" t="inlineStr">
        <is>
          <t/>
        </is>
      </c>
    </row>
    <row r="150">
      <c r="A150" s="1" t="str">
        <f>HYPERLINK("https://iate.europa.eu/entry/result/3636644/all", "3636644")</f>
        <v>3636644</v>
      </c>
      <c r="B150" t="inlineStr">
        <is>
          <t>SCIENCE</t>
        </is>
      </c>
      <c r="C150" t="inlineStr">
        <is>
          <t>SCIENCE|natural and applied sciences</t>
        </is>
      </c>
      <c r="D150" t="inlineStr">
        <is>
          <t>no</t>
        </is>
      </c>
      <c r="E150" t="inlineStr">
        <is>
          <t/>
        </is>
      </c>
      <c r="F150" t="inlineStr">
        <is>
          <t/>
        </is>
      </c>
      <c r="G150" t="inlineStr">
        <is>
          <t/>
        </is>
      </c>
      <c r="H150" t="inlineStr">
        <is>
          <t/>
        </is>
      </c>
      <c r="I150" t="inlineStr">
        <is>
          <t/>
        </is>
      </c>
      <c r="J150" t="inlineStr">
        <is>
          <t/>
        </is>
      </c>
      <c r="K150" t="inlineStr">
        <is>
          <t/>
        </is>
      </c>
      <c r="L150" t="inlineStr">
        <is>
          <t/>
        </is>
      </c>
      <c r="M150" t="inlineStr">
        <is>
          <t/>
        </is>
      </c>
      <c r="N150" t="inlineStr">
        <is>
          <t/>
        </is>
      </c>
      <c r="O150" t="inlineStr">
        <is>
          <t/>
        </is>
      </c>
      <c r="P150" t="inlineStr">
        <is>
          <t/>
        </is>
      </c>
      <c r="Q150" t="inlineStr">
        <is>
          <t/>
        </is>
      </c>
      <c r="R150" s="2" t="inlineStr">
        <is>
          <t>Produkte mit Messfunktion</t>
        </is>
      </c>
      <c r="S150" s="2" t="inlineStr">
        <is>
          <t>2</t>
        </is>
      </c>
      <c r="T150" s="2" t="inlineStr">
        <is>
          <t/>
        </is>
      </c>
      <c r="U150" t="inlineStr">
        <is>
          <t/>
        </is>
      </c>
      <c r="V150" t="inlineStr">
        <is>
          <t/>
        </is>
      </c>
      <c r="W150" t="inlineStr">
        <is>
          <t/>
        </is>
      </c>
      <c r="X150" t="inlineStr">
        <is>
          <t/>
        </is>
      </c>
      <c r="Y150" t="inlineStr">
        <is>
          <t/>
        </is>
      </c>
      <c r="Z150" s="2" t="inlineStr">
        <is>
          <t>measuring medical devices</t>
        </is>
      </c>
      <c r="AA150" s="2" t="inlineStr">
        <is>
          <t>2</t>
        </is>
      </c>
      <c r="AB150" s="2" t="inlineStr">
        <is>
          <t/>
        </is>
      </c>
      <c r="AC150" t="inlineStr">
        <is>
          <t/>
        </is>
      </c>
      <c r="AD150" s="2" t="inlineStr">
        <is>
          <t>productos sanitarios de medición</t>
        </is>
      </c>
      <c r="AE150" s="2" t="inlineStr">
        <is>
          <t>2</t>
        </is>
      </c>
      <c r="AF150" s="2" t="inlineStr">
        <is>
          <t/>
        </is>
      </c>
      <c r="AG150" t="inlineStr">
        <is>
          <t/>
        </is>
      </c>
      <c r="AH150" t="inlineStr">
        <is>
          <t/>
        </is>
      </c>
      <c r="AI150" t="inlineStr">
        <is>
          <t/>
        </is>
      </c>
      <c r="AJ150" t="inlineStr">
        <is>
          <t/>
        </is>
      </c>
      <c r="AK150" t="inlineStr">
        <is>
          <t/>
        </is>
      </c>
      <c r="AL150" s="2" t="inlineStr">
        <is>
          <t>mittaukseen käytettävä lääkinnällinen laite</t>
        </is>
      </c>
      <c r="AM150" s="2" t="inlineStr">
        <is>
          <t>2</t>
        </is>
      </c>
      <c r="AN150" s="2" t="inlineStr">
        <is>
          <t/>
        </is>
      </c>
      <c r="AO150" t="inlineStr">
        <is>
          <t/>
        </is>
      </c>
      <c r="AP150" s="2" t="inlineStr">
        <is>
          <t>dispositifs médicaux de mesures</t>
        </is>
      </c>
      <c r="AQ150" s="2" t="inlineStr">
        <is>
          <t>2</t>
        </is>
      </c>
      <c r="AR150" s="2" t="inlineStr">
        <is>
          <t/>
        </is>
      </c>
      <c r="AS150" t="inlineStr">
        <is>
          <t/>
        </is>
      </c>
      <c r="AT150" t="inlineStr">
        <is>
          <t/>
        </is>
      </c>
      <c r="AU150" t="inlineStr">
        <is>
          <t/>
        </is>
      </c>
      <c r="AV150" t="inlineStr">
        <is>
          <t/>
        </is>
      </c>
      <c r="AW150" t="inlineStr">
        <is>
          <t/>
        </is>
      </c>
      <c r="AX150" t="inlineStr">
        <is>
          <t/>
        </is>
      </c>
      <c r="AY150" t="inlineStr">
        <is>
          <t/>
        </is>
      </c>
      <c r="AZ150" t="inlineStr">
        <is>
          <t/>
        </is>
      </c>
      <c r="BA150" t="inlineStr">
        <is>
          <t/>
        </is>
      </c>
      <c r="BB150" t="inlineStr">
        <is>
          <t/>
        </is>
      </c>
      <c r="BC150" t="inlineStr">
        <is>
          <t/>
        </is>
      </c>
      <c r="BD150" t="inlineStr">
        <is>
          <t/>
        </is>
      </c>
      <c r="BE150" t="inlineStr">
        <is>
          <t/>
        </is>
      </c>
      <c r="BF150" s="2" t="inlineStr">
        <is>
          <t>dispositivi medici di misurazione</t>
        </is>
      </c>
      <c r="BG150" s="2" t="inlineStr">
        <is>
          <t>2</t>
        </is>
      </c>
      <c r="BH150" s="2" t="inlineStr">
        <is>
          <t/>
        </is>
      </c>
      <c r="BI150" t="inlineStr">
        <is>
          <t/>
        </is>
      </c>
      <c r="BJ150" s="2" t="inlineStr">
        <is>
          <t>medicinos prietaisai su matavimo funkcija</t>
        </is>
      </c>
      <c r="BK150" s="2" t="inlineStr">
        <is>
          <t>2</t>
        </is>
      </c>
      <c r="BL150" s="2" t="inlineStr">
        <is>
          <t/>
        </is>
      </c>
      <c r="BM150" t="inlineStr">
        <is>
          <t/>
        </is>
      </c>
      <c r="BN150" t="inlineStr">
        <is>
          <t/>
        </is>
      </c>
      <c r="BO150" t="inlineStr">
        <is>
          <t/>
        </is>
      </c>
      <c r="BP150" t="inlineStr">
        <is>
          <t/>
        </is>
      </c>
      <c r="BQ150" t="inlineStr">
        <is>
          <t/>
        </is>
      </c>
      <c r="BR150" t="inlineStr">
        <is>
          <t/>
        </is>
      </c>
      <c r="BS150" t="inlineStr">
        <is>
          <t/>
        </is>
      </c>
      <c r="BT150" t="inlineStr">
        <is>
          <t/>
        </is>
      </c>
      <c r="BU150" t="inlineStr">
        <is>
          <t/>
        </is>
      </c>
      <c r="BV150" t="inlineStr">
        <is>
          <t/>
        </is>
      </c>
      <c r="BW150" t="inlineStr">
        <is>
          <t/>
        </is>
      </c>
      <c r="BX150" t="inlineStr">
        <is>
          <t/>
        </is>
      </c>
      <c r="BY150" t="inlineStr">
        <is>
          <t/>
        </is>
      </c>
      <c r="BZ150" t="inlineStr">
        <is>
          <t/>
        </is>
      </c>
      <c r="CA150" t="inlineStr">
        <is>
          <t/>
        </is>
      </c>
      <c r="CB150" t="inlineStr">
        <is>
          <t/>
        </is>
      </c>
      <c r="CC150" t="inlineStr">
        <is>
          <t/>
        </is>
      </c>
      <c r="CD150" t="inlineStr">
        <is>
          <t/>
        </is>
      </c>
      <c r="CE150" t="inlineStr">
        <is>
          <t/>
        </is>
      </c>
      <c r="CF150" t="inlineStr">
        <is>
          <t/>
        </is>
      </c>
      <c r="CG150" t="inlineStr">
        <is>
          <t/>
        </is>
      </c>
      <c r="CH150" t="inlineStr">
        <is>
          <t/>
        </is>
      </c>
      <c r="CI150" t="inlineStr">
        <is>
          <t/>
        </is>
      </c>
      <c r="CJ150" t="inlineStr">
        <is>
          <t/>
        </is>
      </c>
      <c r="CK150" t="inlineStr">
        <is>
          <t/>
        </is>
      </c>
      <c r="CL150" t="inlineStr">
        <is>
          <t/>
        </is>
      </c>
      <c r="CM150" t="inlineStr">
        <is>
          <t/>
        </is>
      </c>
      <c r="CN150" t="inlineStr">
        <is>
          <t/>
        </is>
      </c>
      <c r="CO150" t="inlineStr">
        <is>
          <t/>
        </is>
      </c>
      <c r="CP150" s="2" t="inlineStr">
        <is>
          <t>merilni medicinski pripomočki</t>
        </is>
      </c>
      <c r="CQ150" s="2" t="inlineStr">
        <is>
          <t>2</t>
        </is>
      </c>
      <c r="CR150" s="2" t="inlineStr">
        <is>
          <t/>
        </is>
      </c>
      <c r="CS150" t="inlineStr">
        <is>
          <t/>
        </is>
      </c>
      <c r="CT150" t="inlineStr">
        <is>
          <t/>
        </is>
      </c>
      <c r="CU150" t="inlineStr">
        <is>
          <t/>
        </is>
      </c>
      <c r="CV150" t="inlineStr">
        <is>
          <t/>
        </is>
      </c>
      <c r="CW150" t="inlineStr">
        <is>
          <t/>
        </is>
      </c>
    </row>
    <row r="151">
      <c r="A151" s="1" t="str">
        <f>HYPERLINK("https://iate.europa.eu/entry/result/3636658/all", "3636658")</f>
        <v>3636658</v>
      </c>
      <c r="B151" t="inlineStr">
        <is>
          <t>SCIENCE</t>
        </is>
      </c>
      <c r="C151" t="inlineStr">
        <is>
          <t>SCIENCE|natural and applied sciences</t>
        </is>
      </c>
      <c r="D151" t="inlineStr">
        <is>
          <t>no</t>
        </is>
      </c>
      <c r="E151" t="inlineStr">
        <is>
          <t/>
        </is>
      </c>
      <c r="F151" t="inlineStr">
        <is>
          <t/>
        </is>
      </c>
      <c r="G151" t="inlineStr">
        <is>
          <t/>
        </is>
      </c>
      <c r="H151" t="inlineStr">
        <is>
          <t/>
        </is>
      </c>
      <c r="I151" t="inlineStr">
        <is>
          <t/>
        </is>
      </c>
      <c r="J151" t="inlineStr">
        <is>
          <t/>
        </is>
      </c>
      <c r="K151" t="inlineStr">
        <is>
          <t/>
        </is>
      </c>
      <c r="L151" t="inlineStr">
        <is>
          <t/>
        </is>
      </c>
      <c r="M151" t="inlineStr">
        <is>
          <t/>
        </is>
      </c>
      <c r="N151" s="2" t="inlineStr">
        <is>
          <t>vævsteknologi|
vævs-engineering</t>
        </is>
      </c>
      <c r="O151" s="2" t="inlineStr">
        <is>
          <t>2|
2</t>
        </is>
      </c>
      <c r="P151" s="2" t="inlineStr">
        <is>
          <t xml:space="preserve">|
</t>
        </is>
      </c>
      <c r="Q151" t="inlineStr">
        <is>
          <t/>
        </is>
      </c>
      <c r="R151" s="2" t="inlineStr">
        <is>
          <t>Gewebetechnik</t>
        </is>
      </c>
      <c r="S151" s="2" t="inlineStr">
        <is>
          <t>2</t>
        </is>
      </c>
      <c r="T151" s="2" t="inlineStr">
        <is>
          <t/>
        </is>
      </c>
      <c r="U151" t="inlineStr">
        <is>
          <t/>
        </is>
      </c>
      <c r="V151" t="inlineStr">
        <is>
          <t/>
        </is>
      </c>
      <c r="W151" t="inlineStr">
        <is>
          <t/>
        </is>
      </c>
      <c r="X151" t="inlineStr">
        <is>
          <t/>
        </is>
      </c>
      <c r="Y151" t="inlineStr">
        <is>
          <t/>
        </is>
      </c>
      <c r="Z151" s="2" t="inlineStr">
        <is>
          <t>human tissue engineering</t>
        </is>
      </c>
      <c r="AA151" s="2" t="inlineStr">
        <is>
          <t>2</t>
        </is>
      </c>
      <c r="AB151" s="2" t="inlineStr">
        <is>
          <t/>
        </is>
      </c>
      <c r="AC151" t="inlineStr">
        <is>
          <t/>
        </is>
      </c>
      <c r="AD151" s="2" t="inlineStr">
        <is>
          <t>ingeniería tisular|
ingeniería de tejidos</t>
        </is>
      </c>
      <c r="AE151" s="2" t="inlineStr">
        <is>
          <t>2|
2</t>
        </is>
      </c>
      <c r="AF151" s="2" t="inlineStr">
        <is>
          <t xml:space="preserve">|
</t>
        </is>
      </c>
      <c r="AG151" t="inlineStr">
        <is>
          <t/>
        </is>
      </c>
      <c r="AH151" t="inlineStr">
        <is>
          <t/>
        </is>
      </c>
      <c r="AI151" t="inlineStr">
        <is>
          <t/>
        </is>
      </c>
      <c r="AJ151" t="inlineStr">
        <is>
          <t/>
        </is>
      </c>
      <c r="AK151" t="inlineStr">
        <is>
          <t/>
        </is>
      </c>
      <c r="AL151" s="2" t="inlineStr">
        <is>
          <t>kudosmuokkaus</t>
        </is>
      </c>
      <c r="AM151" s="2" t="inlineStr">
        <is>
          <t>2</t>
        </is>
      </c>
      <c r="AN151" s="2" t="inlineStr">
        <is>
          <t/>
        </is>
      </c>
      <c r="AO151" t="inlineStr">
        <is>
          <t/>
        </is>
      </c>
      <c r="AP151" s="2" t="inlineStr">
        <is>
          <t>génie tissulaire|
ingénierie tissulaire</t>
        </is>
      </c>
      <c r="AQ151" s="2" t="inlineStr">
        <is>
          <t>2|
2</t>
        </is>
      </c>
      <c r="AR151" s="2" t="inlineStr">
        <is>
          <t xml:space="preserve">|
</t>
        </is>
      </c>
      <c r="AS151" t="inlineStr">
        <is>
          <t/>
        </is>
      </c>
      <c r="AT151" t="inlineStr">
        <is>
          <t/>
        </is>
      </c>
      <c r="AU151" t="inlineStr">
        <is>
          <t/>
        </is>
      </c>
      <c r="AV151" t="inlineStr">
        <is>
          <t/>
        </is>
      </c>
      <c r="AW151" t="inlineStr">
        <is>
          <t/>
        </is>
      </c>
      <c r="AX151" t="inlineStr">
        <is>
          <t/>
        </is>
      </c>
      <c r="AY151" t="inlineStr">
        <is>
          <t/>
        </is>
      </c>
      <c r="AZ151" t="inlineStr">
        <is>
          <t/>
        </is>
      </c>
      <c r="BA151" t="inlineStr">
        <is>
          <t/>
        </is>
      </c>
      <c r="BB151" t="inlineStr">
        <is>
          <t/>
        </is>
      </c>
      <c r="BC151" t="inlineStr">
        <is>
          <t/>
        </is>
      </c>
      <c r="BD151" t="inlineStr">
        <is>
          <t/>
        </is>
      </c>
      <c r="BE151" t="inlineStr">
        <is>
          <t/>
        </is>
      </c>
      <c r="BF151" s="2" t="inlineStr">
        <is>
          <t>ingegneria dei tessuti umani</t>
        </is>
      </c>
      <c r="BG151" s="2" t="inlineStr">
        <is>
          <t>2</t>
        </is>
      </c>
      <c r="BH151" s="2" t="inlineStr">
        <is>
          <t/>
        </is>
      </c>
      <c r="BI151" t="inlineStr">
        <is>
          <t/>
        </is>
      </c>
      <c r="BJ151" s="2" t="inlineStr">
        <is>
          <t>audinių inžinerija</t>
        </is>
      </c>
      <c r="BK151" s="2" t="inlineStr">
        <is>
          <t>2</t>
        </is>
      </c>
      <c r="BL151" s="2" t="inlineStr">
        <is>
          <t/>
        </is>
      </c>
      <c r="BM151" t="inlineStr">
        <is>
          <t/>
        </is>
      </c>
      <c r="BN151" t="inlineStr">
        <is>
          <t/>
        </is>
      </c>
      <c r="BO151" t="inlineStr">
        <is>
          <t/>
        </is>
      </c>
      <c r="BP151" t="inlineStr">
        <is>
          <t/>
        </is>
      </c>
      <c r="BQ151" t="inlineStr">
        <is>
          <t/>
        </is>
      </c>
      <c r="BR151" t="inlineStr">
        <is>
          <t/>
        </is>
      </c>
      <c r="BS151" t="inlineStr">
        <is>
          <t/>
        </is>
      </c>
      <c r="BT151" t="inlineStr">
        <is>
          <t/>
        </is>
      </c>
      <c r="BU151" t="inlineStr">
        <is>
          <t/>
        </is>
      </c>
      <c r="BV151" t="inlineStr">
        <is>
          <t/>
        </is>
      </c>
      <c r="BW151" t="inlineStr">
        <is>
          <t/>
        </is>
      </c>
      <c r="BX151" t="inlineStr">
        <is>
          <t/>
        </is>
      </c>
      <c r="BY151" t="inlineStr">
        <is>
          <t/>
        </is>
      </c>
      <c r="BZ151" s="2" t="inlineStr">
        <is>
          <t>inżynieria tkankowa</t>
        </is>
      </c>
      <c r="CA151" s="2" t="inlineStr">
        <is>
          <t>2</t>
        </is>
      </c>
      <c r="CB151" s="2" t="inlineStr">
        <is>
          <t/>
        </is>
      </c>
      <c r="CC151" t="inlineStr">
        <is>
          <t/>
        </is>
      </c>
      <c r="CD151" t="inlineStr">
        <is>
          <t/>
        </is>
      </c>
      <c r="CE151" t="inlineStr">
        <is>
          <t/>
        </is>
      </c>
      <c r="CF151" t="inlineStr">
        <is>
          <t/>
        </is>
      </c>
      <c r="CG151" t="inlineStr">
        <is>
          <t/>
        </is>
      </c>
      <c r="CH151" t="inlineStr">
        <is>
          <t/>
        </is>
      </c>
      <c r="CI151" t="inlineStr">
        <is>
          <t/>
        </is>
      </c>
      <c r="CJ151" t="inlineStr">
        <is>
          <t/>
        </is>
      </c>
      <c r="CK151" t="inlineStr">
        <is>
          <t/>
        </is>
      </c>
      <c r="CL151" t="inlineStr">
        <is>
          <t/>
        </is>
      </c>
      <c r="CM151" t="inlineStr">
        <is>
          <t/>
        </is>
      </c>
      <c r="CN151" t="inlineStr">
        <is>
          <t/>
        </is>
      </c>
      <c r="CO151" t="inlineStr">
        <is>
          <t/>
        </is>
      </c>
      <c r="CP151" s="2" t="inlineStr">
        <is>
          <t>tkivno inženirstvo</t>
        </is>
      </c>
      <c r="CQ151" s="2" t="inlineStr">
        <is>
          <t>2</t>
        </is>
      </c>
      <c r="CR151" s="2" t="inlineStr">
        <is>
          <t/>
        </is>
      </c>
      <c r="CS151" t="inlineStr">
        <is>
          <t/>
        </is>
      </c>
      <c r="CT151" t="inlineStr">
        <is>
          <t/>
        </is>
      </c>
      <c r="CU151" t="inlineStr">
        <is>
          <t/>
        </is>
      </c>
      <c r="CV151" t="inlineStr">
        <is>
          <t/>
        </is>
      </c>
      <c r="CW151" t="inlineStr">
        <is>
          <t/>
        </is>
      </c>
    </row>
    <row r="152">
      <c r="A152" s="1" t="str">
        <f>HYPERLINK("https://iate.europa.eu/entry/result/3636661/all", "3636661")</f>
        <v>3636661</v>
      </c>
      <c r="B152" t="inlineStr">
        <is>
          <t>SCIENCE</t>
        </is>
      </c>
      <c r="C152" t="inlineStr">
        <is>
          <t>SCIENCE|natural and applied sciences</t>
        </is>
      </c>
      <c r="D152" t="inlineStr">
        <is>
          <t>no</t>
        </is>
      </c>
      <c r="E152" t="inlineStr">
        <is>
          <t/>
        </is>
      </c>
      <c r="F152" t="inlineStr">
        <is>
          <t/>
        </is>
      </c>
      <c r="G152" t="inlineStr">
        <is>
          <t/>
        </is>
      </c>
      <c r="H152" t="inlineStr">
        <is>
          <t/>
        </is>
      </c>
      <c r="I152" t="inlineStr">
        <is>
          <t/>
        </is>
      </c>
      <c r="J152" t="inlineStr">
        <is>
          <t/>
        </is>
      </c>
      <c r="K152" t="inlineStr">
        <is>
          <t/>
        </is>
      </c>
      <c r="L152" t="inlineStr">
        <is>
          <t/>
        </is>
      </c>
      <c r="M152" t="inlineStr">
        <is>
          <t/>
        </is>
      </c>
      <c r="N152" t="inlineStr">
        <is>
          <t/>
        </is>
      </c>
      <c r="O152" t="inlineStr">
        <is>
          <t/>
        </is>
      </c>
      <c r="P152" t="inlineStr">
        <is>
          <t/>
        </is>
      </c>
      <c r="Q152" t="inlineStr">
        <is>
          <t/>
        </is>
      </c>
      <c r="R152" s="2" t="inlineStr">
        <is>
          <t>ergänzendes Produkt aus der Züchtung menschlichen Gewebes</t>
        </is>
      </c>
      <c r="S152" s="2" t="inlineStr">
        <is>
          <t>2</t>
        </is>
      </c>
      <c r="T152" s="2" t="inlineStr">
        <is>
          <t/>
        </is>
      </c>
      <c r="U152" t="inlineStr">
        <is>
          <t/>
        </is>
      </c>
      <c r="V152" s="2" t="inlineStr">
        <is>
          <t>το βοήθηµα περιέχει παράγωγο προϊόν μηχανικής ανθρώπινων ιστών</t>
        </is>
      </c>
      <c r="W152" s="2" t="inlineStr">
        <is>
          <t>2</t>
        </is>
      </c>
      <c r="X152" s="2" t="inlineStr">
        <is>
          <t/>
        </is>
      </c>
      <c r="Y152" t="inlineStr">
        <is>
          <t/>
        </is>
      </c>
      <c r="Z152" s="2" t="inlineStr">
        <is>
          <t>ancillary human tissue engineered product</t>
        </is>
      </c>
      <c r="AA152" s="2" t="inlineStr">
        <is>
          <t>2</t>
        </is>
      </c>
      <c r="AB152" s="2" t="inlineStr">
        <is>
          <t/>
        </is>
      </c>
      <c r="AC152" t="inlineStr">
        <is>
          <t/>
        </is>
      </c>
      <c r="AD152" s="2" t="inlineStr">
        <is>
          <t>producto de la ingeniería tisular con acción accesoria</t>
        </is>
      </c>
      <c r="AE152" s="2" t="inlineStr">
        <is>
          <t>2</t>
        </is>
      </c>
      <c r="AF152" s="2" t="inlineStr">
        <is>
          <t/>
        </is>
      </c>
      <c r="AG152" t="inlineStr">
        <is>
          <t/>
        </is>
      </c>
      <c r="AH152" t="inlineStr">
        <is>
          <t/>
        </is>
      </c>
      <c r="AI152" t="inlineStr">
        <is>
          <t/>
        </is>
      </c>
      <c r="AJ152" t="inlineStr">
        <is>
          <t/>
        </is>
      </c>
      <c r="AK152" t="inlineStr">
        <is>
          <t/>
        </is>
      </c>
      <c r="AL152" s="2" t="inlineStr">
        <is>
          <t>ihmisestä peräisin oleva kudosteknologinen aputuote</t>
        </is>
      </c>
      <c r="AM152" s="2" t="inlineStr">
        <is>
          <t>2</t>
        </is>
      </c>
      <c r="AN152" s="2" t="inlineStr">
        <is>
          <t/>
        </is>
      </c>
      <c r="AO152" t="inlineStr">
        <is>
          <t/>
        </is>
      </c>
      <c r="AP152" s="2" t="inlineStr">
        <is>
          <t>dispositif intégrant un produit fabriqué a partir de tissu humain</t>
        </is>
      </c>
      <c r="AQ152" s="2" t="inlineStr">
        <is>
          <t>2</t>
        </is>
      </c>
      <c r="AR152" s="2" t="inlineStr">
        <is>
          <t/>
        </is>
      </c>
      <c r="AS152" t="inlineStr">
        <is>
          <t/>
        </is>
      </c>
      <c r="AT152" t="inlineStr">
        <is>
          <t/>
        </is>
      </c>
      <c r="AU152" t="inlineStr">
        <is>
          <t/>
        </is>
      </c>
      <c r="AV152" t="inlineStr">
        <is>
          <t/>
        </is>
      </c>
      <c r="AW152" t="inlineStr">
        <is>
          <t/>
        </is>
      </c>
      <c r="AX152" t="inlineStr">
        <is>
          <t/>
        </is>
      </c>
      <c r="AY152" t="inlineStr">
        <is>
          <t/>
        </is>
      </c>
      <c r="AZ152" t="inlineStr">
        <is>
          <t/>
        </is>
      </c>
      <c r="BA152" t="inlineStr">
        <is>
          <t/>
        </is>
      </c>
      <c r="BB152" s="2" t="inlineStr">
        <is>
          <t>módosított humántámasztószövet-terméket tartalmazó eszköz</t>
        </is>
      </c>
      <c r="BC152" s="2" t="inlineStr">
        <is>
          <t>2</t>
        </is>
      </c>
      <c r="BD152" s="2" t="inlineStr">
        <is>
          <t/>
        </is>
      </c>
      <c r="BE152" t="inlineStr">
        <is>
          <t/>
        </is>
      </c>
      <c r="BF152" s="2" t="inlineStr">
        <is>
          <t>prodotto con azione accessoria ottenuto attraverso l'ingegneria dei tessuti umani</t>
        </is>
      </c>
      <c r="BG152" s="2" t="inlineStr">
        <is>
          <t>2</t>
        </is>
      </c>
      <c r="BH152" s="2" t="inlineStr">
        <is>
          <t/>
        </is>
      </c>
      <c r="BI152" t="inlineStr">
        <is>
          <t/>
        </is>
      </c>
      <c r="BJ152" s="2" t="inlineStr">
        <is>
          <t>prietaisai su pagalbiniu iš žmogaus audinių pagamintu produktu</t>
        </is>
      </c>
      <c r="BK152" s="2" t="inlineStr">
        <is>
          <t>2</t>
        </is>
      </c>
      <c r="BL152" s="2" t="inlineStr">
        <is>
          <t/>
        </is>
      </c>
      <c r="BM152" t="inlineStr">
        <is>
          <t/>
        </is>
      </c>
      <c r="BN152" t="inlineStr">
        <is>
          <t/>
        </is>
      </c>
      <c r="BO152" t="inlineStr">
        <is>
          <t/>
        </is>
      </c>
      <c r="BP152" t="inlineStr">
        <is>
          <t/>
        </is>
      </c>
      <c r="BQ152" t="inlineStr">
        <is>
          <t/>
        </is>
      </c>
      <c r="BR152" t="inlineStr">
        <is>
          <t/>
        </is>
      </c>
      <c r="BS152" t="inlineStr">
        <is>
          <t/>
        </is>
      </c>
      <c r="BT152" t="inlineStr">
        <is>
          <t/>
        </is>
      </c>
      <c r="BU152" t="inlineStr">
        <is>
          <t/>
        </is>
      </c>
      <c r="BV152" t="inlineStr">
        <is>
          <t/>
        </is>
      </c>
      <c r="BW152" t="inlineStr">
        <is>
          <t/>
        </is>
      </c>
      <c r="BX152" t="inlineStr">
        <is>
          <t/>
        </is>
      </c>
      <c r="BY152" t="inlineStr">
        <is>
          <t/>
        </is>
      </c>
      <c r="BZ152" t="inlineStr">
        <is>
          <t/>
        </is>
      </c>
      <c r="CA152" t="inlineStr">
        <is>
          <t/>
        </is>
      </c>
      <c r="CB152" t="inlineStr">
        <is>
          <t/>
        </is>
      </c>
      <c r="CC152" t="inlineStr">
        <is>
          <t/>
        </is>
      </c>
      <c r="CD152" t="inlineStr">
        <is>
          <t/>
        </is>
      </c>
      <c r="CE152" t="inlineStr">
        <is>
          <t/>
        </is>
      </c>
      <c r="CF152" t="inlineStr">
        <is>
          <t/>
        </is>
      </c>
      <c r="CG152" t="inlineStr">
        <is>
          <t/>
        </is>
      </c>
      <c r="CH152" t="inlineStr">
        <is>
          <t/>
        </is>
      </c>
      <c r="CI152" t="inlineStr">
        <is>
          <t/>
        </is>
      </c>
      <c r="CJ152" t="inlineStr">
        <is>
          <t/>
        </is>
      </c>
      <c r="CK152" t="inlineStr">
        <is>
          <t/>
        </is>
      </c>
      <c r="CL152" t="inlineStr">
        <is>
          <t/>
        </is>
      </c>
      <c r="CM152" t="inlineStr">
        <is>
          <t/>
        </is>
      </c>
      <c r="CN152" t="inlineStr">
        <is>
          <t/>
        </is>
      </c>
      <c r="CO152" t="inlineStr">
        <is>
          <t/>
        </is>
      </c>
      <c r="CP152" s="2" t="inlineStr">
        <is>
          <t>pomožni izdelek iz človeških tkiv</t>
        </is>
      </c>
      <c r="CQ152" s="2" t="inlineStr">
        <is>
          <t>2</t>
        </is>
      </c>
      <c r="CR152" s="2" t="inlineStr">
        <is>
          <t/>
        </is>
      </c>
      <c r="CS152" t="inlineStr">
        <is>
          <t/>
        </is>
      </c>
      <c r="CT152" t="inlineStr">
        <is>
          <t/>
        </is>
      </c>
      <c r="CU152" t="inlineStr">
        <is>
          <t/>
        </is>
      </c>
      <c r="CV152" t="inlineStr">
        <is>
          <t/>
        </is>
      </c>
      <c r="CW152" t="inlineStr">
        <is>
          <t/>
        </is>
      </c>
    </row>
    <row r="153">
      <c r="A153" s="1" t="str">
        <f>HYPERLINK("https://iate.europa.eu/entry/result/3636692/all", "3636692")</f>
        <v>3636692</v>
      </c>
      <c r="B153" t="inlineStr">
        <is>
          <t>SCIENCE</t>
        </is>
      </c>
      <c r="C153" t="inlineStr">
        <is>
          <t>SCIENCE|natural and applied sciences</t>
        </is>
      </c>
      <c r="D153" t="inlineStr">
        <is>
          <t>no</t>
        </is>
      </c>
      <c r="E153" t="inlineStr">
        <is>
          <t/>
        </is>
      </c>
      <c r="F153" t="inlineStr">
        <is>
          <t/>
        </is>
      </c>
      <c r="G153" t="inlineStr">
        <is>
          <t/>
        </is>
      </c>
      <c r="H153" t="inlineStr">
        <is>
          <t/>
        </is>
      </c>
      <c r="I153" t="inlineStr">
        <is>
          <t/>
        </is>
      </c>
      <c r="J153" t="inlineStr">
        <is>
          <t/>
        </is>
      </c>
      <c r="K153" t="inlineStr">
        <is>
          <t/>
        </is>
      </c>
      <c r="L153" t="inlineStr">
        <is>
          <t/>
        </is>
      </c>
      <c r="M153" t="inlineStr">
        <is>
          <t/>
        </is>
      </c>
      <c r="N153" s="2" t="inlineStr">
        <is>
          <t>sygesikringsordning</t>
        </is>
      </c>
      <c r="O153" s="2" t="inlineStr">
        <is>
          <t>2</t>
        </is>
      </c>
      <c r="P153" s="2" t="inlineStr">
        <is>
          <t/>
        </is>
      </c>
      <c r="Q153" t="inlineStr">
        <is>
          <t/>
        </is>
      </c>
      <c r="R153" s="2" t="inlineStr">
        <is>
          <t>staatliche Krankenversicherungssysteme</t>
        </is>
      </c>
      <c r="S153" s="2" t="inlineStr">
        <is>
          <t>2</t>
        </is>
      </c>
      <c r="T153" s="2" t="inlineStr">
        <is>
          <t/>
        </is>
      </c>
      <c r="U153" t="inlineStr">
        <is>
          <t/>
        </is>
      </c>
      <c r="V153" s="2" t="inlineStr">
        <is>
          <t>δημόσια συστήματα ασφάλισης υγείας|
εθνικά ασφαλιστικά συστήματα υγείας</t>
        </is>
      </c>
      <c r="W153" s="2" t="inlineStr">
        <is>
          <t>2|
2</t>
        </is>
      </c>
      <c r="X153" s="2" t="inlineStr">
        <is>
          <t xml:space="preserve">|
</t>
        </is>
      </c>
      <c r="Y153" t="inlineStr">
        <is>
          <t/>
        </is>
      </c>
      <c r="Z153" s="2" t="inlineStr">
        <is>
          <t>public health insurance system</t>
        </is>
      </c>
      <c r="AA153" s="2" t="inlineStr">
        <is>
          <t>2</t>
        </is>
      </c>
      <c r="AB153" s="2" t="inlineStr">
        <is>
          <t/>
        </is>
      </c>
      <c r="AC153" t="inlineStr">
        <is>
          <t/>
        </is>
      </c>
      <c r="AD153" s="2" t="inlineStr">
        <is>
          <t>sistemas públicos de seguro de enfermedad</t>
        </is>
      </c>
      <c r="AE153" s="2" t="inlineStr">
        <is>
          <t>2</t>
        </is>
      </c>
      <c r="AF153" s="2" t="inlineStr">
        <is>
          <t/>
        </is>
      </c>
      <c r="AG153" t="inlineStr">
        <is>
          <t/>
        </is>
      </c>
      <c r="AH153" t="inlineStr">
        <is>
          <t/>
        </is>
      </c>
      <c r="AI153" t="inlineStr">
        <is>
          <t/>
        </is>
      </c>
      <c r="AJ153" t="inlineStr">
        <is>
          <t/>
        </is>
      </c>
      <c r="AK153" t="inlineStr">
        <is>
          <t/>
        </is>
      </c>
      <c r="AL153" t="inlineStr">
        <is>
          <t/>
        </is>
      </c>
      <c r="AM153" t="inlineStr">
        <is>
          <t/>
        </is>
      </c>
      <c r="AN153" t="inlineStr">
        <is>
          <t/>
        </is>
      </c>
      <c r="AO153" t="inlineStr">
        <is>
          <t/>
        </is>
      </c>
      <c r="AP153" s="2" t="inlineStr">
        <is>
          <t>systèmes publics d’assurance-maladie</t>
        </is>
      </c>
      <c r="AQ153" s="2" t="inlineStr">
        <is>
          <t>2</t>
        </is>
      </c>
      <c r="AR153" s="2" t="inlineStr">
        <is>
          <t/>
        </is>
      </c>
      <c r="AS153" t="inlineStr">
        <is>
          <t/>
        </is>
      </c>
      <c r="AT153" t="inlineStr">
        <is>
          <t/>
        </is>
      </c>
      <c r="AU153" t="inlineStr">
        <is>
          <t/>
        </is>
      </c>
      <c r="AV153" t="inlineStr">
        <is>
          <t/>
        </is>
      </c>
      <c r="AW153" t="inlineStr">
        <is>
          <t/>
        </is>
      </c>
      <c r="AX153" t="inlineStr">
        <is>
          <t/>
        </is>
      </c>
      <c r="AY153" t="inlineStr">
        <is>
          <t/>
        </is>
      </c>
      <c r="AZ153" t="inlineStr">
        <is>
          <t/>
        </is>
      </c>
      <c r="BA153" t="inlineStr">
        <is>
          <t/>
        </is>
      </c>
      <c r="BB153" t="inlineStr">
        <is>
          <t/>
        </is>
      </c>
      <c r="BC153" t="inlineStr">
        <is>
          <t/>
        </is>
      </c>
      <c r="BD153" t="inlineStr">
        <is>
          <t/>
        </is>
      </c>
      <c r="BE153" t="inlineStr">
        <is>
          <t/>
        </is>
      </c>
      <c r="BF153" s="2" t="inlineStr">
        <is>
          <t>regimi pubblici di assicurazione malattia</t>
        </is>
      </c>
      <c r="BG153" s="2" t="inlineStr">
        <is>
          <t>2</t>
        </is>
      </c>
      <c r="BH153" s="2" t="inlineStr">
        <is>
          <t/>
        </is>
      </c>
      <c r="BI153" t="inlineStr">
        <is>
          <t/>
        </is>
      </c>
      <c r="BJ153" t="inlineStr">
        <is>
          <t/>
        </is>
      </c>
      <c r="BK153" t="inlineStr">
        <is>
          <t/>
        </is>
      </c>
      <c r="BL153" t="inlineStr">
        <is>
          <t/>
        </is>
      </c>
      <c r="BM153" t="inlineStr">
        <is>
          <t/>
        </is>
      </c>
      <c r="BN153" t="inlineStr">
        <is>
          <t/>
        </is>
      </c>
      <c r="BO153" t="inlineStr">
        <is>
          <t/>
        </is>
      </c>
      <c r="BP153" t="inlineStr">
        <is>
          <t/>
        </is>
      </c>
      <c r="BQ153" t="inlineStr">
        <is>
          <t/>
        </is>
      </c>
      <c r="BR153" s="2" t="inlineStr">
        <is>
          <t>sistemi pubbliċi tal-assigurazzjoni tas-saħħa</t>
        </is>
      </c>
      <c r="BS153" s="2" t="inlineStr">
        <is>
          <t>2</t>
        </is>
      </c>
      <c r="BT153" s="2" t="inlineStr">
        <is>
          <t/>
        </is>
      </c>
      <c r="BU153" t="inlineStr">
        <is>
          <t/>
        </is>
      </c>
      <c r="BV153" s="2" t="inlineStr">
        <is>
          <t>openbaar stelsel van gezondheidszorg</t>
        </is>
      </c>
      <c r="BW153" s="2" t="inlineStr">
        <is>
          <t>2</t>
        </is>
      </c>
      <c r="BX153" s="2" t="inlineStr">
        <is>
          <t/>
        </is>
      </c>
      <c r="BY153" t="inlineStr">
        <is>
          <t/>
        </is>
      </c>
      <c r="BZ153" t="inlineStr">
        <is>
          <t/>
        </is>
      </c>
      <c r="CA153" t="inlineStr">
        <is>
          <t/>
        </is>
      </c>
      <c r="CB153" t="inlineStr">
        <is>
          <t/>
        </is>
      </c>
      <c r="CC153" t="inlineStr">
        <is>
          <t/>
        </is>
      </c>
      <c r="CD153" s="2" t="inlineStr">
        <is>
          <t>sistemas nacionais de seguro de saúde</t>
        </is>
      </c>
      <c r="CE153" s="2" t="inlineStr">
        <is>
          <t>2</t>
        </is>
      </c>
      <c r="CF153" s="2" t="inlineStr">
        <is>
          <t/>
        </is>
      </c>
      <c r="CG153" t="inlineStr">
        <is>
          <t/>
        </is>
      </c>
      <c r="CH153" t="inlineStr">
        <is>
          <t/>
        </is>
      </c>
      <c r="CI153" t="inlineStr">
        <is>
          <t/>
        </is>
      </c>
      <c r="CJ153" t="inlineStr">
        <is>
          <t/>
        </is>
      </c>
      <c r="CK153" t="inlineStr">
        <is>
          <t/>
        </is>
      </c>
      <c r="CL153" t="inlineStr">
        <is>
          <t/>
        </is>
      </c>
      <c r="CM153" t="inlineStr">
        <is>
          <t/>
        </is>
      </c>
      <c r="CN153" t="inlineStr">
        <is>
          <t/>
        </is>
      </c>
      <c r="CO153" t="inlineStr">
        <is>
          <t/>
        </is>
      </c>
      <c r="CP153" t="inlineStr">
        <is>
          <t/>
        </is>
      </c>
      <c r="CQ153" t="inlineStr">
        <is>
          <t/>
        </is>
      </c>
      <c r="CR153" t="inlineStr">
        <is>
          <t/>
        </is>
      </c>
      <c r="CS153" t="inlineStr">
        <is>
          <t/>
        </is>
      </c>
      <c r="CT153" t="inlineStr">
        <is>
          <t/>
        </is>
      </c>
      <c r="CU153" t="inlineStr">
        <is>
          <t/>
        </is>
      </c>
      <c r="CV153" t="inlineStr">
        <is>
          <t/>
        </is>
      </c>
      <c r="CW153" t="inlineStr">
        <is>
          <t/>
        </is>
      </c>
    </row>
    <row r="154">
      <c r="A154" s="1" t="str">
        <f>HYPERLINK("https://iate.europa.eu/entry/result/3636590/all", "3636590")</f>
        <v>3636590</v>
      </c>
      <c r="B154" t="inlineStr">
        <is>
          <t>SCIENCE</t>
        </is>
      </c>
      <c r="C154" t="inlineStr">
        <is>
          <t>SCIENCE|natural and applied sciences</t>
        </is>
      </c>
      <c r="D154" t="inlineStr">
        <is>
          <t>no</t>
        </is>
      </c>
      <c r="E154" t="inlineStr">
        <is>
          <t/>
        </is>
      </c>
      <c r="F154" t="inlineStr">
        <is>
          <t/>
        </is>
      </c>
      <c r="G154" t="inlineStr">
        <is>
          <t/>
        </is>
      </c>
      <c r="H154" t="inlineStr">
        <is>
          <t/>
        </is>
      </c>
      <c r="I154" t="inlineStr">
        <is>
          <t/>
        </is>
      </c>
      <c r="J154" t="inlineStr">
        <is>
          <t/>
        </is>
      </c>
      <c r="K154" t="inlineStr">
        <is>
          <t/>
        </is>
      </c>
      <c r="L154" t="inlineStr">
        <is>
          <t/>
        </is>
      </c>
      <c r="M154" t="inlineStr">
        <is>
          <t/>
        </is>
      </c>
      <c r="N154" t="inlineStr">
        <is>
          <t/>
        </is>
      </c>
      <c r="O154" t="inlineStr">
        <is>
          <t/>
        </is>
      </c>
      <c r="P154" t="inlineStr">
        <is>
          <t/>
        </is>
      </c>
      <c r="Q154" t="inlineStr">
        <is>
          <t/>
        </is>
      </c>
      <c r="R154" s="2" t="inlineStr">
        <is>
          <t>Infektion im Zusammenhang mit einem medizinischen Gerät</t>
        </is>
      </c>
      <c r="S154" s="2" t="inlineStr">
        <is>
          <t>2</t>
        </is>
      </c>
      <c r="T154" s="2" t="inlineStr">
        <is>
          <t/>
        </is>
      </c>
      <c r="U154" t="inlineStr">
        <is>
          <t/>
        </is>
      </c>
      <c r="V154" t="inlineStr">
        <is>
          <t/>
        </is>
      </c>
      <c r="W154" t="inlineStr">
        <is>
          <t/>
        </is>
      </c>
      <c r="X154" t="inlineStr">
        <is>
          <t/>
        </is>
      </c>
      <c r="Y154" t="inlineStr">
        <is>
          <t/>
        </is>
      </c>
      <c r="Z154" s="2" t="inlineStr">
        <is>
          <t>device-related infection</t>
        </is>
      </c>
      <c r="AA154" s="2" t="inlineStr">
        <is>
          <t>2</t>
        </is>
      </c>
      <c r="AB154" s="2" t="inlineStr">
        <is>
          <t/>
        </is>
      </c>
      <c r="AC154" t="inlineStr">
        <is>
          <t/>
        </is>
      </c>
      <c r="AD154" s="2" t="inlineStr">
        <is>
          <t>Infección relacionada con un dispositivo médico</t>
        </is>
      </c>
      <c r="AE154" s="2" t="inlineStr">
        <is>
          <t>2</t>
        </is>
      </c>
      <c r="AF154" s="2" t="inlineStr">
        <is>
          <t/>
        </is>
      </c>
      <c r="AG154" t="inlineStr">
        <is>
          <t/>
        </is>
      </c>
      <c r="AH154" t="inlineStr">
        <is>
          <t/>
        </is>
      </c>
      <c r="AI154" t="inlineStr">
        <is>
          <t/>
        </is>
      </c>
      <c r="AJ154" t="inlineStr">
        <is>
          <t/>
        </is>
      </c>
      <c r="AK154" t="inlineStr">
        <is>
          <t/>
        </is>
      </c>
      <c r="AL154" t="inlineStr">
        <is>
          <t/>
        </is>
      </c>
      <c r="AM154" t="inlineStr">
        <is>
          <t/>
        </is>
      </c>
      <c r="AN154" t="inlineStr">
        <is>
          <t/>
        </is>
      </c>
      <c r="AO154" t="inlineStr">
        <is>
          <t/>
        </is>
      </c>
      <c r="AP154" s="2" t="inlineStr">
        <is>
          <t>Infection liée à un dispositif</t>
        </is>
      </c>
      <c r="AQ154" s="2" t="inlineStr">
        <is>
          <t>2</t>
        </is>
      </c>
      <c r="AR154" s="2" t="inlineStr">
        <is>
          <t/>
        </is>
      </c>
      <c r="AS154" t="inlineStr">
        <is>
          <t/>
        </is>
      </c>
      <c r="AT154" t="inlineStr">
        <is>
          <t/>
        </is>
      </c>
      <c r="AU154" t="inlineStr">
        <is>
          <t/>
        </is>
      </c>
      <c r="AV154" t="inlineStr">
        <is>
          <t/>
        </is>
      </c>
      <c r="AW154" t="inlineStr">
        <is>
          <t/>
        </is>
      </c>
      <c r="AX154" t="inlineStr">
        <is>
          <t/>
        </is>
      </c>
      <c r="AY154" t="inlineStr">
        <is>
          <t/>
        </is>
      </c>
      <c r="AZ154" t="inlineStr">
        <is>
          <t/>
        </is>
      </c>
      <c r="BA154" t="inlineStr">
        <is>
          <t/>
        </is>
      </c>
      <c r="BB154" t="inlineStr">
        <is>
          <t/>
        </is>
      </c>
      <c r="BC154" t="inlineStr">
        <is>
          <t/>
        </is>
      </c>
      <c r="BD154" t="inlineStr">
        <is>
          <t/>
        </is>
      </c>
      <c r="BE154" t="inlineStr">
        <is>
          <t/>
        </is>
      </c>
      <c r="BF154" s="2" t="inlineStr">
        <is>
          <t>Infezione correlata a dispositivo</t>
        </is>
      </c>
      <c r="BG154" s="2" t="inlineStr">
        <is>
          <t>2</t>
        </is>
      </c>
      <c r="BH154" s="2" t="inlineStr">
        <is>
          <t/>
        </is>
      </c>
      <c r="BI154" t="inlineStr">
        <is>
          <t/>
        </is>
      </c>
      <c r="BJ154" t="inlineStr">
        <is>
          <t/>
        </is>
      </c>
      <c r="BK154" t="inlineStr">
        <is>
          <t/>
        </is>
      </c>
      <c r="BL154" t="inlineStr">
        <is>
          <t/>
        </is>
      </c>
      <c r="BM154" t="inlineStr">
        <is>
          <t/>
        </is>
      </c>
      <c r="BN154" t="inlineStr">
        <is>
          <t/>
        </is>
      </c>
      <c r="BO154" t="inlineStr">
        <is>
          <t/>
        </is>
      </c>
      <c r="BP154" t="inlineStr">
        <is>
          <t/>
        </is>
      </c>
      <c r="BQ154" t="inlineStr">
        <is>
          <t/>
        </is>
      </c>
      <c r="BR154" t="inlineStr">
        <is>
          <t/>
        </is>
      </c>
      <c r="BS154" t="inlineStr">
        <is>
          <t/>
        </is>
      </c>
      <c r="BT154" t="inlineStr">
        <is>
          <t/>
        </is>
      </c>
      <c r="BU154" t="inlineStr">
        <is>
          <t/>
        </is>
      </c>
      <c r="BV154" s="2" t="inlineStr">
        <is>
          <t>hulpmiddelgerelateerde infectie</t>
        </is>
      </c>
      <c r="BW154" s="2" t="inlineStr">
        <is>
          <t>2</t>
        </is>
      </c>
      <c r="BX154" s="2" t="inlineStr">
        <is>
          <t/>
        </is>
      </c>
      <c r="BY154" t="inlineStr">
        <is>
          <t/>
        </is>
      </c>
      <c r="BZ154" t="inlineStr">
        <is>
          <t/>
        </is>
      </c>
      <c r="CA154" t="inlineStr">
        <is>
          <t/>
        </is>
      </c>
      <c r="CB154" t="inlineStr">
        <is>
          <t/>
        </is>
      </c>
      <c r="CC154" t="inlineStr">
        <is>
          <t/>
        </is>
      </c>
      <c r="CD154" t="inlineStr">
        <is>
          <t/>
        </is>
      </c>
      <c r="CE154" t="inlineStr">
        <is>
          <t/>
        </is>
      </c>
      <c r="CF154" t="inlineStr">
        <is>
          <t/>
        </is>
      </c>
      <c r="CG154" t="inlineStr">
        <is>
          <t/>
        </is>
      </c>
      <c r="CH154" t="inlineStr">
        <is>
          <t/>
        </is>
      </c>
      <c r="CI154" t="inlineStr">
        <is>
          <t/>
        </is>
      </c>
      <c r="CJ154" t="inlineStr">
        <is>
          <t/>
        </is>
      </c>
      <c r="CK154" t="inlineStr">
        <is>
          <t/>
        </is>
      </c>
      <c r="CL154" t="inlineStr">
        <is>
          <t/>
        </is>
      </c>
      <c r="CM154" t="inlineStr">
        <is>
          <t/>
        </is>
      </c>
      <c r="CN154" t="inlineStr">
        <is>
          <t/>
        </is>
      </c>
      <c r="CO154" t="inlineStr">
        <is>
          <t/>
        </is>
      </c>
      <c r="CP154" s="2" t="inlineStr">
        <is>
          <t>okužba, povezana z napravo</t>
        </is>
      </c>
      <c r="CQ154" s="2" t="inlineStr">
        <is>
          <t>2</t>
        </is>
      </c>
      <c r="CR154" s="2" t="inlineStr">
        <is>
          <t/>
        </is>
      </c>
      <c r="CS154" t="inlineStr">
        <is>
          <t/>
        </is>
      </c>
      <c r="CT154" t="inlineStr">
        <is>
          <t/>
        </is>
      </c>
      <c r="CU154" t="inlineStr">
        <is>
          <t/>
        </is>
      </c>
      <c r="CV154" t="inlineStr">
        <is>
          <t/>
        </is>
      </c>
      <c r="CW154" t="inlineStr">
        <is>
          <t/>
        </is>
      </c>
    </row>
    <row r="155">
      <c r="A155" s="1" t="str">
        <f>HYPERLINK("https://iate.europa.eu/entry/result/3636621/all", "3636621")</f>
        <v>3636621</v>
      </c>
      <c r="B155" t="inlineStr">
        <is>
          <t>SCIENCE</t>
        </is>
      </c>
      <c r="C155" t="inlineStr">
        <is>
          <t>SCIENCE|natural and applied sciences</t>
        </is>
      </c>
      <c r="D155" t="inlineStr">
        <is>
          <t>no</t>
        </is>
      </c>
      <c r="E155" t="inlineStr">
        <is>
          <t/>
        </is>
      </c>
      <c r="F155" t="inlineStr">
        <is>
          <t/>
        </is>
      </c>
      <c r="G155" t="inlineStr">
        <is>
          <t/>
        </is>
      </c>
      <c r="H155" t="inlineStr">
        <is>
          <t/>
        </is>
      </c>
      <c r="I155" t="inlineStr">
        <is>
          <t/>
        </is>
      </c>
      <c r="J155" t="inlineStr">
        <is>
          <t/>
        </is>
      </c>
      <c r="K155" t="inlineStr">
        <is>
          <t/>
        </is>
      </c>
      <c r="L155" t="inlineStr">
        <is>
          <t/>
        </is>
      </c>
      <c r="M155" t="inlineStr">
        <is>
          <t/>
        </is>
      </c>
      <c r="N155" t="inlineStr">
        <is>
          <t/>
        </is>
      </c>
      <c r="O155" t="inlineStr">
        <is>
          <t/>
        </is>
      </c>
      <c r="P155" t="inlineStr">
        <is>
          <t/>
        </is>
      </c>
      <c r="Q155" t="inlineStr">
        <is>
          <t/>
        </is>
      </c>
      <c r="R155" t="inlineStr">
        <is>
          <t/>
        </is>
      </c>
      <c r="S155" t="inlineStr">
        <is>
          <t/>
        </is>
      </c>
      <c r="T155" t="inlineStr">
        <is>
          <t/>
        </is>
      </c>
      <c r="U155" t="inlineStr">
        <is>
          <t/>
        </is>
      </c>
      <c r="V155" t="inlineStr">
        <is>
          <t/>
        </is>
      </c>
      <c r="W155" t="inlineStr">
        <is>
          <t/>
        </is>
      </c>
      <c r="X155" t="inlineStr">
        <is>
          <t/>
        </is>
      </c>
      <c r="Y155" t="inlineStr">
        <is>
          <t/>
        </is>
      </c>
      <c r="Z155" s="2" t="inlineStr">
        <is>
          <t>acetabular cup</t>
        </is>
      </c>
      <c r="AA155" s="2" t="inlineStr">
        <is>
          <t>2</t>
        </is>
      </c>
      <c r="AB155" s="2" t="inlineStr">
        <is>
          <t/>
        </is>
      </c>
      <c r="AC155" t="inlineStr">
        <is>
          <t/>
        </is>
      </c>
      <c r="AD155" s="2" t="inlineStr">
        <is>
          <t>cótilo acetabular|
cúpula acetabular</t>
        </is>
      </c>
      <c r="AE155" s="2" t="inlineStr">
        <is>
          <t>2|
2</t>
        </is>
      </c>
      <c r="AF155" s="2" t="inlineStr">
        <is>
          <t xml:space="preserve">|
</t>
        </is>
      </c>
      <c r="AG155" t="inlineStr">
        <is>
          <t/>
        </is>
      </c>
      <c r="AH155" t="inlineStr">
        <is>
          <t/>
        </is>
      </c>
      <c r="AI155" t="inlineStr">
        <is>
          <t/>
        </is>
      </c>
      <c r="AJ155" t="inlineStr">
        <is>
          <t/>
        </is>
      </c>
      <c r="AK155" t="inlineStr">
        <is>
          <t/>
        </is>
      </c>
      <c r="AL155" t="inlineStr">
        <is>
          <t/>
        </is>
      </c>
      <c r="AM155" t="inlineStr">
        <is>
          <t/>
        </is>
      </c>
      <c r="AN155" t="inlineStr">
        <is>
          <t/>
        </is>
      </c>
      <c r="AO155" t="inlineStr">
        <is>
          <t/>
        </is>
      </c>
      <c r="AP155" s="2" t="inlineStr">
        <is>
          <t>cupule acétabulaire|
cotyle de hanche</t>
        </is>
      </c>
      <c r="AQ155" s="2" t="inlineStr">
        <is>
          <t>2|
2</t>
        </is>
      </c>
      <c r="AR155" s="2" t="inlineStr">
        <is>
          <t xml:space="preserve">|
</t>
        </is>
      </c>
      <c r="AS155" t="inlineStr">
        <is>
          <t/>
        </is>
      </c>
      <c r="AT155" t="inlineStr">
        <is>
          <t/>
        </is>
      </c>
      <c r="AU155" t="inlineStr">
        <is>
          <t/>
        </is>
      </c>
      <c r="AV155" t="inlineStr">
        <is>
          <t/>
        </is>
      </c>
      <c r="AW155" t="inlineStr">
        <is>
          <t/>
        </is>
      </c>
      <c r="AX155" t="inlineStr">
        <is>
          <t/>
        </is>
      </c>
      <c r="AY155" t="inlineStr">
        <is>
          <t/>
        </is>
      </c>
      <c r="AZ155" t="inlineStr">
        <is>
          <t/>
        </is>
      </c>
      <c r="BA155" t="inlineStr">
        <is>
          <t/>
        </is>
      </c>
      <c r="BB155" t="inlineStr">
        <is>
          <t/>
        </is>
      </c>
      <c r="BC155" t="inlineStr">
        <is>
          <t/>
        </is>
      </c>
      <c r="BD155" t="inlineStr">
        <is>
          <t/>
        </is>
      </c>
      <c r="BE155" t="inlineStr">
        <is>
          <t/>
        </is>
      </c>
      <c r="BF155" s="2" t="inlineStr">
        <is>
          <t>cotile acetabolare</t>
        </is>
      </c>
      <c r="BG155" s="2" t="inlineStr">
        <is>
          <t>2</t>
        </is>
      </c>
      <c r="BH155" s="2" t="inlineStr">
        <is>
          <t/>
        </is>
      </c>
      <c r="BI155" t="inlineStr">
        <is>
          <t/>
        </is>
      </c>
      <c r="BJ155" t="inlineStr">
        <is>
          <t/>
        </is>
      </c>
      <c r="BK155" t="inlineStr">
        <is>
          <t/>
        </is>
      </c>
      <c r="BL155" t="inlineStr">
        <is>
          <t/>
        </is>
      </c>
      <c r="BM155" t="inlineStr">
        <is>
          <t/>
        </is>
      </c>
      <c r="BN155" t="inlineStr">
        <is>
          <t/>
        </is>
      </c>
      <c r="BO155" t="inlineStr">
        <is>
          <t/>
        </is>
      </c>
      <c r="BP155" t="inlineStr">
        <is>
          <t/>
        </is>
      </c>
      <c r="BQ155" t="inlineStr">
        <is>
          <t/>
        </is>
      </c>
      <c r="BR155" t="inlineStr">
        <is>
          <t/>
        </is>
      </c>
      <c r="BS155" t="inlineStr">
        <is>
          <t/>
        </is>
      </c>
      <c r="BT155" t="inlineStr">
        <is>
          <t/>
        </is>
      </c>
      <c r="BU155" t="inlineStr">
        <is>
          <t/>
        </is>
      </c>
      <c r="BV155" t="inlineStr">
        <is>
          <t/>
        </is>
      </c>
      <c r="BW155" t="inlineStr">
        <is>
          <t/>
        </is>
      </c>
      <c r="BX155" t="inlineStr">
        <is>
          <t/>
        </is>
      </c>
      <c r="BY155" t="inlineStr">
        <is>
          <t/>
        </is>
      </c>
      <c r="BZ155" t="inlineStr">
        <is>
          <t/>
        </is>
      </c>
      <c r="CA155" t="inlineStr">
        <is>
          <t/>
        </is>
      </c>
      <c r="CB155" t="inlineStr">
        <is>
          <t/>
        </is>
      </c>
      <c r="CC155" t="inlineStr">
        <is>
          <t/>
        </is>
      </c>
      <c r="CD155" t="inlineStr">
        <is>
          <t/>
        </is>
      </c>
      <c r="CE155" t="inlineStr">
        <is>
          <t/>
        </is>
      </c>
      <c r="CF155" t="inlineStr">
        <is>
          <t/>
        </is>
      </c>
      <c r="CG155" t="inlineStr">
        <is>
          <t/>
        </is>
      </c>
      <c r="CH155" t="inlineStr">
        <is>
          <t/>
        </is>
      </c>
      <c r="CI155" t="inlineStr">
        <is>
          <t/>
        </is>
      </c>
      <c r="CJ155" t="inlineStr">
        <is>
          <t/>
        </is>
      </c>
      <c r="CK155" t="inlineStr">
        <is>
          <t/>
        </is>
      </c>
      <c r="CL155" t="inlineStr">
        <is>
          <t/>
        </is>
      </c>
      <c r="CM155" t="inlineStr">
        <is>
          <t/>
        </is>
      </c>
      <c r="CN155" t="inlineStr">
        <is>
          <t/>
        </is>
      </c>
      <c r="CO155" t="inlineStr">
        <is>
          <t/>
        </is>
      </c>
      <c r="CP155" t="inlineStr">
        <is>
          <t/>
        </is>
      </c>
      <c r="CQ155" t="inlineStr">
        <is>
          <t/>
        </is>
      </c>
      <c r="CR155" t="inlineStr">
        <is>
          <t/>
        </is>
      </c>
      <c r="CS155" t="inlineStr">
        <is>
          <t/>
        </is>
      </c>
      <c r="CT155" t="inlineStr">
        <is>
          <t/>
        </is>
      </c>
      <c r="CU155" t="inlineStr">
        <is>
          <t/>
        </is>
      </c>
      <c r="CV155" t="inlineStr">
        <is>
          <t/>
        </is>
      </c>
      <c r="CW155" t="inlineStr">
        <is>
          <t/>
        </is>
      </c>
    </row>
    <row r="156">
      <c r="A156" s="1" t="str">
        <f>HYPERLINK("https://iate.europa.eu/entry/result/3636630/all", "3636630")</f>
        <v>3636630</v>
      </c>
      <c r="B156" t="inlineStr">
        <is>
          <t>SCIENCE</t>
        </is>
      </c>
      <c r="C156" t="inlineStr">
        <is>
          <t>SCIENCE|natural and applied sciences</t>
        </is>
      </c>
      <c r="D156" t="inlineStr">
        <is>
          <t>no</t>
        </is>
      </c>
      <c r="E156" t="inlineStr">
        <is>
          <t/>
        </is>
      </c>
      <c r="F156" t="inlineStr">
        <is>
          <t/>
        </is>
      </c>
      <c r="G156" t="inlineStr">
        <is>
          <t/>
        </is>
      </c>
      <c r="H156" t="inlineStr">
        <is>
          <t/>
        </is>
      </c>
      <c r="I156" t="inlineStr">
        <is>
          <t/>
        </is>
      </c>
      <c r="J156" t="inlineStr">
        <is>
          <t/>
        </is>
      </c>
      <c r="K156" t="inlineStr">
        <is>
          <t/>
        </is>
      </c>
      <c r="L156" t="inlineStr">
        <is>
          <t/>
        </is>
      </c>
      <c r="M156" t="inlineStr">
        <is>
          <t/>
        </is>
      </c>
      <c r="N156" t="inlineStr">
        <is>
          <t/>
        </is>
      </c>
      <c r="O156" t="inlineStr">
        <is>
          <t/>
        </is>
      </c>
      <c r="P156" t="inlineStr">
        <is>
          <t/>
        </is>
      </c>
      <c r="Q156" t="inlineStr">
        <is>
          <t/>
        </is>
      </c>
      <c r="R156" s="2" t="inlineStr">
        <is>
          <t>Entwicklungslebenszyklus</t>
        </is>
      </c>
      <c r="S156" s="2" t="inlineStr">
        <is>
          <t>2</t>
        </is>
      </c>
      <c r="T156" s="2" t="inlineStr">
        <is>
          <t/>
        </is>
      </c>
      <c r="U156" t="inlineStr">
        <is>
          <t/>
        </is>
      </c>
      <c r="V156" s="2" t="inlineStr">
        <is>
          <t>κύκλοs ανάπτυξης</t>
        </is>
      </c>
      <c r="W156" s="2" t="inlineStr">
        <is>
          <t>2</t>
        </is>
      </c>
      <c r="X156" s="2" t="inlineStr">
        <is>
          <t/>
        </is>
      </c>
      <c r="Y156" t="inlineStr">
        <is>
          <t/>
        </is>
      </c>
      <c r="Z156" s="2" t="inlineStr">
        <is>
          <t>development lifecycle</t>
        </is>
      </c>
      <c r="AA156" s="2" t="inlineStr">
        <is>
          <t>2</t>
        </is>
      </c>
      <c r="AB156" s="2" t="inlineStr">
        <is>
          <t/>
        </is>
      </c>
      <c r="AC156" t="inlineStr">
        <is>
          <t/>
        </is>
      </c>
      <c r="AD156" s="2" t="inlineStr">
        <is>
          <t>ciclo de vida del desarrollo</t>
        </is>
      </c>
      <c r="AE156" s="2" t="inlineStr">
        <is>
          <t>2</t>
        </is>
      </c>
      <c r="AF156" s="2" t="inlineStr">
        <is>
          <t/>
        </is>
      </c>
      <c r="AG156" t="inlineStr">
        <is>
          <t/>
        </is>
      </c>
      <c r="AH156" t="inlineStr">
        <is>
          <t/>
        </is>
      </c>
      <c r="AI156" t="inlineStr">
        <is>
          <t/>
        </is>
      </c>
      <c r="AJ156" t="inlineStr">
        <is>
          <t/>
        </is>
      </c>
      <c r="AK156" t="inlineStr">
        <is>
          <t/>
        </is>
      </c>
      <c r="AL156" s="2" t="inlineStr">
        <is>
          <t>kehityskaari</t>
        </is>
      </c>
      <c r="AM156" s="2" t="inlineStr">
        <is>
          <t>2</t>
        </is>
      </c>
      <c r="AN156" s="2" t="inlineStr">
        <is>
          <t/>
        </is>
      </c>
      <c r="AO156" t="inlineStr">
        <is>
          <t/>
        </is>
      </c>
      <c r="AP156" s="2" t="inlineStr">
        <is>
          <t>cycle de développement</t>
        </is>
      </c>
      <c r="AQ156" s="2" t="inlineStr">
        <is>
          <t>2</t>
        </is>
      </c>
      <c r="AR156" s="2" t="inlineStr">
        <is>
          <t/>
        </is>
      </c>
      <c r="AS156" t="inlineStr">
        <is>
          <t/>
        </is>
      </c>
      <c r="AT156" t="inlineStr">
        <is>
          <t/>
        </is>
      </c>
      <c r="AU156" t="inlineStr">
        <is>
          <t/>
        </is>
      </c>
      <c r="AV156" t="inlineStr">
        <is>
          <t/>
        </is>
      </c>
      <c r="AW156" t="inlineStr">
        <is>
          <t/>
        </is>
      </c>
      <c r="AX156" t="inlineStr">
        <is>
          <t/>
        </is>
      </c>
      <c r="AY156" t="inlineStr">
        <is>
          <t/>
        </is>
      </c>
      <c r="AZ156" t="inlineStr">
        <is>
          <t/>
        </is>
      </c>
      <c r="BA156" t="inlineStr">
        <is>
          <t/>
        </is>
      </c>
      <c r="BB156" s="2" t="inlineStr">
        <is>
          <t>fejlesztés élettartama</t>
        </is>
      </c>
      <c r="BC156" s="2" t="inlineStr">
        <is>
          <t>2</t>
        </is>
      </c>
      <c r="BD156" s="2" t="inlineStr">
        <is>
          <t/>
        </is>
      </c>
      <c r="BE156" t="inlineStr">
        <is>
          <t/>
        </is>
      </c>
      <c r="BF156" s="2" t="inlineStr">
        <is>
          <t>ciclo di vita dello sviluppo</t>
        </is>
      </c>
      <c r="BG156" s="2" t="inlineStr">
        <is>
          <t>2</t>
        </is>
      </c>
      <c r="BH156" s="2" t="inlineStr">
        <is>
          <t/>
        </is>
      </c>
      <c r="BI156" t="inlineStr">
        <is>
          <t/>
        </is>
      </c>
      <c r="BJ156" s="2" t="inlineStr">
        <is>
          <t>kūrimo gyvavimo ciklas</t>
        </is>
      </c>
      <c r="BK156" s="2" t="inlineStr">
        <is>
          <t>2</t>
        </is>
      </c>
      <c r="BL156" s="2" t="inlineStr">
        <is>
          <t/>
        </is>
      </c>
      <c r="BM156" t="inlineStr">
        <is>
          <t/>
        </is>
      </c>
      <c r="BN156" t="inlineStr">
        <is>
          <t/>
        </is>
      </c>
      <c r="BO156" t="inlineStr">
        <is>
          <t/>
        </is>
      </c>
      <c r="BP156" t="inlineStr">
        <is>
          <t/>
        </is>
      </c>
      <c r="BQ156" t="inlineStr">
        <is>
          <t/>
        </is>
      </c>
      <c r="BR156" t="inlineStr">
        <is>
          <t/>
        </is>
      </c>
      <c r="BS156" t="inlineStr">
        <is>
          <t/>
        </is>
      </c>
      <c r="BT156" t="inlineStr">
        <is>
          <t/>
        </is>
      </c>
      <c r="BU156" t="inlineStr">
        <is>
          <t/>
        </is>
      </c>
      <c r="BV156" t="inlineStr">
        <is>
          <t/>
        </is>
      </c>
      <c r="BW156" t="inlineStr">
        <is>
          <t/>
        </is>
      </c>
      <c r="BX156" t="inlineStr">
        <is>
          <t/>
        </is>
      </c>
      <c r="BY156" t="inlineStr">
        <is>
          <t/>
        </is>
      </c>
      <c r="BZ156" t="inlineStr">
        <is>
          <t/>
        </is>
      </c>
      <c r="CA156" t="inlineStr">
        <is>
          <t/>
        </is>
      </c>
      <c r="CB156" t="inlineStr">
        <is>
          <t/>
        </is>
      </c>
      <c r="CC156" t="inlineStr">
        <is>
          <t/>
        </is>
      </c>
      <c r="CD156" t="inlineStr">
        <is>
          <t/>
        </is>
      </c>
      <c r="CE156" t="inlineStr">
        <is>
          <t/>
        </is>
      </c>
      <c r="CF156" t="inlineStr">
        <is>
          <t/>
        </is>
      </c>
      <c r="CG156" t="inlineStr">
        <is>
          <t/>
        </is>
      </c>
      <c r="CH156" t="inlineStr">
        <is>
          <t/>
        </is>
      </c>
      <c r="CI156" t="inlineStr">
        <is>
          <t/>
        </is>
      </c>
      <c r="CJ156" t="inlineStr">
        <is>
          <t/>
        </is>
      </c>
      <c r="CK156" t="inlineStr">
        <is>
          <t/>
        </is>
      </c>
      <c r="CL156" t="inlineStr">
        <is>
          <t/>
        </is>
      </c>
      <c r="CM156" t="inlineStr">
        <is>
          <t/>
        </is>
      </c>
      <c r="CN156" t="inlineStr">
        <is>
          <t/>
        </is>
      </c>
      <c r="CO156" t="inlineStr">
        <is>
          <t/>
        </is>
      </c>
      <c r="CP156" s="2" t="inlineStr">
        <is>
          <t>razvojni življenski cikel</t>
        </is>
      </c>
      <c r="CQ156" s="2" t="inlineStr">
        <is>
          <t>2</t>
        </is>
      </c>
      <c r="CR156" s="2" t="inlineStr">
        <is>
          <t/>
        </is>
      </c>
      <c r="CS156" t="inlineStr">
        <is>
          <t/>
        </is>
      </c>
      <c r="CT156" t="inlineStr">
        <is>
          <t/>
        </is>
      </c>
      <c r="CU156" t="inlineStr">
        <is>
          <t/>
        </is>
      </c>
      <c r="CV156" t="inlineStr">
        <is>
          <t/>
        </is>
      </c>
      <c r="CW156" t="inlineStr">
        <is>
          <t/>
        </is>
      </c>
    </row>
    <row r="157">
      <c r="A157" s="1" t="str">
        <f>HYPERLINK("https://iate.europa.eu/entry/result/3636530/all", "3636530")</f>
        <v>3636530</v>
      </c>
      <c r="B157" t="inlineStr">
        <is>
          <t>SCIENCE</t>
        </is>
      </c>
      <c r="C157" t="inlineStr">
        <is>
          <t>SCIENCE|natural and applied sciences</t>
        </is>
      </c>
      <c r="D157" t="inlineStr">
        <is>
          <t>no</t>
        </is>
      </c>
      <c r="E157" t="inlineStr">
        <is>
          <t/>
        </is>
      </c>
      <c r="F157" t="inlineStr">
        <is>
          <t/>
        </is>
      </c>
      <c r="G157" t="inlineStr">
        <is>
          <t/>
        </is>
      </c>
      <c r="H157" t="inlineStr">
        <is>
          <t/>
        </is>
      </c>
      <c r="I157" t="inlineStr">
        <is>
          <t/>
        </is>
      </c>
      <c r="J157" t="inlineStr">
        <is>
          <t/>
        </is>
      </c>
      <c r="K157" t="inlineStr">
        <is>
          <t/>
        </is>
      </c>
      <c r="L157" t="inlineStr">
        <is>
          <t/>
        </is>
      </c>
      <c r="M157" t="inlineStr">
        <is>
          <t/>
        </is>
      </c>
      <c r="N157" t="inlineStr">
        <is>
          <t/>
        </is>
      </c>
      <c r="O157" t="inlineStr">
        <is>
          <t/>
        </is>
      </c>
      <c r="P157" t="inlineStr">
        <is>
          <t/>
        </is>
      </c>
      <c r="Q157" t="inlineStr">
        <is>
          <t/>
        </is>
      </c>
      <c r="R157" s="2" t="inlineStr">
        <is>
          <t>nicht-lebensfähige Zelle</t>
        </is>
      </c>
      <c r="S157" s="2" t="inlineStr">
        <is>
          <t>2</t>
        </is>
      </c>
      <c r="T157" s="2" t="inlineStr">
        <is>
          <t/>
        </is>
      </c>
      <c r="U157" t="inlineStr">
        <is>
          <t/>
        </is>
      </c>
      <c r="V157" t="inlineStr">
        <is>
          <t/>
        </is>
      </c>
      <c r="W157" t="inlineStr">
        <is>
          <t/>
        </is>
      </c>
      <c r="X157" t="inlineStr">
        <is>
          <t/>
        </is>
      </c>
      <c r="Y157" t="inlineStr">
        <is>
          <t/>
        </is>
      </c>
      <c r="Z157" s="2" t="inlineStr">
        <is>
          <t>non-viable cell</t>
        </is>
      </c>
      <c r="AA157" s="2" t="inlineStr">
        <is>
          <t>2</t>
        </is>
      </c>
      <c r="AB157" s="2" t="inlineStr">
        <is>
          <t/>
        </is>
      </c>
      <c r="AC157" t="inlineStr">
        <is>
          <t/>
        </is>
      </c>
      <c r="AD157" s="2" t="inlineStr">
        <is>
          <t>célula inviable</t>
        </is>
      </c>
      <c r="AE157" s="2" t="inlineStr">
        <is>
          <t>2</t>
        </is>
      </c>
      <c r="AF157" s="2" t="inlineStr">
        <is>
          <t/>
        </is>
      </c>
      <c r="AG157" t="inlineStr">
        <is>
          <t/>
        </is>
      </c>
      <c r="AH157" t="inlineStr">
        <is>
          <t/>
        </is>
      </c>
      <c r="AI157" t="inlineStr">
        <is>
          <t/>
        </is>
      </c>
      <c r="AJ157" t="inlineStr">
        <is>
          <t/>
        </is>
      </c>
      <c r="AK157" t="inlineStr">
        <is>
          <t/>
        </is>
      </c>
      <c r="AL157" s="2" t="inlineStr">
        <is>
          <t>elinkelvoton solu</t>
        </is>
      </c>
      <c r="AM157" s="2" t="inlineStr">
        <is>
          <t>2</t>
        </is>
      </c>
      <c r="AN157" s="2" t="inlineStr">
        <is>
          <t/>
        </is>
      </c>
      <c r="AO157" t="inlineStr">
        <is>
          <t/>
        </is>
      </c>
      <c r="AP157" s="2" t="inlineStr">
        <is>
          <t>cellule non viable</t>
        </is>
      </c>
      <c r="AQ157" s="2" t="inlineStr">
        <is>
          <t>2</t>
        </is>
      </c>
      <c r="AR157" s="2" t="inlineStr">
        <is>
          <t/>
        </is>
      </c>
      <c r="AS157" t="inlineStr">
        <is>
          <t/>
        </is>
      </c>
      <c r="AT157" t="inlineStr">
        <is>
          <t/>
        </is>
      </c>
      <c r="AU157" t="inlineStr">
        <is>
          <t/>
        </is>
      </c>
      <c r="AV157" t="inlineStr">
        <is>
          <t/>
        </is>
      </c>
      <c r="AW157" t="inlineStr">
        <is>
          <t/>
        </is>
      </c>
      <c r="AX157" t="inlineStr">
        <is>
          <t/>
        </is>
      </c>
      <c r="AY157" t="inlineStr">
        <is>
          <t/>
        </is>
      </c>
      <c r="AZ157" t="inlineStr">
        <is>
          <t/>
        </is>
      </c>
      <c r="BA157" t="inlineStr">
        <is>
          <t/>
        </is>
      </c>
      <c r="BB157" t="inlineStr">
        <is>
          <t/>
        </is>
      </c>
      <c r="BC157" t="inlineStr">
        <is>
          <t/>
        </is>
      </c>
      <c r="BD157" t="inlineStr">
        <is>
          <t/>
        </is>
      </c>
      <c r="BE157" t="inlineStr">
        <is>
          <t/>
        </is>
      </c>
      <c r="BF157" s="2" t="inlineStr">
        <is>
          <t>cellula non vitale</t>
        </is>
      </c>
      <c r="BG157" s="2" t="inlineStr">
        <is>
          <t>2</t>
        </is>
      </c>
      <c r="BH157" s="2" t="inlineStr">
        <is>
          <t/>
        </is>
      </c>
      <c r="BI157" t="inlineStr">
        <is>
          <t/>
        </is>
      </c>
      <c r="BJ157" s="2" t="inlineStr">
        <is>
          <t>negyvybinga ląstelė</t>
        </is>
      </c>
      <c r="BK157" s="2" t="inlineStr">
        <is>
          <t>2</t>
        </is>
      </c>
      <c r="BL157" s="2" t="inlineStr">
        <is>
          <t/>
        </is>
      </c>
      <c r="BM157" t="inlineStr">
        <is>
          <t/>
        </is>
      </c>
      <c r="BN157" t="inlineStr">
        <is>
          <t/>
        </is>
      </c>
      <c r="BO157" t="inlineStr">
        <is>
          <t/>
        </is>
      </c>
      <c r="BP157" t="inlineStr">
        <is>
          <t/>
        </is>
      </c>
      <c r="BQ157" t="inlineStr">
        <is>
          <t/>
        </is>
      </c>
      <c r="BR157" t="inlineStr">
        <is>
          <t/>
        </is>
      </c>
      <c r="BS157" t="inlineStr">
        <is>
          <t/>
        </is>
      </c>
      <c r="BT157" t="inlineStr">
        <is>
          <t/>
        </is>
      </c>
      <c r="BU157" t="inlineStr">
        <is>
          <t/>
        </is>
      </c>
      <c r="BV157" t="inlineStr">
        <is>
          <t/>
        </is>
      </c>
      <c r="BW157" t="inlineStr">
        <is>
          <t/>
        </is>
      </c>
      <c r="BX157" t="inlineStr">
        <is>
          <t/>
        </is>
      </c>
      <c r="BY157" t="inlineStr">
        <is>
          <t/>
        </is>
      </c>
      <c r="BZ157" t="inlineStr">
        <is>
          <t/>
        </is>
      </c>
      <c r="CA157" t="inlineStr">
        <is>
          <t/>
        </is>
      </c>
      <c r="CB157" t="inlineStr">
        <is>
          <t/>
        </is>
      </c>
      <c r="CC157" t="inlineStr">
        <is>
          <t/>
        </is>
      </c>
      <c r="CD157" t="inlineStr">
        <is>
          <t/>
        </is>
      </c>
      <c r="CE157" t="inlineStr">
        <is>
          <t/>
        </is>
      </c>
      <c r="CF157" t="inlineStr">
        <is>
          <t/>
        </is>
      </c>
      <c r="CG157" t="inlineStr">
        <is>
          <t/>
        </is>
      </c>
      <c r="CH157" t="inlineStr">
        <is>
          <t/>
        </is>
      </c>
      <c r="CI157" t="inlineStr">
        <is>
          <t/>
        </is>
      </c>
      <c r="CJ157" t="inlineStr">
        <is>
          <t/>
        </is>
      </c>
      <c r="CK157" t="inlineStr">
        <is>
          <t/>
        </is>
      </c>
      <c r="CL157" t="inlineStr">
        <is>
          <t/>
        </is>
      </c>
      <c r="CM157" t="inlineStr">
        <is>
          <t/>
        </is>
      </c>
      <c r="CN157" t="inlineStr">
        <is>
          <t/>
        </is>
      </c>
      <c r="CO157" t="inlineStr">
        <is>
          <t/>
        </is>
      </c>
      <c r="CP157" s="2" t="inlineStr">
        <is>
          <t>celica nesposobna preživetja</t>
        </is>
      </c>
      <c r="CQ157" s="2" t="inlineStr">
        <is>
          <t>2</t>
        </is>
      </c>
      <c r="CR157" s="2" t="inlineStr">
        <is>
          <t/>
        </is>
      </c>
      <c r="CS157" t="inlineStr">
        <is>
          <t/>
        </is>
      </c>
      <c r="CT157" t="inlineStr">
        <is>
          <t/>
        </is>
      </c>
      <c r="CU157" t="inlineStr">
        <is>
          <t/>
        </is>
      </c>
      <c r="CV157" t="inlineStr">
        <is>
          <t/>
        </is>
      </c>
      <c r="CW157" t="inlineStr">
        <is>
          <t/>
        </is>
      </c>
    </row>
    <row r="158">
      <c r="A158" s="1" t="str">
        <f>HYPERLINK("https://iate.europa.eu/entry/result/1594447/all", "1594447")</f>
        <v>1594447</v>
      </c>
      <c r="B158" t="inlineStr">
        <is>
          <t>SOCIAL QUESTIONS</t>
        </is>
      </c>
      <c r="C158" t="inlineStr">
        <is>
          <t>SOCIAL QUESTIONS|health|medical science</t>
        </is>
      </c>
      <c r="D158" t="inlineStr">
        <is>
          <t>yes</t>
        </is>
      </c>
      <c r="E158" t="inlineStr">
        <is>
          <t/>
        </is>
      </c>
      <c r="F158" s="2" t="inlineStr">
        <is>
          <t>анализ на трансформацията на клетки от бозайници in vitro|
тест за трансформация на клетки in vitro|
тест за трансформация на клетки от бозайници in vitro</t>
        </is>
      </c>
      <c r="G158" s="2" t="inlineStr">
        <is>
          <t>3|
3|
3</t>
        </is>
      </c>
      <c r="H158" s="2" t="inlineStr">
        <is>
          <t xml:space="preserve">|
|
</t>
        </is>
      </c>
      <c r="I158" t="inlineStr">
        <is>
          <t>in vitro анализ, който измерва фенотипното превръщане на нормалните признаци в малигнени признаци в клетки от бозайници, които са изложени на изпитваните субстанции. Този анализ може да открива не-генотоксични, както и генотоксични канцерогени.</t>
        </is>
      </c>
      <c r="J158" s="2" t="inlineStr">
        <is>
          <t>zkouška na transformaci savčích buněk &lt;i&gt;in vitro&lt;/i&gt;</t>
        </is>
      </c>
      <c r="K158" s="2" t="inlineStr">
        <is>
          <t>3</t>
        </is>
      </c>
      <c r="L158" s="2" t="inlineStr">
        <is>
          <t/>
        </is>
      </c>
      <c r="M158" t="inlineStr">
        <is>
          <t>zkouška s kulturami savčích buněk k detekci fenotypických změn &lt;i&gt;in vitro&lt;/i&gt; indukovaných chemickými látkami spojovanými s maligní transformací &lt;i&gt;in vivo&lt;/i&gt;</t>
        </is>
      </c>
      <c r="N158" s="2" t="inlineStr">
        <is>
          <t>celletransformationstest</t>
        </is>
      </c>
      <c r="O158" s="2" t="inlineStr">
        <is>
          <t>3</t>
        </is>
      </c>
      <c r="P158" s="2" t="inlineStr">
        <is>
          <t/>
        </is>
      </c>
      <c r="Q158" t="inlineStr">
        <is>
          <t/>
        </is>
      </c>
      <c r="R158" s="2" t="inlineStr">
        <is>
          <t>Zelltransformationstest</t>
        </is>
      </c>
      <c r="S158" s="2" t="inlineStr">
        <is>
          <t>3</t>
        </is>
      </c>
      <c r="T158" s="2" t="inlineStr">
        <is>
          <t/>
        </is>
      </c>
      <c r="U158" t="inlineStr">
        <is>
          <t/>
        </is>
      </c>
      <c r="V158" s="2" t="inlineStr">
        <is>
          <t>δοκιμασία κυτταρικού μετασχηματισμού|
δοκιμασία μετασχηματισμού κυττάρων</t>
        </is>
      </c>
      <c r="W158" s="2" t="inlineStr">
        <is>
          <t>3|
2</t>
        </is>
      </c>
      <c r="X158" s="2" t="inlineStr">
        <is>
          <t xml:space="preserve">|
</t>
        </is>
      </c>
      <c r="Y158" t="inlineStr">
        <is>
          <t/>
        </is>
      </c>
      <c r="Z158" s="2" t="inlineStr">
        <is>
          <t>cell-transformation assay|
cell transformation test|
in vivo tests|
in vitro mammalian cell transformation test</t>
        </is>
      </c>
      <c r="AA158" s="2" t="inlineStr">
        <is>
          <t>3|
3|
1|
3</t>
        </is>
      </c>
      <c r="AB158" s="2" t="inlineStr">
        <is>
          <t xml:space="preserve">|
|
|
</t>
        </is>
      </c>
      <c r="AC158" t="inlineStr">
        <is>
          <t>test with mammalian cell culture systems used to detect phenotypic changes in vitro induced by chemical substances associated with malignant transformation in vivo</t>
        </is>
      </c>
      <c r="AD158" s="2" t="inlineStr">
        <is>
          <t>ensayo de transformación de células|
ensayo de transformación de células de mamífero in vitro</t>
        </is>
      </c>
      <c r="AE158" s="2" t="inlineStr">
        <is>
          <t>3|
3</t>
        </is>
      </c>
      <c r="AF158" s="2" t="inlineStr">
        <is>
          <t xml:space="preserve">|
</t>
        </is>
      </c>
      <c r="AG158" t="inlineStr">
        <is>
          <t/>
        </is>
      </c>
      <c r="AH158" s="2" t="inlineStr">
        <is>
          <t>raku transformatsiooni katse</t>
        </is>
      </c>
      <c r="AI158" s="2" t="inlineStr">
        <is>
          <t>3</t>
        </is>
      </c>
      <c r="AJ158" s="2" t="inlineStr">
        <is>
          <t/>
        </is>
      </c>
      <c r="AK158" t="inlineStr">
        <is>
          <t>imetaja rakkudega tehtav &lt;i&gt;in vitro&lt;/i&gt; katse, millega uuritakse raku pahaloomulisi &lt;i&gt;in vivo&lt;/i&gt; geneetilisi muutusi, mis tekivad keemiliste ainete toimel</t>
        </is>
      </c>
      <c r="AL158" t="inlineStr">
        <is>
          <t/>
        </is>
      </c>
      <c r="AM158" t="inlineStr">
        <is>
          <t/>
        </is>
      </c>
      <c r="AN158" t="inlineStr">
        <is>
          <t/>
        </is>
      </c>
      <c r="AO158" t="inlineStr">
        <is>
          <t/>
        </is>
      </c>
      <c r="AP158" s="2" t="inlineStr">
        <is>
          <t>essai de transformation de cellules|
test de transformation sur cellules</t>
        </is>
      </c>
      <c r="AQ158" s="2" t="inlineStr">
        <is>
          <t>3|
2</t>
        </is>
      </c>
      <c r="AR158" s="2" t="inlineStr">
        <is>
          <t xml:space="preserve">|
</t>
        </is>
      </c>
      <c r="AS158" t="inlineStr">
        <is>
          <t/>
        </is>
      </c>
      <c r="AT158" s="2" t="inlineStr">
        <is>
          <t>tástáil trasfhoirmithe ceall</t>
        </is>
      </c>
      <c r="AU158" s="2" t="inlineStr">
        <is>
          <t>3</t>
        </is>
      </c>
      <c r="AV158" s="2" t="inlineStr">
        <is>
          <t/>
        </is>
      </c>
      <c r="AW158" t="inlineStr">
        <is>
          <t/>
        </is>
      </c>
      <c r="AX158" t="inlineStr">
        <is>
          <t/>
        </is>
      </c>
      <c r="AY158" t="inlineStr">
        <is>
          <t/>
        </is>
      </c>
      <c r="AZ158" t="inlineStr">
        <is>
          <t/>
        </is>
      </c>
      <c r="BA158" t="inlineStr">
        <is>
          <t/>
        </is>
      </c>
      <c r="BB158" t="inlineStr">
        <is>
          <t/>
        </is>
      </c>
      <c r="BC158" t="inlineStr">
        <is>
          <t/>
        </is>
      </c>
      <c r="BD158" t="inlineStr">
        <is>
          <t/>
        </is>
      </c>
      <c r="BE158" t="inlineStr">
        <is>
          <t/>
        </is>
      </c>
      <c r="BF158" s="2" t="inlineStr">
        <is>
          <t>test di trasformazione cellulare|
saggio di trasformazione cellulare|
saggio in vitro di trasformazione di cellule di mammifero</t>
        </is>
      </c>
      <c r="BG158" s="2" t="inlineStr">
        <is>
          <t>3|
3|
3</t>
        </is>
      </c>
      <c r="BH158" s="2" t="inlineStr">
        <is>
          <t xml:space="preserve">|
|
</t>
        </is>
      </c>
      <c r="BI158" t="inlineStr">
        <is>
          <t>saggio che utilizza sistemi di coltura di cellule di mammiferi per la rilevazione di cambiamenti fenotipici in vitro indotti da sostanze chimiche associate con una trasformazione maligna in vivo</t>
        </is>
      </c>
      <c r="BJ158" t="inlineStr">
        <is>
          <t/>
        </is>
      </c>
      <c r="BK158" t="inlineStr">
        <is>
          <t/>
        </is>
      </c>
      <c r="BL158" t="inlineStr">
        <is>
          <t/>
        </is>
      </c>
      <c r="BM158" t="inlineStr">
        <is>
          <t/>
        </is>
      </c>
      <c r="BN158" t="inlineStr">
        <is>
          <t/>
        </is>
      </c>
      <c r="BO158" t="inlineStr">
        <is>
          <t/>
        </is>
      </c>
      <c r="BP158" t="inlineStr">
        <is>
          <t/>
        </is>
      </c>
      <c r="BQ158" t="inlineStr">
        <is>
          <t/>
        </is>
      </c>
      <c r="BR158" s="2" t="inlineStr">
        <is>
          <t>test tat-trasformazzjoni tal-ġeni f'ċelluli mammiferi &lt;i&gt;in vitro&lt;/i&gt;|
assaġġ ta' trasformazzjoni ċellulari</t>
        </is>
      </c>
      <c r="BS158" s="2" t="inlineStr">
        <is>
          <t>3|
3</t>
        </is>
      </c>
      <c r="BT158" s="2" t="inlineStr">
        <is>
          <t xml:space="preserve">|
</t>
        </is>
      </c>
      <c r="BU158" t="inlineStr">
        <is>
          <t>test b’sistema ta’ kultura ta’ ċelloli mammiferi użati biex jiddetettaw bidliet fenotipiċi &lt;i&gt;in vitro&lt;/i&gt; indotti b’sustanzi kimiċi assoċjati ma’ trasformazzjoni malinja &lt;i&gt;in vivo&lt;/i&gt;</t>
        </is>
      </c>
      <c r="BV158" s="2" t="inlineStr">
        <is>
          <t>celtransformatietest</t>
        </is>
      </c>
      <c r="BW158" s="2" t="inlineStr">
        <is>
          <t>3</t>
        </is>
      </c>
      <c r="BX158" s="2" t="inlineStr">
        <is>
          <t/>
        </is>
      </c>
      <c r="BY158" t="inlineStr">
        <is>
          <t/>
        </is>
      </c>
      <c r="BZ158" s="2" t="inlineStr">
        <is>
          <t>badanie przemiany komórkowej ssaków &lt;i&gt;in vitro&lt;/i&gt;|
badanie transformacji komórek ssaków &lt;i&gt;in vitro&lt;/i&gt;</t>
        </is>
      </c>
      <c r="CA158" s="2" t="inlineStr">
        <is>
          <t>2|
3</t>
        </is>
      </c>
      <c r="CB158" s="2" t="inlineStr">
        <is>
          <t xml:space="preserve">|
</t>
        </is>
      </c>
      <c r="CC158" t="inlineStr">
        <is>
          <t/>
        </is>
      </c>
      <c r="CD158" s="2" t="inlineStr">
        <is>
          <t>teste de transformação de células de mamífero &lt;i&gt;in vitro&lt;/i&gt;</t>
        </is>
      </c>
      <c r="CE158" s="2" t="inlineStr">
        <is>
          <t>3</t>
        </is>
      </c>
      <c r="CF158" s="2" t="inlineStr">
        <is>
          <t/>
        </is>
      </c>
      <c r="CG158" t="inlineStr">
        <is>
          <t>Teste que utiliza sistemas de cultura de células de mamífero para detetar &lt;i&gt;in vitro&lt;/i&gt; alterações do fenótipo induzidas por substâncias químicas associadas com uma transformação maligna &lt;i&gt;in vivo&lt;/i&gt;.</t>
        </is>
      </c>
      <c r="CH158" t="inlineStr">
        <is>
          <t/>
        </is>
      </c>
      <c r="CI158" t="inlineStr">
        <is>
          <t/>
        </is>
      </c>
      <c r="CJ158" t="inlineStr">
        <is>
          <t/>
        </is>
      </c>
      <c r="CK158" t="inlineStr">
        <is>
          <t/>
        </is>
      </c>
      <c r="CL158" t="inlineStr">
        <is>
          <t/>
        </is>
      </c>
      <c r="CM158" t="inlineStr">
        <is>
          <t/>
        </is>
      </c>
      <c r="CN158" t="inlineStr">
        <is>
          <t/>
        </is>
      </c>
      <c r="CO158" t="inlineStr">
        <is>
          <t/>
        </is>
      </c>
      <c r="CP158" s="2" t="inlineStr">
        <is>
          <t>test celične transformacije</t>
        </is>
      </c>
      <c r="CQ158" s="2" t="inlineStr">
        <is>
          <t>2</t>
        </is>
      </c>
      <c r="CR158" s="2" t="inlineStr">
        <is>
          <t/>
        </is>
      </c>
      <c r="CS158" t="inlineStr">
        <is>
          <t/>
        </is>
      </c>
      <c r="CT158" t="inlineStr">
        <is>
          <t/>
        </is>
      </c>
      <c r="CU158" t="inlineStr">
        <is>
          <t/>
        </is>
      </c>
      <c r="CV158" t="inlineStr">
        <is>
          <t/>
        </is>
      </c>
      <c r="CW158" t="inlineStr">
        <is>
          <t/>
        </is>
      </c>
    </row>
    <row r="159">
      <c r="A159" s="1" t="str">
        <f>HYPERLINK("https://iate.europa.eu/entry/result/3592262/all", "3592262")</f>
        <v>3592262</v>
      </c>
      <c r="B159" t="inlineStr">
        <is>
          <t>AGRICULTURE, FORESTRY AND FISHERIES</t>
        </is>
      </c>
      <c r="C159" t="inlineStr">
        <is>
          <t>AGRICULTURE, FORESTRY AND FISHERIES|agricultural activity|animal health</t>
        </is>
      </c>
      <c r="D159" t="inlineStr">
        <is>
          <t>yes</t>
        </is>
      </c>
      <c r="E159" t="inlineStr">
        <is>
          <t/>
        </is>
      </c>
      <c r="F159" t="inlineStr">
        <is>
          <t/>
        </is>
      </c>
      <c r="G159" t="inlineStr">
        <is>
          <t/>
        </is>
      </c>
      <c r="H159" t="inlineStr">
        <is>
          <t/>
        </is>
      </c>
      <c r="I159" t="inlineStr">
        <is>
          <t/>
        </is>
      </c>
      <c r="J159" t="inlineStr">
        <is>
          <t/>
        </is>
      </c>
      <c r="K159" t="inlineStr">
        <is>
          <t/>
        </is>
      </c>
      <c r="L159" t="inlineStr">
        <is>
          <t/>
        </is>
      </c>
      <c r="M159" t="inlineStr">
        <is>
          <t/>
        </is>
      </c>
      <c r="N159" t="inlineStr">
        <is>
          <t/>
        </is>
      </c>
      <c r="O159" t="inlineStr">
        <is>
          <t/>
        </is>
      </c>
      <c r="P159" t="inlineStr">
        <is>
          <t/>
        </is>
      </c>
      <c r="Q159" t="inlineStr">
        <is>
          <t/>
        </is>
      </c>
      <c r="R159" t="inlineStr">
        <is>
          <t/>
        </is>
      </c>
      <c r="S159" t="inlineStr">
        <is>
          <t/>
        </is>
      </c>
      <c r="T159" t="inlineStr">
        <is>
          <t/>
        </is>
      </c>
      <c r="U159" t="inlineStr">
        <is>
          <t/>
        </is>
      </c>
      <c r="V159" s="2" t="inlineStr">
        <is>
          <t>κτηνιατρική συνταγή</t>
        </is>
      </c>
      <c r="W159" s="2" t="inlineStr">
        <is>
          <t>3</t>
        </is>
      </c>
      <c r="X159" s="2" t="inlineStr">
        <is>
          <t/>
        </is>
      </c>
      <c r="Y159" t="inlineStr">
        <is>
          <t>έγγραφο που εκδίδεται από κτηνίατρο για &lt;a href="https://iate.europa.eu/entry/result/1225197/en-el" target="_blank"&gt;κτηνιατρικό φάρμακο&lt;/a&gt; ή για &lt;a href="https://iate.europa.eu/entry/result/3535658/en-el" target="_blank"&gt;φάρμακο που προορίζεται για ανθρώπινη χρήση&lt;/a&gt; για τη χρήση του σε ζώα</t>
        </is>
      </c>
      <c r="Z159" s="2" t="inlineStr">
        <is>
          <t>veterinary prescription</t>
        </is>
      </c>
      <c r="AA159" s="2" t="inlineStr">
        <is>
          <t>3</t>
        </is>
      </c>
      <c r="AB159" s="2" t="inlineStr">
        <is>
          <t/>
        </is>
      </c>
      <c r="AC159" t="inlineStr">
        <is>
          <t>document issued by a veterinarian for a &lt;a href="https://iate.europa.eu/entry/slideshow/1611259153074/1225197/en" target="_blank"&gt;veterinary medicinal product&lt;/a&gt; or a &lt;a href="https://iate.europa.eu/entry/slideshow/1611259247583/3535658/en" target="_blank"&gt;medicinal product for human use&lt;/a&gt; for its use in animals</t>
        </is>
      </c>
      <c r="AD159" t="inlineStr">
        <is>
          <t/>
        </is>
      </c>
      <c r="AE159" t="inlineStr">
        <is>
          <t/>
        </is>
      </c>
      <c r="AF159" t="inlineStr">
        <is>
          <t/>
        </is>
      </c>
      <c r="AG159" t="inlineStr">
        <is>
          <t/>
        </is>
      </c>
      <c r="AH159" s="2" t="inlineStr">
        <is>
          <t>veterinaarretsept</t>
        </is>
      </c>
      <c r="AI159" s="2" t="inlineStr">
        <is>
          <t>3</t>
        </is>
      </c>
      <c r="AJ159" s="2" t="inlineStr">
        <is>
          <t/>
        </is>
      </c>
      <c r="AK159" t="inlineStr">
        <is>
          <t>veterinaararsti väljastatud dokument&lt;i&gt; veterinaarravimi&lt;/i&gt; &lt;a href="/entry/result/1225197/all" id="ENTRY_TO_ENTRY_CONVERTER" target="_blank"&gt;IATE:1225197&lt;/a&gt; või inimtervishoius kasutatava ravimi kasutamiseks loomadel</t>
        </is>
      </c>
      <c r="AL159" s="2" t="inlineStr">
        <is>
          <t>eläinlääkemääräys</t>
        </is>
      </c>
      <c r="AM159" s="2" t="inlineStr">
        <is>
          <t>3</t>
        </is>
      </c>
      <c r="AN159" s="2" t="inlineStr">
        <is>
          <t/>
        </is>
      </c>
      <c r="AO159" t="inlineStr">
        <is>
          <t>eläinlääkärin antama asiakirja, joka koskee &lt;a href="https://iate.europa.eu/entry/result/1225197/fi" target="_blank"&gt;eläinlääkettä&lt;/a&gt; tai 
ihmisille tarkoitettua, eläimille käytettäväksi määrättyä lääkettä</t>
        </is>
      </c>
      <c r="AP159" t="inlineStr">
        <is>
          <t/>
        </is>
      </c>
      <c r="AQ159" t="inlineStr">
        <is>
          <t/>
        </is>
      </c>
      <c r="AR159" t="inlineStr">
        <is>
          <t/>
        </is>
      </c>
      <c r="AS159" t="inlineStr">
        <is>
          <t/>
        </is>
      </c>
      <c r="AT159" s="2" t="inlineStr">
        <is>
          <t>oideas tréidliachta</t>
        </is>
      </c>
      <c r="AU159" s="2" t="inlineStr">
        <is>
          <t>3</t>
        </is>
      </c>
      <c r="AV159" s="2" t="inlineStr">
        <is>
          <t/>
        </is>
      </c>
      <c r="AW159" t="inlineStr">
        <is>
          <t>doiciméad a eisíonn tréidlia i gcomhair táirge íocshláinte tréidliachta nó táirge íocshláinte atá ceaptha lena úsáid ag an duine chun é a úsáid in ainmhithe</t>
        </is>
      </c>
      <c r="AX159" t="inlineStr">
        <is>
          <t/>
        </is>
      </c>
      <c r="AY159" t="inlineStr">
        <is>
          <t/>
        </is>
      </c>
      <c r="AZ159" t="inlineStr">
        <is>
          <t/>
        </is>
      </c>
      <c r="BA159" t="inlineStr">
        <is>
          <t/>
        </is>
      </c>
      <c r="BB159" t="inlineStr">
        <is>
          <t/>
        </is>
      </c>
      <c r="BC159" t="inlineStr">
        <is>
          <t/>
        </is>
      </c>
      <c r="BD159" t="inlineStr">
        <is>
          <t/>
        </is>
      </c>
      <c r="BE159" t="inlineStr">
        <is>
          <t/>
        </is>
      </c>
      <c r="BF159" s="2" t="inlineStr">
        <is>
          <t>prescrizione veterinaria</t>
        </is>
      </c>
      <c r="BG159" s="2" t="inlineStr">
        <is>
          <t>3</t>
        </is>
      </c>
      <c r="BH159" s="2" t="inlineStr">
        <is>
          <t/>
        </is>
      </c>
      <c r="BI159" t="inlineStr">
        <is>
          <t>documento rilasciato
da un veterinario per un medicinale veterinario o per un medicinale per uso
umano destinato a essere usato per gli animali</t>
        </is>
      </c>
      <c r="BJ159" s="2" t="inlineStr">
        <is>
          <t>veterinarinis receptas</t>
        </is>
      </c>
      <c r="BK159" s="2" t="inlineStr">
        <is>
          <t>3</t>
        </is>
      </c>
      <c r="BL159" s="2" t="inlineStr">
        <is>
          <t/>
        </is>
      </c>
      <c r="BM159" t="inlineStr">
        <is>
          <t>veterinarijos gydytojo išduodamas dokumentas, kuriuo gyvūnams skiriamas veterinarinis vaistas arba žmonėms skirtas vaistas</t>
        </is>
      </c>
      <c r="BN159" t="inlineStr">
        <is>
          <t/>
        </is>
      </c>
      <c r="BO159" t="inlineStr">
        <is>
          <t/>
        </is>
      </c>
      <c r="BP159" t="inlineStr">
        <is>
          <t/>
        </is>
      </c>
      <c r="BQ159" t="inlineStr">
        <is>
          <t/>
        </is>
      </c>
      <c r="BR159" s="2" t="inlineStr">
        <is>
          <t>riċetta veterinarja</t>
        </is>
      </c>
      <c r="BS159" s="2" t="inlineStr">
        <is>
          <t>3</t>
        </is>
      </c>
      <c r="BT159" s="2" t="inlineStr">
        <is>
          <t/>
        </is>
      </c>
      <c r="BU159" t="inlineStr">
        <is>
          <t>dokument maħruġ minn veterinarju għal prodott mediċinali veterinarju jew prodott mediċinali għall-użu mill-bniedem destinat biex jintuża għall-annimali</t>
        </is>
      </c>
      <c r="BV159" t="inlineStr">
        <is>
          <t/>
        </is>
      </c>
      <c r="BW159" t="inlineStr">
        <is>
          <t/>
        </is>
      </c>
      <c r="BX159" t="inlineStr">
        <is>
          <t/>
        </is>
      </c>
      <c r="BY159" t="inlineStr">
        <is>
          <t/>
        </is>
      </c>
      <c r="BZ159" s="2" t="inlineStr">
        <is>
          <t>recepta weterynaryjna</t>
        </is>
      </c>
      <c r="CA159" s="2" t="inlineStr">
        <is>
          <t>3</t>
        </is>
      </c>
      <c r="CB159" s="2" t="inlineStr">
        <is>
          <t/>
        </is>
      </c>
      <c r="CC159" t="inlineStr">
        <is>
          <t>dokument wydany przez lekarza weterynarii dotyczący weterynaryjnego produktu leczniczego lub produktu leczniczego stosowanego u ludzi w celu zastosowania go u zwierząt</t>
        </is>
      </c>
      <c r="CD159" s="2" t="inlineStr">
        <is>
          <t>receita médico-veterinária</t>
        </is>
      </c>
      <c r="CE159" s="2" t="inlineStr">
        <is>
          <t>3</t>
        </is>
      </c>
      <c r="CF159" s="2" t="inlineStr">
        <is>
          <t/>
        </is>
      </c>
      <c r="CG159" t="inlineStr">
        <is>
          <t>Documento emitido por um médico veterinário no qual este prescreve um ou
 mais medicamentos veterinários ou medicamentos para uso humano para 
utilização em animais.</t>
        </is>
      </c>
      <c r="CH159" s="2" t="inlineStr">
        <is>
          <t>prescripție veterinară</t>
        </is>
      </c>
      <c r="CI159" s="2" t="inlineStr">
        <is>
          <t>3</t>
        </is>
      </c>
      <c r="CJ159" s="2" t="inlineStr">
        <is>
          <t/>
        </is>
      </c>
      <c r="CK159" t="inlineStr">
        <is>
          <t>document eliberat de un medic veterinar pentru un produs medicinal veterinar sau pentru un medicament de uz uman în vederea utilizării acestuia la animale</t>
        </is>
      </c>
      <c r="CL159" t="inlineStr">
        <is>
          <t/>
        </is>
      </c>
      <c r="CM159" t="inlineStr">
        <is>
          <t/>
        </is>
      </c>
      <c r="CN159" t="inlineStr">
        <is>
          <t/>
        </is>
      </c>
      <c r="CO159" t="inlineStr">
        <is>
          <t/>
        </is>
      </c>
      <c r="CP159" s="2" t="inlineStr">
        <is>
          <t>veterinarski recept</t>
        </is>
      </c>
      <c r="CQ159" s="2" t="inlineStr">
        <is>
          <t>3</t>
        </is>
      </c>
      <c r="CR159" s="2" t="inlineStr">
        <is>
          <t/>
        </is>
      </c>
      <c r="CS159" t="inlineStr">
        <is>
          <t>dokument, ki ga izda veterinar za &lt;a href="https://iate.europa.eu/entry/slideshow/1611259153074/1225197/sl" target="_blank"&gt;zdravilo za uporabo v veterinarski medicini&lt;/a&gt; ali za &lt;a href="https://iate.europa.eu/entry/slideshow/1611259247583/3535658/sl" target="_blank"&gt;zdravilo za uporabo v humani medicini&lt;/a&gt; za njegovo uporabo pri živalih</t>
        </is>
      </c>
      <c r="CT159" t="inlineStr">
        <is>
          <t/>
        </is>
      </c>
      <c r="CU159" t="inlineStr">
        <is>
          <t/>
        </is>
      </c>
      <c r="CV159" t="inlineStr">
        <is>
          <t/>
        </is>
      </c>
      <c r="CW159" t="inlineStr">
        <is>
          <t/>
        </is>
      </c>
    </row>
    <row r="160">
      <c r="A160" s="1" t="str">
        <f>HYPERLINK("https://iate.europa.eu/entry/result/3630052/all", "3630052")</f>
        <v>3630052</v>
      </c>
      <c r="B160" t="inlineStr">
        <is>
          <t>SOCIAL QUESTIONS</t>
        </is>
      </c>
      <c r="C160" t="inlineStr">
        <is>
          <t>SOCIAL QUESTIONS|health|pharmaceutical industry</t>
        </is>
      </c>
      <c r="D160" t="inlineStr">
        <is>
          <t>yes</t>
        </is>
      </c>
      <c r="E160" t="inlineStr">
        <is>
          <t/>
        </is>
      </c>
      <c r="F160" t="inlineStr">
        <is>
          <t/>
        </is>
      </c>
      <c r="G160" t="inlineStr">
        <is>
          <t/>
        </is>
      </c>
      <c r="H160" t="inlineStr">
        <is>
          <t/>
        </is>
      </c>
      <c r="I160" t="inlineStr">
        <is>
          <t/>
        </is>
      </c>
      <c r="J160" t="inlineStr">
        <is>
          <t/>
        </is>
      </c>
      <c r="K160" t="inlineStr">
        <is>
          <t/>
        </is>
      </c>
      <c r="L160" t="inlineStr">
        <is>
          <t/>
        </is>
      </c>
      <c r="M160" t="inlineStr">
        <is>
          <t/>
        </is>
      </c>
      <c r="N160" t="inlineStr">
        <is>
          <t/>
        </is>
      </c>
      <c r="O160" t="inlineStr">
        <is>
          <t/>
        </is>
      </c>
      <c r="P160" t="inlineStr">
        <is>
          <t/>
        </is>
      </c>
      <c r="Q160" t="inlineStr">
        <is>
          <t/>
        </is>
      </c>
      <c r="R160" t="inlineStr">
        <is>
          <t/>
        </is>
      </c>
      <c r="S160" t="inlineStr">
        <is>
          <t/>
        </is>
      </c>
      <c r="T160" t="inlineStr">
        <is>
          <t/>
        </is>
      </c>
      <c r="U160" t="inlineStr">
        <is>
          <t/>
        </is>
      </c>
      <c r="V160" s="2" t="inlineStr">
        <is>
          <t>απενεργοποίηση του μοναδικού κωδικού αναγνώρισης</t>
        </is>
      </c>
      <c r="W160" s="2" t="inlineStr">
        <is>
          <t>3</t>
        </is>
      </c>
      <c r="X160" s="2" t="inlineStr">
        <is>
          <t/>
        </is>
      </c>
      <c r="Y160" t="inlineStr">
        <is>
          <t>ενέργεια με την οποία μεταβάλλεται το ενεργό καθεστώς του μοναδικού κωδικού αναγνώρισης που είναι αποθηκευμένος στο σύστημα αποθετηρίων το οποίο αναφέρεται στο άρθρο 31 του κατ' εξουσιοδότηση κανονισμού (ΕΕ) 2016/161 σε καθεστώς που εμποδίζει οποιαδήποτε περαιτέρω επιτυχή επαλήθευση της γνησιότητας του εν λόγω μοναδικού κωδικού αναγνώρισης</t>
        </is>
      </c>
      <c r="Z160" s="2" t="inlineStr">
        <is>
          <t>decommissioning of a unique identifier</t>
        </is>
      </c>
      <c r="AA160" s="2" t="inlineStr">
        <is>
          <t>3</t>
        </is>
      </c>
      <c r="AB160" s="2" t="inlineStr">
        <is>
          <t/>
        </is>
      </c>
      <c r="AC160" t="inlineStr">
        <is>
          <t>operation changing the active status of a unique identifier stored in the repositories system referred to in Article 31 of Commission Delegated Regulation (EU) 2016/161 to a status impeding any further successful verification of the authenticity of that unique identifier</t>
        </is>
      </c>
      <c r="AD160" t="inlineStr">
        <is>
          <t/>
        </is>
      </c>
      <c r="AE160" t="inlineStr">
        <is>
          <t/>
        </is>
      </c>
      <c r="AF160" t="inlineStr">
        <is>
          <t/>
        </is>
      </c>
      <c r="AG160" t="inlineStr">
        <is>
          <t/>
        </is>
      </c>
      <c r="AH160" t="inlineStr">
        <is>
          <t/>
        </is>
      </c>
      <c r="AI160" t="inlineStr">
        <is>
          <t/>
        </is>
      </c>
      <c r="AJ160" t="inlineStr">
        <is>
          <t/>
        </is>
      </c>
      <c r="AK160" t="inlineStr">
        <is>
          <t/>
        </is>
      </c>
      <c r="AL160" t="inlineStr">
        <is>
          <t/>
        </is>
      </c>
      <c r="AM160" t="inlineStr">
        <is>
          <t/>
        </is>
      </c>
      <c r="AN160" t="inlineStr">
        <is>
          <t/>
        </is>
      </c>
      <c r="AO160" t="inlineStr">
        <is>
          <t/>
        </is>
      </c>
      <c r="AP160" t="inlineStr">
        <is>
          <t/>
        </is>
      </c>
      <c r="AQ160" t="inlineStr">
        <is>
          <t/>
        </is>
      </c>
      <c r="AR160" t="inlineStr">
        <is>
          <t/>
        </is>
      </c>
      <c r="AS160" t="inlineStr">
        <is>
          <t/>
        </is>
      </c>
      <c r="AT160" t="inlineStr">
        <is>
          <t/>
        </is>
      </c>
      <c r="AU160" t="inlineStr">
        <is>
          <t/>
        </is>
      </c>
      <c r="AV160" t="inlineStr">
        <is>
          <t/>
        </is>
      </c>
      <c r="AW160" t="inlineStr">
        <is>
          <t/>
        </is>
      </c>
      <c r="AX160" t="inlineStr">
        <is>
          <t/>
        </is>
      </c>
      <c r="AY160" t="inlineStr">
        <is>
          <t/>
        </is>
      </c>
      <c r="AZ160" t="inlineStr">
        <is>
          <t/>
        </is>
      </c>
      <c r="BA160" t="inlineStr">
        <is>
          <t/>
        </is>
      </c>
      <c r="BB160" t="inlineStr">
        <is>
          <t/>
        </is>
      </c>
      <c r="BC160" t="inlineStr">
        <is>
          <t/>
        </is>
      </c>
      <c r="BD160" t="inlineStr">
        <is>
          <t/>
        </is>
      </c>
      <c r="BE160" t="inlineStr">
        <is>
          <t/>
        </is>
      </c>
      <c r="BF160" t="inlineStr">
        <is>
          <t/>
        </is>
      </c>
      <c r="BG160" t="inlineStr">
        <is>
          <t/>
        </is>
      </c>
      <c r="BH160" t="inlineStr">
        <is>
          <t/>
        </is>
      </c>
      <c r="BI160" t="inlineStr">
        <is>
          <t/>
        </is>
      </c>
      <c r="BJ160" t="inlineStr">
        <is>
          <t/>
        </is>
      </c>
      <c r="BK160" t="inlineStr">
        <is>
          <t/>
        </is>
      </c>
      <c r="BL160" t="inlineStr">
        <is>
          <t/>
        </is>
      </c>
      <c r="BM160" t="inlineStr">
        <is>
          <t/>
        </is>
      </c>
      <c r="BN160" t="inlineStr">
        <is>
          <t/>
        </is>
      </c>
      <c r="BO160" t="inlineStr">
        <is>
          <t/>
        </is>
      </c>
      <c r="BP160" t="inlineStr">
        <is>
          <t/>
        </is>
      </c>
      <c r="BQ160" t="inlineStr">
        <is>
          <t/>
        </is>
      </c>
      <c r="BR160" t="inlineStr">
        <is>
          <t/>
        </is>
      </c>
      <c r="BS160" t="inlineStr">
        <is>
          <t/>
        </is>
      </c>
      <c r="BT160" t="inlineStr">
        <is>
          <t/>
        </is>
      </c>
      <c r="BU160" t="inlineStr">
        <is>
          <t/>
        </is>
      </c>
      <c r="BV160" t="inlineStr">
        <is>
          <t/>
        </is>
      </c>
      <c r="BW160" t="inlineStr">
        <is>
          <t/>
        </is>
      </c>
      <c r="BX160" t="inlineStr">
        <is>
          <t/>
        </is>
      </c>
      <c r="BY160" t="inlineStr">
        <is>
          <t/>
        </is>
      </c>
      <c r="BZ160" t="inlineStr">
        <is>
          <t/>
        </is>
      </c>
      <c r="CA160" t="inlineStr">
        <is>
          <t/>
        </is>
      </c>
      <c r="CB160" t="inlineStr">
        <is>
          <t/>
        </is>
      </c>
      <c r="CC160" t="inlineStr">
        <is>
          <t/>
        </is>
      </c>
      <c r="CD160" t="inlineStr">
        <is>
          <t/>
        </is>
      </c>
      <c r="CE160" t="inlineStr">
        <is>
          <t/>
        </is>
      </c>
      <c r="CF160" t="inlineStr">
        <is>
          <t/>
        </is>
      </c>
      <c r="CG160" t="inlineStr">
        <is>
          <t/>
        </is>
      </c>
      <c r="CH160" t="inlineStr">
        <is>
          <t/>
        </is>
      </c>
      <c r="CI160" t="inlineStr">
        <is>
          <t/>
        </is>
      </c>
      <c r="CJ160" t="inlineStr">
        <is>
          <t/>
        </is>
      </c>
      <c r="CK160" t="inlineStr">
        <is>
          <t/>
        </is>
      </c>
      <c r="CL160" t="inlineStr">
        <is>
          <t/>
        </is>
      </c>
      <c r="CM160" t="inlineStr">
        <is>
          <t/>
        </is>
      </c>
      <c r="CN160" t="inlineStr">
        <is>
          <t/>
        </is>
      </c>
      <c r="CO160" t="inlineStr">
        <is>
          <t/>
        </is>
      </c>
      <c r="CP160" t="inlineStr">
        <is>
          <t/>
        </is>
      </c>
      <c r="CQ160" t="inlineStr">
        <is>
          <t/>
        </is>
      </c>
      <c r="CR160" t="inlineStr">
        <is>
          <t/>
        </is>
      </c>
      <c r="CS160" t="inlineStr">
        <is>
          <t/>
        </is>
      </c>
      <c r="CT160" t="inlineStr">
        <is>
          <t/>
        </is>
      </c>
      <c r="CU160" t="inlineStr">
        <is>
          <t/>
        </is>
      </c>
      <c r="CV160" t="inlineStr">
        <is>
          <t/>
        </is>
      </c>
      <c r="CW160" t="inlineStr">
        <is>
          <t/>
        </is>
      </c>
    </row>
    <row r="161">
      <c r="A161" s="1" t="str">
        <f>HYPERLINK("https://iate.europa.eu/entry/result/1108802/all", "1108802")</f>
        <v>1108802</v>
      </c>
      <c r="B161" t="inlineStr">
        <is>
          <t>SOCIAL QUESTIONS</t>
        </is>
      </c>
      <c r="C161" t="inlineStr">
        <is>
          <t>SOCIAL QUESTIONS|health|pharmaceutical industry</t>
        </is>
      </c>
      <c r="D161" t="inlineStr">
        <is>
          <t>yes</t>
        </is>
      </c>
      <c r="E161" t="inlineStr">
        <is>
          <t/>
        </is>
      </c>
      <c r="F161" s="2" t="inlineStr">
        <is>
          <t>страничен ефект</t>
        </is>
      </c>
      <c r="G161" s="2" t="inlineStr">
        <is>
          <t>3</t>
        </is>
      </c>
      <c r="H161" s="2" t="inlineStr">
        <is>
          <t/>
        </is>
      </c>
      <c r="I161" t="inlineStr">
        <is>
          <t>Нетърсен ефект, възникващ извън основния очакван ефект от даден лекарствен продукт при лечение или диагностициране.</t>
        </is>
      </c>
      <c r="J161" s="2" t="inlineStr">
        <is>
          <t>vedlejší účinek|
nežádoucí účinek</t>
        </is>
      </c>
      <c r="K161" s="2" t="inlineStr">
        <is>
          <t>3|
3</t>
        </is>
      </c>
      <c r="L161" s="2" t="inlineStr">
        <is>
          <t xml:space="preserve">|
</t>
        </is>
      </c>
      <c r="M161" t="inlineStr">
        <is>
          <t>Jakýkoliv nezamýšlený účinek léčivého přípravku, který se dostaví po dávkách běžně užívaných u člověka a souvisí s farmakologickými vlastnostmi léčiva.</t>
        </is>
      </c>
      <c r="N161" s="2" t="inlineStr">
        <is>
          <t>bivirkning|
lægemiddelbivirkning</t>
        </is>
      </c>
      <c r="O161" s="2" t="inlineStr">
        <is>
          <t>3|
3</t>
        </is>
      </c>
      <c r="P161" s="2" t="inlineStr">
        <is>
          <t xml:space="preserve">|
</t>
        </is>
      </c>
      <c r="Q161" t="inlineStr">
        <is>
          <t>utilsigtet og som regel uønsket virkning af et lægemiddel, som indtræder
ved sådanne doser, der normalt anvendes til mennesker, og som er knyttet til
lægemidlets farmakologiske egenskaber</t>
        </is>
      </c>
      <c r="R161" s="2" t="inlineStr">
        <is>
          <t>Nebenwirkung|
unerwünschte Arzneimittelwirkung|
UAW</t>
        </is>
      </c>
      <c r="S161" s="2" t="inlineStr">
        <is>
          <t>3|
3|
3</t>
        </is>
      </c>
      <c r="T161" s="2" t="inlineStr">
        <is>
          <t xml:space="preserve">|
|
</t>
        </is>
      </c>
      <c r="U161" t="inlineStr">
        <is>
          <t>weitere, in der Regel unerwünschte Wirkungen einer pharmakologischen Substanz, die zusätzlich zur gewünschten Hauptwirkung auftreten</t>
        </is>
      </c>
      <c r="V161" s="2" t="inlineStr">
        <is>
          <t>παρενέργεια</t>
        </is>
      </c>
      <c r="W161" s="2" t="inlineStr">
        <is>
          <t>3</t>
        </is>
      </c>
      <c r="X161" s="2" t="inlineStr">
        <is>
          <t/>
        </is>
      </c>
      <c r="Y161" t="inlineStr">
        <is>
          <t/>
        </is>
      </c>
      <c r="Z161" s="2" t="inlineStr">
        <is>
          <t>side effect</t>
        </is>
      </c>
      <c r="AA161" s="2" t="inlineStr">
        <is>
          <t>3</t>
        </is>
      </c>
      <c r="AB161" s="2" t="inlineStr">
        <is>
          <t/>
        </is>
      </c>
      <c r="AC161" t="inlineStr">
        <is>
          <t>any unintended effect of a pharmaceutical product occurring at doses normally used in man which is related to the pharmacological properties of the drug</t>
        </is>
      </c>
      <c r="AD161" s="2" t="inlineStr">
        <is>
          <t>efecto secundario|
efecto colateral</t>
        </is>
      </c>
      <c r="AE161" s="2" t="inlineStr">
        <is>
          <t>4|
4</t>
        </is>
      </c>
      <c r="AF161" s="2" t="inlineStr">
        <is>
          <t xml:space="preserve">|
</t>
        </is>
      </c>
      <c r="AG161" t="inlineStr">
        <is>
          <t>Cualquier efecto de un medicamento distinto de su efecto terapéutico principal.</t>
        </is>
      </c>
      <c r="AH161" t="inlineStr">
        <is>
          <t/>
        </is>
      </c>
      <c r="AI161" t="inlineStr">
        <is>
          <t/>
        </is>
      </c>
      <c r="AJ161" t="inlineStr">
        <is>
          <t/>
        </is>
      </c>
      <c r="AK161" t="inlineStr">
        <is>
          <t/>
        </is>
      </c>
      <c r="AL161" s="2" t="inlineStr">
        <is>
          <t>sivuvaikutus</t>
        </is>
      </c>
      <c r="AM161" s="2" t="inlineStr">
        <is>
          <t>3</t>
        </is>
      </c>
      <c r="AN161" s="2" t="inlineStr">
        <is>
          <t/>
        </is>
      </c>
      <c r="AO161" t="inlineStr">
        <is>
          <t>mikä tahansa odottamaton reaktio, jonka tutkittava lääkeaine saattaa aiheuttaa</t>
        </is>
      </c>
      <c r="AP161" s="2" t="inlineStr">
        <is>
          <t>effet secondaire</t>
        </is>
      </c>
      <c r="AQ161" s="2" t="inlineStr">
        <is>
          <t>4</t>
        </is>
      </c>
      <c r="AR161" s="2" t="inlineStr">
        <is>
          <t/>
        </is>
      </c>
      <c r="AS161" t="inlineStr">
        <is>
          <t>effet d’un médicament en rapport avec une de ses propriétés pharmacologiques annexes et donc connues</t>
        </is>
      </c>
      <c r="AT161" s="2" t="inlineStr">
        <is>
          <t>fo-iarsma</t>
        </is>
      </c>
      <c r="AU161" s="2" t="inlineStr">
        <is>
          <t>3</t>
        </is>
      </c>
      <c r="AV161" s="2" t="inlineStr">
        <is>
          <t/>
        </is>
      </c>
      <c r="AW161" t="inlineStr">
        <is>
          <t/>
        </is>
      </c>
      <c r="AX161" t="inlineStr">
        <is>
          <t/>
        </is>
      </c>
      <c r="AY161" t="inlineStr">
        <is>
          <t/>
        </is>
      </c>
      <c r="AZ161" t="inlineStr">
        <is>
          <t/>
        </is>
      </c>
      <c r="BA161" t="inlineStr">
        <is>
          <t/>
        </is>
      </c>
      <c r="BB161" s="2" t="inlineStr">
        <is>
          <t>mellékhatás</t>
        </is>
      </c>
      <c r="BC161" s="2" t="inlineStr">
        <is>
          <t>3</t>
        </is>
      </c>
      <c r="BD161" s="2" t="inlineStr">
        <is>
          <t/>
        </is>
      </c>
      <c r="BE161" t="inlineStr">
        <is>
          <t/>
        </is>
      </c>
      <c r="BF161" s="2" t="inlineStr">
        <is>
          <t>effetto collaterale</t>
        </is>
      </c>
      <c r="BG161" s="2" t="inlineStr">
        <is>
          <t>3</t>
        </is>
      </c>
      <c r="BH161" s="2" t="inlineStr">
        <is>
          <t/>
        </is>
      </c>
      <c r="BI161" t="inlineStr">
        <is>
          <t>Effetto secondario (non necessariamente negativo) di un farmaco o di un trattamento che si aggiunge all'effetto terapeutico desiderato.</t>
        </is>
      </c>
      <c r="BJ161" s="2" t="inlineStr">
        <is>
          <t>šalutinis poveikis</t>
        </is>
      </c>
      <c r="BK161" s="2" t="inlineStr">
        <is>
          <t>3</t>
        </is>
      </c>
      <c r="BL161" s="2" t="inlineStr">
        <is>
          <t/>
        </is>
      </c>
      <c r="BM161" t="inlineStr">
        <is>
          <t/>
        </is>
      </c>
      <c r="BN161" s="2" t="inlineStr">
        <is>
          <t>blakusefekts</t>
        </is>
      </c>
      <c r="BO161" s="2" t="inlineStr">
        <is>
          <t>3</t>
        </is>
      </c>
      <c r="BP161" s="2" t="inlineStr">
        <is>
          <t/>
        </is>
      </c>
      <c r="BQ161" t="inlineStr">
        <is>
          <t>jebkāda zāļu radīta neparedzēta ietekme, kas rodas, lietojot parastas cilvēkam paredzētas devas un ir saistīta ar zāļu farmakoloģiskajām īpašībām</t>
        </is>
      </c>
      <c r="BR161" s="2" t="inlineStr">
        <is>
          <t>effett sekondarju|
effett kollaterali</t>
        </is>
      </c>
      <c r="BS161" s="2" t="inlineStr">
        <is>
          <t>3|
3</t>
        </is>
      </c>
      <c r="BT161" s="2" t="inlineStr">
        <is>
          <t xml:space="preserve">|
</t>
        </is>
      </c>
      <c r="BU161" t="inlineStr">
        <is>
          <t/>
        </is>
      </c>
      <c r="BV161" s="2" t="inlineStr">
        <is>
          <t>bijwerking</t>
        </is>
      </c>
      <c r="BW161" s="2" t="inlineStr">
        <is>
          <t>3</t>
        </is>
      </c>
      <c r="BX161" s="2" t="inlineStr">
        <is>
          <t/>
        </is>
      </c>
      <c r="BY161" t="inlineStr">
        <is>
          <t>reactie of bijkomende werking bij het gebruiken van een geneesmiddel</t>
        </is>
      </c>
      <c r="BZ161" s="2" t="inlineStr">
        <is>
          <t>efekt uboczny|
skutek uboczny</t>
        </is>
      </c>
      <c r="CA161" s="2" t="inlineStr">
        <is>
          <t>3|
3</t>
        </is>
      </c>
      <c r="CB161" s="2" t="inlineStr">
        <is>
          <t xml:space="preserve">|
</t>
        </is>
      </c>
      <c r="CC161" t="inlineStr">
        <is>
          <t>inny od oczekiwanego, niepożądany efekt leczenia</t>
        </is>
      </c>
      <c r="CD161" s="2" t="inlineStr">
        <is>
          <t>efeito secundário</t>
        </is>
      </c>
      <c r="CE161" s="2" t="inlineStr">
        <is>
          <t>3</t>
        </is>
      </c>
      <c r="CF161" s="2" t="inlineStr">
        <is>
          <t/>
        </is>
      </c>
      <c r="CG161" t="inlineStr">
        <is>
          <t>Efeitos inerentes à utilização dos fármacos para além dos efeitos terapêuticos esperados, que acarretam por vezes, riscos demasiado elevados [e que são] muitas vezes inseparáveis do efeito benéfico que o medicamento confere à saúde do doente.</t>
        </is>
      </c>
      <c r="CH161" s="2" t="inlineStr">
        <is>
          <t>efect secundar</t>
        </is>
      </c>
      <c r="CI161" s="2" t="inlineStr">
        <is>
          <t>3</t>
        </is>
      </c>
      <c r="CJ161" s="2" t="inlineStr">
        <is>
          <t/>
        </is>
      </c>
      <c r="CK161" t="inlineStr">
        <is>
          <t/>
        </is>
      </c>
      <c r="CL161" s="2" t="inlineStr">
        <is>
          <t>vedľajší účinok</t>
        </is>
      </c>
      <c r="CM161" s="2" t="inlineStr">
        <is>
          <t>3</t>
        </is>
      </c>
      <c r="CN161" s="2" t="inlineStr">
        <is>
          <t/>
        </is>
      </c>
      <c r="CO161" t="inlineStr">
        <is>
          <t>každý nezamýšľaný účinok lieku, objavujúci sa pri dávkach normálne používaných u ľudí, ktorý súvisí s farmakologickými vlastnosťami lieku</t>
        </is>
      </c>
      <c r="CP161" s="2" t="inlineStr">
        <is>
          <t>stranski učinek</t>
        </is>
      </c>
      <c r="CQ161" s="2" t="inlineStr">
        <is>
          <t>3</t>
        </is>
      </c>
      <c r="CR161" s="2" t="inlineStr">
        <is>
          <t/>
        </is>
      </c>
      <c r="CS161" t="inlineStr">
        <is>
          <t>učinek, ki nastaja poleg glavnega učinka in lahko kaže zaželene ali nezaželene lastnosti</t>
        </is>
      </c>
      <c r="CT161" s="2" t="inlineStr">
        <is>
          <t>biverkning</t>
        </is>
      </c>
      <c r="CU161" s="2" t="inlineStr">
        <is>
          <t>3</t>
        </is>
      </c>
      <c r="CV161" s="2" t="inlineStr">
        <is>
          <t/>
        </is>
      </c>
      <c r="CW161" t="inlineStr">
        <is>
          <t>oönskad och/eller oavsedd effekt av läkemedel</t>
        </is>
      </c>
    </row>
    <row r="162">
      <c r="A162" s="1" t="str">
        <f>HYPERLINK("https://iate.europa.eu/entry/result/114124/all", "114124")</f>
        <v>114124</v>
      </c>
      <c r="B162" t="inlineStr">
        <is>
          <t>AGRICULTURE, FORESTRY AND FISHERIES</t>
        </is>
      </c>
      <c r="C162" t="inlineStr">
        <is>
          <t>AGRICULTURE, FORESTRY AND FISHERIES|agricultural activity|animal nutrition</t>
        </is>
      </c>
      <c r="D162" t="inlineStr">
        <is>
          <t>yes</t>
        </is>
      </c>
      <c r="E162" t="inlineStr">
        <is>
          <t/>
        </is>
      </c>
      <c r="F162" s="2" t="inlineStr">
        <is>
          <t>премикс</t>
        </is>
      </c>
      <c r="G162" s="2" t="inlineStr">
        <is>
          <t>3</t>
        </is>
      </c>
      <c r="H162" s="2" t="inlineStr">
        <is>
          <t/>
        </is>
      </c>
      <c r="I162" t="inlineStr">
        <is>
          <t>смес от фуражни добавки или смес от една или повече фуражни добавки с фуражни суровини или вода, използвани като носители, които не са предназначени за директно хранене на животните</t>
        </is>
      </c>
      <c r="J162" s="2" t="inlineStr">
        <is>
          <t>premixy</t>
        </is>
      </c>
      <c r="K162" s="2" t="inlineStr">
        <is>
          <t>3</t>
        </is>
      </c>
      <c r="L162" s="2" t="inlineStr">
        <is>
          <t/>
        </is>
      </c>
      <c r="M162" t="inlineStr">
        <is>
          <t>směsi doplňkových látek v krmivech nebo směsi jedné nebo více doplňkových látek v krmivech s krmnými surovinami nebo vodou používanými jako nosiče, neurčené k přímému krmení zvířat</t>
        </is>
      </c>
      <c r="N162" s="2" t="inlineStr">
        <is>
          <t>forblanding|
koncentrater|
premixes</t>
        </is>
      </c>
      <c r="O162" s="2" t="inlineStr">
        <is>
          <t>3|
3|
3</t>
        </is>
      </c>
      <c r="P162" s="2" t="inlineStr">
        <is>
          <t xml:space="preserve">|
|
</t>
        </is>
      </c>
      <c r="Q162" t="inlineStr">
        <is>
          <t>blandinger af fodertilsætningsstoffer eller blandinger af et eller flere fodertilsætningsstoffer med fodermidler eller vand som bærestoffer, der ikke er bestemt til direkte fodring</t>
        </is>
      </c>
      <c r="R162" s="2" t="inlineStr">
        <is>
          <t>Vormischung</t>
        </is>
      </c>
      <c r="S162" s="2" t="inlineStr">
        <is>
          <t>3</t>
        </is>
      </c>
      <c r="T162" s="2" t="inlineStr">
        <is>
          <t/>
        </is>
      </c>
      <c r="U162" t="inlineStr">
        <is>
          <t>Mischungen von Futtermittelzusatzstoffen oder Mischungen aus einem oder mehreren Futtermittelzusatzstoffen mit Futtermittel-Ausgangserzeugnissen oder Wasser als Trägern, die nicht für die direkte Verfütterung an Tiere bestimmt sind</t>
        </is>
      </c>
      <c r="V162" s="2" t="inlineStr">
        <is>
          <t>προμείγματα|
προανάμιξη</t>
        </is>
      </c>
      <c r="W162" s="2" t="inlineStr">
        <is>
          <t>3|
3</t>
        </is>
      </c>
      <c r="X162" s="2" t="inlineStr">
        <is>
          <t xml:space="preserve">|
</t>
        </is>
      </c>
      <c r="Y162" t="inlineStr">
        <is>
          <t>μείγματα πρόσθετων υλών ζωοτροφών ή μείγματα ενός ή περισσότερων πρόσθετων υλών ζωοτροφών με πρώτες ύλες ζωοτροφών ή νερό που χρησιμοποιούνται ως έκδοχα, τα οποία δεν προορίζονται άμεσα για διατροφή των ζώων</t>
        </is>
      </c>
      <c r="Z162" s="2" t="inlineStr">
        <is>
          <t>premixture|
premix|
feed premixture</t>
        </is>
      </c>
      <c r="AA162" s="2" t="inlineStr">
        <is>
          <t>3|
3|
3</t>
        </is>
      </c>
      <c r="AB162" s="2" t="inlineStr">
        <is>
          <t xml:space="preserve">|
|
</t>
        </is>
      </c>
      <c r="AC162" t="inlineStr">
        <is>
          <t>mixture of feed additives or mixture of one or more feed additives with feed materials or water used as carriers, not intended for direct feeding to animals</t>
        </is>
      </c>
      <c r="AD162" s="2" t="inlineStr">
        <is>
          <t>premezcla</t>
        </is>
      </c>
      <c r="AE162" s="2" t="inlineStr">
        <is>
          <t>3</t>
        </is>
      </c>
      <c r="AF162" s="2" t="inlineStr">
        <is>
          <t/>
        </is>
      </c>
      <c r="AG162" t="inlineStr">
        <is>
          <t>mezclas de aditivos para alimentación animal o mezclas de uno o más aditivos para alimentación animal con materias primas para piensos o agua utilizadas como soporte que no se destinan a la alimentación directa de los animales</t>
        </is>
      </c>
      <c r="AH162" s="2" t="inlineStr">
        <is>
          <t>eelsegu</t>
        </is>
      </c>
      <c r="AI162" s="2" t="inlineStr">
        <is>
          <t>3</t>
        </is>
      </c>
      <c r="AJ162" s="2" t="inlineStr">
        <is>
          <t/>
        </is>
      </c>
      <c r="AK162" t="inlineStr">
        <is>
          <t>söödalisandite segu või ühe või mitme söödalisandi segu koos söödatoorainetega või tugiainena kasutatava veega, mis ei ole ette nähtud loomadele otse söötmiseks</t>
        </is>
      </c>
      <c r="AL162" s="2" t="inlineStr">
        <is>
          <t>esiseos</t>
        </is>
      </c>
      <c r="AM162" s="2" t="inlineStr">
        <is>
          <t>3</t>
        </is>
      </c>
      <c r="AN162" s="2" t="inlineStr">
        <is>
          <t/>
        </is>
      </c>
      <c r="AO162" t="inlineStr">
        <is>
          <t>rehun lisäaineiden seos taikka yhden tai useamman rehun lisäaineen sekä kantaja-aineina käytettävien rehuaineiden tai veden seos, jota ei ole tarkoitettu välittömästi eläinten ruokintaan</t>
        </is>
      </c>
      <c r="AP162" s="2" t="inlineStr">
        <is>
          <t>prémélange</t>
        </is>
      </c>
      <c r="AQ162" s="2" t="inlineStr">
        <is>
          <t>3</t>
        </is>
      </c>
      <c r="AR162" s="2" t="inlineStr">
        <is>
          <t/>
        </is>
      </c>
      <c r="AS162" t="inlineStr">
        <is>
          <t>les mélanges d'additifs pour l'alimentation animale ou mélanges d'un ou de plusieurs additifs pour l'alimentation animale avec des matières premières pour aliments des animaux ou de l'eau utilisées comme supports, qui ne sont pas destinés à l'alimentation directe des animaux</t>
        </is>
      </c>
      <c r="AT162" s="2" t="inlineStr">
        <is>
          <t>réamh-mheascán</t>
        </is>
      </c>
      <c r="AU162" s="2" t="inlineStr">
        <is>
          <t>3</t>
        </is>
      </c>
      <c r="AV162" s="2" t="inlineStr">
        <is>
          <t/>
        </is>
      </c>
      <c r="AW162" t="inlineStr">
        <is>
          <t/>
        </is>
      </c>
      <c r="AX162" t="inlineStr">
        <is>
          <t/>
        </is>
      </c>
      <c r="AY162" t="inlineStr">
        <is>
          <t/>
        </is>
      </c>
      <c r="AZ162" t="inlineStr">
        <is>
          <t/>
        </is>
      </c>
      <c r="BA162" t="inlineStr">
        <is>
          <t/>
        </is>
      </c>
      <c r="BB162" s="2" t="inlineStr">
        <is>
          <t>előkeverék</t>
        </is>
      </c>
      <c r="BC162" s="2" t="inlineStr">
        <is>
          <t>3</t>
        </is>
      </c>
      <c r="BD162" s="2" t="inlineStr">
        <is>
          <t/>
        </is>
      </c>
      <c r="BE162" t="inlineStr">
        <is>
          <t>takarmány-adalékanyagok, illetve egy vagy több takarmány-adalékanyag vivőanyagként takarmány-alapanyagokkal vagy vízzel vegyített keveréke, amelyet nem közvetlenül állatok etetésére szánnak</t>
        </is>
      </c>
      <c r="BF162" s="2" t="inlineStr">
        <is>
          <t>premiscele|
premiscela</t>
        </is>
      </c>
      <c r="BG162" s="2" t="inlineStr">
        <is>
          <t>3|
3</t>
        </is>
      </c>
      <c r="BH162" s="2" t="inlineStr">
        <is>
          <t xml:space="preserve">|
</t>
        </is>
      </c>
      <c r="BI162" t="inlineStr">
        <is>
          <t>le miscele di additivi per mangimi o le miscele di uno o più additivi per mangimi con materie prime per mangimi o acqua, utilizzate come supporto, non destinate ad essere somministrate direttamente agli animali.</t>
        </is>
      </c>
      <c r="BJ162" s="2" t="inlineStr">
        <is>
          <t>premiksas</t>
        </is>
      </c>
      <c r="BK162" s="2" t="inlineStr">
        <is>
          <t>3</t>
        </is>
      </c>
      <c r="BL162" s="2" t="inlineStr">
        <is>
          <t/>
        </is>
      </c>
      <c r="BM162" t="inlineStr">
        <is>
          <t>tiesiogiai gyvūnams šerti neskirtas pašarų priedų mišinys arba vieno ar kelių pašarų priedų ir pašarinių žaliavų ar vandens mišinys, naudojamas kaip tam tikrų medžiagų šaltinis kombinuotiesiems pašarams gaminti</t>
        </is>
      </c>
      <c r="BN162" s="2" t="inlineStr">
        <is>
          <t>premiksi</t>
        </is>
      </c>
      <c r="BO162" s="2" t="inlineStr">
        <is>
          <t>3</t>
        </is>
      </c>
      <c r="BP162" s="2" t="inlineStr">
        <is>
          <t/>
        </is>
      </c>
      <c r="BQ162" t="inlineStr">
        <is>
          <t>lopbarības piedevu maisījumi vai vienas vai vairāku lopbarības piedevu maisījumi ar barības sastāvdaļām vai ūdeni, ko pielieto kā nesējvielas, kuri nav paredzēti tiešai izbarošanai dzīvniekiem</t>
        </is>
      </c>
      <c r="BR162" s="2" t="inlineStr">
        <is>
          <t>premixxela|
taħlitiet lesti minn qabel</t>
        </is>
      </c>
      <c r="BS162" s="2" t="inlineStr">
        <is>
          <t>3|
3</t>
        </is>
      </c>
      <c r="BT162" s="2" t="inlineStr">
        <is>
          <t xml:space="preserve">preferred|
</t>
        </is>
      </c>
      <c r="BU162" t="inlineStr">
        <is>
          <t>tfisser it-taħlitiet ta’ adittivi tal-għalf jew it-taħlitiet ta’ adittiv wieħed jew aktar tal-għalf ma’ materjali tal-għalf jew ilma li jintużaw bħala ġarriera, u mhux maħsuba bħala għalf dirett għall-annimali</t>
        </is>
      </c>
      <c r="BV162" s="2" t="inlineStr">
        <is>
          <t>voormengsel|
prémélanges|
prémixes</t>
        </is>
      </c>
      <c r="BW162" s="2" t="inlineStr">
        <is>
          <t>3|
3|
3</t>
        </is>
      </c>
      <c r="BX162" s="2" t="inlineStr">
        <is>
          <t xml:space="preserve">|
|
</t>
        </is>
      </c>
      <c r="BY162" t="inlineStr">
        <is>
          <t>mengsels van toevoegingsmiddelen of mengsels van een of meer toevoegingsmiddelen met als drager voedermiddelen of water, die niet bedoeld zijn voor rechtstreekse vervoedering aan dieren</t>
        </is>
      </c>
      <c r="BZ162" s="2" t="inlineStr">
        <is>
          <t>premiksy</t>
        </is>
      </c>
      <c r="CA162" s="2" t="inlineStr">
        <is>
          <t>3</t>
        </is>
      </c>
      <c r="CB162" s="2" t="inlineStr">
        <is>
          <t/>
        </is>
      </c>
      <c r="CC162" t="inlineStr">
        <is>
          <t>mieszanki dodatków paszowych lub mieszanki jednego lub więcej dodatków paszowych z materiałami paszowymi lub wodą stosowanymi jako nośniki, nieprzeznaczone do bezpośredniego żywienia zwierząt</t>
        </is>
      </c>
      <c r="CD162" s="2" t="inlineStr">
        <is>
          <t>pré-mistura|
pré-mistura para a alimentação animal</t>
        </is>
      </c>
      <c r="CE162" s="2" t="inlineStr">
        <is>
          <t>3|
3</t>
        </is>
      </c>
      <c r="CF162" s="2" t="inlineStr">
        <is>
          <t xml:space="preserve">|
</t>
        </is>
      </c>
      <c r="CG162" t="inlineStr">
        <is>
          <t>mistura de aditivos para a alimentação animal ou mistura de um ou mais desses aditivos com matérias-primas para a alimentação animal ou água usada como excipiente, que não se destina à alimentação directa de animais.</t>
        </is>
      </c>
      <c r="CH162" s="2" t="inlineStr">
        <is>
          <t>preamestecuri</t>
        </is>
      </c>
      <c r="CI162" s="2" t="inlineStr">
        <is>
          <t>3</t>
        </is>
      </c>
      <c r="CJ162" s="2" t="inlineStr">
        <is>
          <t/>
        </is>
      </c>
      <c r="CK162" t="inlineStr">
        <is>
          <t>amestecurile de aditivi pentru hrana animalelor sau amestecuri de unul sau mai mulți aditivi pentru hrana animalelor cu materii prime pentru furaje sau cu apă, folosite ca materii de bază, care nu sunt destinate hrănirii directe a animalelor</t>
        </is>
      </c>
      <c r="CL162" s="2" t="inlineStr">
        <is>
          <t>premixy</t>
        </is>
      </c>
      <c r="CM162" s="2" t="inlineStr">
        <is>
          <t>3</t>
        </is>
      </c>
      <c r="CN162" s="2" t="inlineStr">
        <is>
          <t/>
        </is>
      </c>
      <c r="CO162" t="inlineStr">
        <is>
          <t>zmesi kŕmnych doplnkových látok alebo zmesi jednej alebo viacerých kŕmnych doplnkových látok s kŕmnymi surovinami alebo vodou používanými ako nosiče, ktoré nie sú určené na priame kŕmenie zvierat</t>
        </is>
      </c>
      <c r="CP162" s="2" t="inlineStr">
        <is>
          <t>premiksi</t>
        </is>
      </c>
      <c r="CQ162" s="2" t="inlineStr">
        <is>
          <t>3</t>
        </is>
      </c>
      <c r="CR162" s="2" t="inlineStr">
        <is>
          <t/>
        </is>
      </c>
      <c r="CS162" t="inlineStr">
        <is>
          <t>mešanice krmnih dodatkov ali mešanice enega ali več krmnih dodatkov s posamičnimi krmili ali vodo, uporabljenimi kot nosilci, in niso namenjene za neposredno krmljenje živali</t>
        </is>
      </c>
      <c r="CT162" s="2" t="inlineStr">
        <is>
          <t>förblandning</t>
        </is>
      </c>
      <c r="CU162" s="2" t="inlineStr">
        <is>
          <t>3</t>
        </is>
      </c>
      <c r="CV162" s="2" t="inlineStr">
        <is>
          <t/>
        </is>
      </c>
      <c r="CW162" t="inlineStr">
        <is>
          <t>blandning av fodertillsatser eller blandning av en eller flera fodertillsatser med foderråvaror eller vatten som används som bärare och som inte är direkt avsedda för utfodring</t>
        </is>
      </c>
    </row>
    <row r="163">
      <c r="A163" s="1" t="str">
        <f>HYPERLINK("https://iate.europa.eu/entry/result/35172/all", "35172")</f>
        <v>35172</v>
      </c>
      <c r="B163" t="inlineStr">
        <is>
          <t>SOCIAL QUESTIONS</t>
        </is>
      </c>
      <c r="C163" t="inlineStr">
        <is>
          <t>SOCIAL QUESTIONS|health|pharmaceutical industry</t>
        </is>
      </c>
      <c r="D163" t="inlineStr">
        <is>
          <t>no</t>
        </is>
      </c>
      <c r="E163" t="inlineStr">
        <is>
          <t/>
        </is>
      </c>
      <c r="F163" t="inlineStr">
        <is>
          <t/>
        </is>
      </c>
      <c r="G163" t="inlineStr">
        <is>
          <t/>
        </is>
      </c>
      <c r="H163" t="inlineStr">
        <is>
          <t/>
        </is>
      </c>
      <c r="I163" t="inlineStr">
        <is>
          <t/>
        </is>
      </c>
      <c r="J163" t="inlineStr">
        <is>
          <t/>
        </is>
      </c>
      <c r="K163" t="inlineStr">
        <is>
          <t/>
        </is>
      </c>
      <c r="L163" t="inlineStr">
        <is>
          <t/>
        </is>
      </c>
      <c r="M163" t="inlineStr">
        <is>
          <t/>
        </is>
      </c>
      <c r="N163" t="inlineStr">
        <is>
          <t/>
        </is>
      </c>
      <c r="O163" t="inlineStr">
        <is>
          <t/>
        </is>
      </c>
      <c r="P163" t="inlineStr">
        <is>
          <t/>
        </is>
      </c>
      <c r="Q163" t="inlineStr">
        <is>
          <t/>
        </is>
      </c>
      <c r="R163" s="2" t="inlineStr">
        <is>
          <t>Risiko von Entzugserscheinigungen bei Absetzen des Arzneimittels|
Risiken bei Absetzen des Arzneimittels|
Entzugserscheinungen</t>
        </is>
      </c>
      <c r="S163" s="2" t="inlineStr">
        <is>
          <t>3|
3|
3</t>
        </is>
      </c>
      <c r="T163" s="2" t="inlineStr">
        <is>
          <t xml:space="preserve">|
|
</t>
        </is>
      </c>
      <c r="U163" t="inlineStr">
        <is>
          <t/>
        </is>
      </c>
      <c r="V163" t="inlineStr">
        <is>
          <t/>
        </is>
      </c>
      <c r="W163" t="inlineStr">
        <is>
          <t/>
        </is>
      </c>
      <c r="X163" t="inlineStr">
        <is>
          <t/>
        </is>
      </c>
      <c r="Y163" t="inlineStr">
        <is>
          <t/>
        </is>
      </c>
      <c r="Z163" s="2" t="inlineStr">
        <is>
          <t>risks of withdrawal effects</t>
        </is>
      </c>
      <c r="AA163" s="2" t="inlineStr">
        <is>
          <t>3</t>
        </is>
      </c>
      <c r="AB163" s="2" t="inlineStr">
        <is>
          <t/>
        </is>
      </c>
      <c r="AC163" t="inlineStr">
        <is>
          <t/>
        </is>
      </c>
      <c r="AD163" t="inlineStr">
        <is>
          <t/>
        </is>
      </c>
      <c r="AE163" t="inlineStr">
        <is>
          <t/>
        </is>
      </c>
      <c r="AF163" t="inlineStr">
        <is>
          <t/>
        </is>
      </c>
      <c r="AG163" t="inlineStr">
        <is>
          <t/>
        </is>
      </c>
      <c r="AH163" t="inlineStr">
        <is>
          <t/>
        </is>
      </c>
      <c r="AI163" t="inlineStr">
        <is>
          <t/>
        </is>
      </c>
      <c r="AJ163" t="inlineStr">
        <is>
          <t/>
        </is>
      </c>
      <c r="AK163" t="inlineStr">
        <is>
          <t/>
        </is>
      </c>
      <c r="AL163" t="inlineStr">
        <is>
          <t/>
        </is>
      </c>
      <c r="AM163" t="inlineStr">
        <is>
          <t/>
        </is>
      </c>
      <c r="AN163" t="inlineStr">
        <is>
          <t/>
        </is>
      </c>
      <c r="AO163" t="inlineStr">
        <is>
          <t/>
        </is>
      </c>
      <c r="AP163" t="inlineStr">
        <is>
          <t/>
        </is>
      </c>
      <c r="AQ163" t="inlineStr">
        <is>
          <t/>
        </is>
      </c>
      <c r="AR163" t="inlineStr">
        <is>
          <t/>
        </is>
      </c>
      <c r="AS163" t="inlineStr">
        <is>
          <t/>
        </is>
      </c>
      <c r="AT163" t="inlineStr">
        <is>
          <t/>
        </is>
      </c>
      <c r="AU163" t="inlineStr">
        <is>
          <t/>
        </is>
      </c>
      <c r="AV163" t="inlineStr">
        <is>
          <t/>
        </is>
      </c>
      <c r="AW163" t="inlineStr">
        <is>
          <t/>
        </is>
      </c>
      <c r="AX163" t="inlineStr">
        <is>
          <t/>
        </is>
      </c>
      <c r="AY163" t="inlineStr">
        <is>
          <t/>
        </is>
      </c>
      <c r="AZ163" t="inlineStr">
        <is>
          <t/>
        </is>
      </c>
      <c r="BA163" t="inlineStr">
        <is>
          <t/>
        </is>
      </c>
      <c r="BB163" t="inlineStr">
        <is>
          <t/>
        </is>
      </c>
      <c r="BC163" t="inlineStr">
        <is>
          <t/>
        </is>
      </c>
      <c r="BD163" t="inlineStr">
        <is>
          <t/>
        </is>
      </c>
      <c r="BE163" t="inlineStr">
        <is>
          <t/>
        </is>
      </c>
      <c r="BF163" t="inlineStr">
        <is>
          <t/>
        </is>
      </c>
      <c r="BG163" t="inlineStr">
        <is>
          <t/>
        </is>
      </c>
      <c r="BH163" t="inlineStr">
        <is>
          <t/>
        </is>
      </c>
      <c r="BI163" t="inlineStr">
        <is>
          <t/>
        </is>
      </c>
      <c r="BJ163" t="inlineStr">
        <is>
          <t/>
        </is>
      </c>
      <c r="BK163" t="inlineStr">
        <is>
          <t/>
        </is>
      </c>
      <c r="BL163" t="inlineStr">
        <is>
          <t/>
        </is>
      </c>
      <c r="BM163" t="inlineStr">
        <is>
          <t/>
        </is>
      </c>
      <c r="BN163" t="inlineStr">
        <is>
          <t/>
        </is>
      </c>
      <c r="BO163" t="inlineStr">
        <is>
          <t/>
        </is>
      </c>
      <c r="BP163" t="inlineStr">
        <is>
          <t/>
        </is>
      </c>
      <c r="BQ163" t="inlineStr">
        <is>
          <t/>
        </is>
      </c>
      <c r="BR163" t="inlineStr">
        <is>
          <t/>
        </is>
      </c>
      <c r="BS163" t="inlineStr">
        <is>
          <t/>
        </is>
      </c>
      <c r="BT163" t="inlineStr">
        <is>
          <t/>
        </is>
      </c>
      <c r="BU163" t="inlineStr">
        <is>
          <t/>
        </is>
      </c>
      <c r="BV163" t="inlineStr">
        <is>
          <t/>
        </is>
      </c>
      <c r="BW163" t="inlineStr">
        <is>
          <t/>
        </is>
      </c>
      <c r="BX163" t="inlineStr">
        <is>
          <t/>
        </is>
      </c>
      <c r="BY163" t="inlineStr">
        <is>
          <t/>
        </is>
      </c>
      <c r="BZ163" t="inlineStr">
        <is>
          <t/>
        </is>
      </c>
      <c r="CA163" t="inlineStr">
        <is>
          <t/>
        </is>
      </c>
      <c r="CB163" t="inlineStr">
        <is>
          <t/>
        </is>
      </c>
      <c r="CC163" t="inlineStr">
        <is>
          <t/>
        </is>
      </c>
      <c r="CD163" t="inlineStr">
        <is>
          <t/>
        </is>
      </c>
      <c r="CE163" t="inlineStr">
        <is>
          <t/>
        </is>
      </c>
      <c r="CF163" t="inlineStr">
        <is>
          <t/>
        </is>
      </c>
      <c r="CG163" t="inlineStr">
        <is>
          <t/>
        </is>
      </c>
      <c r="CH163" t="inlineStr">
        <is>
          <t/>
        </is>
      </c>
      <c r="CI163" t="inlineStr">
        <is>
          <t/>
        </is>
      </c>
      <c r="CJ163" t="inlineStr">
        <is>
          <t/>
        </is>
      </c>
      <c r="CK163" t="inlineStr">
        <is>
          <t/>
        </is>
      </c>
      <c r="CL163" t="inlineStr">
        <is>
          <t/>
        </is>
      </c>
      <c r="CM163" t="inlineStr">
        <is>
          <t/>
        </is>
      </c>
      <c r="CN163" t="inlineStr">
        <is>
          <t/>
        </is>
      </c>
      <c r="CO163" t="inlineStr">
        <is>
          <t/>
        </is>
      </c>
      <c r="CP163" t="inlineStr">
        <is>
          <t/>
        </is>
      </c>
      <c r="CQ163" t="inlineStr">
        <is>
          <t/>
        </is>
      </c>
      <c r="CR163" t="inlineStr">
        <is>
          <t/>
        </is>
      </c>
      <c r="CS163" t="inlineStr">
        <is>
          <t/>
        </is>
      </c>
      <c r="CT163" t="inlineStr">
        <is>
          <t/>
        </is>
      </c>
      <c r="CU163" t="inlineStr">
        <is>
          <t/>
        </is>
      </c>
      <c r="CV163" t="inlineStr">
        <is>
          <t/>
        </is>
      </c>
      <c r="CW163" t="inlineStr">
        <is>
          <t/>
        </is>
      </c>
    </row>
    <row r="164">
      <c r="A164" s="1" t="str">
        <f>HYPERLINK("https://iate.europa.eu/entry/result/44119/all", "44119")</f>
        <v>44119</v>
      </c>
      <c r="B164" t="inlineStr">
        <is>
          <t>SOCIAL QUESTIONS</t>
        </is>
      </c>
      <c r="C164" t="inlineStr">
        <is>
          <t>SOCIAL QUESTIONS|health|pharmaceutical industry</t>
        </is>
      </c>
      <c r="D164" t="inlineStr">
        <is>
          <t>no</t>
        </is>
      </c>
      <c r="E164" t="inlineStr">
        <is>
          <t/>
        </is>
      </c>
      <c r="F164" t="inlineStr">
        <is>
          <t/>
        </is>
      </c>
      <c r="G164" t="inlineStr">
        <is>
          <t/>
        </is>
      </c>
      <c r="H164" t="inlineStr">
        <is>
          <t/>
        </is>
      </c>
      <c r="I164" t="inlineStr">
        <is>
          <t/>
        </is>
      </c>
      <c r="J164" t="inlineStr">
        <is>
          <t/>
        </is>
      </c>
      <c r="K164" t="inlineStr">
        <is>
          <t/>
        </is>
      </c>
      <c r="L164" t="inlineStr">
        <is>
          <t/>
        </is>
      </c>
      <c r="M164" t="inlineStr">
        <is>
          <t/>
        </is>
      </c>
      <c r="N164" t="inlineStr">
        <is>
          <t/>
        </is>
      </c>
      <c r="O164" t="inlineStr">
        <is>
          <t/>
        </is>
      </c>
      <c r="P164" t="inlineStr">
        <is>
          <t/>
        </is>
      </c>
      <c r="Q164" t="inlineStr">
        <is>
          <t/>
        </is>
      </c>
      <c r="R164" s="2" t="inlineStr">
        <is>
          <t>Spontanmeldung von unerwünschten Arzneimittelwirkungen</t>
        </is>
      </c>
      <c r="S164" s="2" t="inlineStr">
        <is>
          <t>3</t>
        </is>
      </c>
      <c r="T164" s="2" t="inlineStr">
        <is>
          <t/>
        </is>
      </c>
      <c r="U164" t="inlineStr">
        <is>
          <t/>
        </is>
      </c>
      <c r="V164" t="inlineStr">
        <is>
          <t/>
        </is>
      </c>
      <c r="W164" t="inlineStr">
        <is>
          <t/>
        </is>
      </c>
      <c r="X164" t="inlineStr">
        <is>
          <t/>
        </is>
      </c>
      <c r="Y164" t="inlineStr">
        <is>
          <t/>
        </is>
      </c>
      <c r="Z164" s="2" t="inlineStr">
        <is>
          <t>spontaneous ADR reporting</t>
        </is>
      </c>
      <c r="AA164" s="2" t="inlineStr">
        <is>
          <t>3</t>
        </is>
      </c>
      <c r="AB164" s="2" t="inlineStr">
        <is>
          <t/>
        </is>
      </c>
      <c r="AC164" t="inlineStr">
        <is>
          <t/>
        </is>
      </c>
      <c r="AD164" t="inlineStr">
        <is>
          <t/>
        </is>
      </c>
      <c r="AE164" t="inlineStr">
        <is>
          <t/>
        </is>
      </c>
      <c r="AF164" t="inlineStr">
        <is>
          <t/>
        </is>
      </c>
      <c r="AG164" t="inlineStr">
        <is>
          <t/>
        </is>
      </c>
      <c r="AH164" t="inlineStr">
        <is>
          <t/>
        </is>
      </c>
      <c r="AI164" t="inlineStr">
        <is>
          <t/>
        </is>
      </c>
      <c r="AJ164" t="inlineStr">
        <is>
          <t/>
        </is>
      </c>
      <c r="AK164" t="inlineStr">
        <is>
          <t/>
        </is>
      </c>
      <c r="AL164" t="inlineStr">
        <is>
          <t/>
        </is>
      </c>
      <c r="AM164" t="inlineStr">
        <is>
          <t/>
        </is>
      </c>
      <c r="AN164" t="inlineStr">
        <is>
          <t/>
        </is>
      </c>
      <c r="AO164" t="inlineStr">
        <is>
          <t/>
        </is>
      </c>
      <c r="AP164" t="inlineStr">
        <is>
          <t/>
        </is>
      </c>
      <c r="AQ164" t="inlineStr">
        <is>
          <t/>
        </is>
      </c>
      <c r="AR164" t="inlineStr">
        <is>
          <t/>
        </is>
      </c>
      <c r="AS164" t="inlineStr">
        <is>
          <t/>
        </is>
      </c>
      <c r="AT164" t="inlineStr">
        <is>
          <t/>
        </is>
      </c>
      <c r="AU164" t="inlineStr">
        <is>
          <t/>
        </is>
      </c>
      <c r="AV164" t="inlineStr">
        <is>
          <t/>
        </is>
      </c>
      <c r="AW164" t="inlineStr">
        <is>
          <t/>
        </is>
      </c>
      <c r="AX164" t="inlineStr">
        <is>
          <t/>
        </is>
      </c>
      <c r="AY164" t="inlineStr">
        <is>
          <t/>
        </is>
      </c>
      <c r="AZ164" t="inlineStr">
        <is>
          <t/>
        </is>
      </c>
      <c r="BA164" t="inlineStr">
        <is>
          <t/>
        </is>
      </c>
      <c r="BB164" t="inlineStr">
        <is>
          <t/>
        </is>
      </c>
      <c r="BC164" t="inlineStr">
        <is>
          <t/>
        </is>
      </c>
      <c r="BD164" t="inlineStr">
        <is>
          <t/>
        </is>
      </c>
      <c r="BE164" t="inlineStr">
        <is>
          <t/>
        </is>
      </c>
      <c r="BF164" t="inlineStr">
        <is>
          <t/>
        </is>
      </c>
      <c r="BG164" t="inlineStr">
        <is>
          <t/>
        </is>
      </c>
      <c r="BH164" t="inlineStr">
        <is>
          <t/>
        </is>
      </c>
      <c r="BI164" t="inlineStr">
        <is>
          <t/>
        </is>
      </c>
      <c r="BJ164" t="inlineStr">
        <is>
          <t/>
        </is>
      </c>
      <c r="BK164" t="inlineStr">
        <is>
          <t/>
        </is>
      </c>
      <c r="BL164" t="inlineStr">
        <is>
          <t/>
        </is>
      </c>
      <c r="BM164" t="inlineStr">
        <is>
          <t/>
        </is>
      </c>
      <c r="BN164" t="inlineStr">
        <is>
          <t/>
        </is>
      </c>
      <c r="BO164" t="inlineStr">
        <is>
          <t/>
        </is>
      </c>
      <c r="BP164" t="inlineStr">
        <is>
          <t/>
        </is>
      </c>
      <c r="BQ164" t="inlineStr">
        <is>
          <t/>
        </is>
      </c>
      <c r="BR164" t="inlineStr">
        <is>
          <t/>
        </is>
      </c>
      <c r="BS164" t="inlineStr">
        <is>
          <t/>
        </is>
      </c>
      <c r="BT164" t="inlineStr">
        <is>
          <t/>
        </is>
      </c>
      <c r="BU164" t="inlineStr">
        <is>
          <t/>
        </is>
      </c>
      <c r="BV164" t="inlineStr">
        <is>
          <t/>
        </is>
      </c>
      <c r="BW164" t="inlineStr">
        <is>
          <t/>
        </is>
      </c>
      <c r="BX164" t="inlineStr">
        <is>
          <t/>
        </is>
      </c>
      <c r="BY164" t="inlineStr">
        <is>
          <t/>
        </is>
      </c>
      <c r="BZ164" t="inlineStr">
        <is>
          <t/>
        </is>
      </c>
      <c r="CA164" t="inlineStr">
        <is>
          <t/>
        </is>
      </c>
      <c r="CB164" t="inlineStr">
        <is>
          <t/>
        </is>
      </c>
      <c r="CC164" t="inlineStr">
        <is>
          <t/>
        </is>
      </c>
      <c r="CD164" t="inlineStr">
        <is>
          <t/>
        </is>
      </c>
      <c r="CE164" t="inlineStr">
        <is>
          <t/>
        </is>
      </c>
      <c r="CF164" t="inlineStr">
        <is>
          <t/>
        </is>
      </c>
      <c r="CG164" t="inlineStr">
        <is>
          <t/>
        </is>
      </c>
      <c r="CH164" t="inlineStr">
        <is>
          <t/>
        </is>
      </c>
      <c r="CI164" t="inlineStr">
        <is>
          <t/>
        </is>
      </c>
      <c r="CJ164" t="inlineStr">
        <is>
          <t/>
        </is>
      </c>
      <c r="CK164" t="inlineStr">
        <is>
          <t/>
        </is>
      </c>
      <c r="CL164" t="inlineStr">
        <is>
          <t/>
        </is>
      </c>
      <c r="CM164" t="inlineStr">
        <is>
          <t/>
        </is>
      </c>
      <c r="CN164" t="inlineStr">
        <is>
          <t/>
        </is>
      </c>
      <c r="CO164" t="inlineStr">
        <is>
          <t/>
        </is>
      </c>
      <c r="CP164" t="inlineStr">
        <is>
          <t/>
        </is>
      </c>
      <c r="CQ164" t="inlineStr">
        <is>
          <t/>
        </is>
      </c>
      <c r="CR164" t="inlineStr">
        <is>
          <t/>
        </is>
      </c>
      <c r="CS164" t="inlineStr">
        <is>
          <t/>
        </is>
      </c>
      <c r="CT164" t="inlineStr">
        <is>
          <t/>
        </is>
      </c>
      <c r="CU164" t="inlineStr">
        <is>
          <t/>
        </is>
      </c>
      <c r="CV164" t="inlineStr">
        <is>
          <t/>
        </is>
      </c>
      <c r="CW164" t="inlineStr">
        <is>
          <t/>
        </is>
      </c>
    </row>
    <row r="165">
      <c r="A165" s="1" t="str">
        <f>HYPERLINK("https://iate.europa.eu/entry/result/3620528/all", "3620528")</f>
        <v>3620528</v>
      </c>
      <c r="B165" t="inlineStr">
        <is>
          <t>FINANCE;ENVIRONMENT;ECONOMICS</t>
        </is>
      </c>
      <c r="C165" t="inlineStr">
        <is>
          <t>FINANCE|financing and investment|financing|financing policy;ENVIRONMENT|environmental policy;ECONOMICS|economic policy|economic policy|development policy|sustainable development</t>
        </is>
      </c>
      <c r="D165" t="inlineStr">
        <is>
          <t>yes</t>
        </is>
      </c>
      <c r="E165" t="inlineStr">
        <is>
          <t/>
        </is>
      </c>
      <c r="F165" s="2" t="inlineStr">
        <is>
          <t>промяна, основана на риска</t>
        </is>
      </c>
      <c r="G165" s="2" t="inlineStr">
        <is>
          <t>4</t>
        </is>
      </c>
      <c r="H165" s="2" t="inlineStr">
        <is>
          <t/>
        </is>
      </c>
      <c r="I165" t="inlineStr">
        <is>
          <t>промяна, базирана на идентифициране, оценяване и приоритизиране на наличните рискове, последвана от прилагането на ресурси, за да се минимизира, наблюдава и контролира вероятността/въздействието на събития или за да се използва максимално реализирането на вероятностите</t>
        </is>
      </c>
      <c r="J165" s="2" t="inlineStr">
        <is>
          <t>změna založená na rizicích</t>
        </is>
      </c>
      <c r="K165" s="2" t="inlineStr">
        <is>
          <t>4</t>
        </is>
      </c>
      <c r="L165" s="2" t="inlineStr">
        <is>
          <t/>
        </is>
      </c>
      <c r="M165" t="inlineStr">
        <is>
          <t>změna, která vychází z identifikace a vyhodnocení příslušných rizik a stanovení souvisejících priorit a následného využití zdrojů k minimalizaci, monitorování a kontrole pravděpodobnosti/dopadu určitých událostí nebo k maximálnímu využití možností</t>
        </is>
      </c>
      <c r="N165" s="2" t="inlineStr">
        <is>
          <t>risikobaseret ændring</t>
        </is>
      </c>
      <c r="O165" s="2" t="inlineStr">
        <is>
          <t>4</t>
        </is>
      </c>
      <c r="P165" s="2" t="inlineStr">
        <is>
          <t/>
        </is>
      </c>
      <c r="Q165" t="inlineStr">
        <is>
          <t>ændring baseret på identifikation, evaluering og prioritering af de pågældende risici, efterfulgt af anvendelse af ressourcer til at minimere, overvåge og kontrollere sandsynligheden for begivenheder eller en indvirkning af disse, eller maksimere realiseringen af muligheder</t>
        </is>
      </c>
      <c r="R165" s="2" t="inlineStr">
        <is>
          <t>risikobasierte Veränderung|
risikobasierter Ansatz für Veränderung</t>
        </is>
      </c>
      <c r="S165" s="2" t="inlineStr">
        <is>
          <t>4|
4</t>
        </is>
      </c>
      <c r="T165" s="2" t="inlineStr">
        <is>
          <t xml:space="preserve">|
</t>
        </is>
      </c>
      <c r="U165" t="inlineStr">
        <is>
          <t>Veränderung auf der Grundlage der Ermittlung, Bewertung und Priorisierung der damit verbundenen Risiken, gefolgt von der Anwendung von Ressourcen zur Minimierung, Überwachung und Kontrolle der Wahrscheinlichkeit/Auswirkungen von Ereignissen oder zur Maximierung der Nutzung von Chancen</t>
        </is>
      </c>
      <c r="V165" s="2" t="inlineStr">
        <is>
          <t>αλλαγή βάσει κινδύνων</t>
        </is>
      </c>
      <c r="W165" s="2" t="inlineStr">
        <is>
          <t>4</t>
        </is>
      </c>
      <c r="X165" s="2" t="inlineStr">
        <is>
          <t/>
        </is>
      </c>
      <c r="Y165" t="inlineStr">
        <is>
          <t>αλλαγή που βασίζεται στον προσδιορισμό, την αξιολόγηση και την ιεράρχηση των εμπλεκόμενων κινδύνων, η οποία ακολουθείται από τη χρήση πόρων για την ελαχιστοποίηση, την παρακολούθηση και τον έλεγχο της πιθανότητας/των επιπτώσεων των συμβάντων ή την επίτευξη της μέγιστης αξιοποίησης δυνατοτήτων</t>
        </is>
      </c>
      <c r="Z165" s="2" t="inlineStr">
        <is>
          <t>risk-based change|
risk-based approach to change</t>
        </is>
      </c>
      <c r="AA165" s="2" t="inlineStr">
        <is>
          <t>4|
4</t>
        </is>
      </c>
      <c r="AB165" s="2" t="inlineStr">
        <is>
          <t xml:space="preserve">|
</t>
        </is>
      </c>
      <c r="AC165" t="inlineStr">
        <is>
          <t>change based on the identification, evaluation and prioritisation of the risks involved, followed by the application of resources to minimise, monitor and control the probability/impact of events or to maximise the realisation of opportunities</t>
        </is>
      </c>
      <c r="AD165" s="2" t="inlineStr">
        <is>
          <t>cambio basado en el riesgo</t>
        </is>
      </c>
      <c r="AE165" s="2" t="inlineStr">
        <is>
          <t>4</t>
        </is>
      </c>
      <c r="AF165" s="2" t="inlineStr">
        <is>
          <t/>
        </is>
      </c>
      <c r="AG165" t="inlineStr">
        <is>
          <t>cambio basado en la identificación, evaluación y priorización de los riesgos involucrados, seguido de la aplicación de recursos para minimizar, monitorizar y controlar la probabilidad / incidencia de eventos o para maximizar la realización de oportunidades</t>
        </is>
      </c>
      <c r="AH165" s="2" t="inlineStr">
        <is>
          <t>riskipõhine muutus</t>
        </is>
      </c>
      <c r="AI165" s="2" t="inlineStr">
        <is>
          <t>4</t>
        </is>
      </c>
      <c r="AJ165" s="2" t="inlineStr">
        <is>
          <t/>
        </is>
      </c>
      <c r="AK165" t="inlineStr">
        <is>
          <t>muutus, mille aluseks on riskide tuvastamine, hindamine ja prioriseerimine, millele järgneb ressursside kasutuselevõtt, et minimeerida, seirata ja juhtida sündmuste tõenäosust/mõju või maksimeerida võimaluste teostumist</t>
        </is>
      </c>
      <c r="AL165" s="2" t="inlineStr">
        <is>
          <t>riskiin perustuva muutos|
riskiin perustuva lähestymistapa muutokseen</t>
        </is>
      </c>
      <c r="AM165" s="2" t="inlineStr">
        <is>
          <t>4|
4</t>
        </is>
      </c>
      <c r="AN165" s="2" t="inlineStr">
        <is>
          <t xml:space="preserve">|
</t>
        </is>
      </c>
      <c r="AO165" t="inlineStr">
        <is>
          <t>muutos, joka perustuu asiaankuuluvien riskien määrittämiseen, arviointiin ja luokitteluun ja resurssien käyttämiseen tapahtumien todennäköisyyden/vaikutuksen minimoimiseksi, valvomiseksi ja hallitsemiseksi tai mahdollisuuksien toteutumisen maksimoimiseksi</t>
        </is>
      </c>
      <c r="AP165" s="2" t="inlineStr">
        <is>
          <t>changement axé sur les risques</t>
        </is>
      </c>
      <c r="AQ165" s="2" t="inlineStr">
        <is>
          <t>4</t>
        </is>
      </c>
      <c r="AR165" s="2" t="inlineStr">
        <is>
          <t/>
        </is>
      </c>
      <c r="AS165" t="inlineStr">
        <is>
          <t>changement fondé sur l’identification, l’évaluation et la hiérarchisation des risques encourus, suivie de l’application de ressources pour limiter, surveiller et contrôler la probabilité/l’incidence des événements ou pour maximiser la réalisation des opportunités</t>
        </is>
      </c>
      <c r="AT165" t="inlineStr">
        <is>
          <t/>
        </is>
      </c>
      <c r="AU165" t="inlineStr">
        <is>
          <t/>
        </is>
      </c>
      <c r="AV165" t="inlineStr">
        <is>
          <t/>
        </is>
      </c>
      <c r="AW165" t="inlineStr">
        <is>
          <t/>
        </is>
      </c>
      <c r="AX165" s="2" t="inlineStr">
        <is>
          <t>promjena na temelju procjene rizika</t>
        </is>
      </c>
      <c r="AY165" s="2" t="inlineStr">
        <is>
          <t>3</t>
        </is>
      </c>
      <c r="AZ165" s="2" t="inlineStr">
        <is>
          <t/>
        </is>
      </c>
      <c r="BA165" t="inlineStr">
        <is>
          <t>promjena koja se temelji na utvrđivanju, procjeni i određivanju prioriteta uključenih rizika, na temelju čega se koriste resursi kojima se prati i kontrolira vjerojatnost/utjecaj događaja ili pospješuje realizacija mogućnosti</t>
        </is>
      </c>
      <c r="BB165" s="2" t="inlineStr">
        <is>
          <t>kockázatalapú változtatás</t>
        </is>
      </c>
      <c r="BC165" s="2" t="inlineStr">
        <is>
          <t>4</t>
        </is>
      </c>
      <c r="BD165" s="2" t="inlineStr">
        <is>
          <t/>
        </is>
      </c>
      <c r="BE165" t="inlineStr">
        <is>
          <t>a kockázatok azonosításán, értékelésén és rangsorolásán alapuló változtatás, majd az erőforrások felhasználása az események valószínűségének/hatásának minimalizálása, monitorozása és ellenőrzése vagy a lehetőségek megvalósításának maximalizálása érdekében</t>
        </is>
      </c>
      <c r="BF165" s="2" t="inlineStr">
        <is>
          <t>cambiamento basato sul rischio</t>
        </is>
      </c>
      <c r="BG165" s="2" t="inlineStr">
        <is>
          <t>4</t>
        </is>
      </c>
      <c r="BH165" s="2" t="inlineStr">
        <is>
          <t/>
        </is>
      </c>
      <c r="BI165" t="inlineStr">
        <is>
          <t>cambiamento basato sull’individuazione, sulla valutazione e sulla classificazione in ordine di priorità dei rischi implicati, seguito dall’utilizzo di risorse per ridurre al minimo, monitorare e controllare la probabilità/l’impatto degli eventi o per massimizzare la realizzazione delle opportunità</t>
        </is>
      </c>
      <c r="BJ165" s="2" t="inlineStr">
        <is>
          <t>rizika grindžiamas pakeitimas</t>
        </is>
      </c>
      <c r="BK165" s="2" t="inlineStr">
        <is>
          <t>4</t>
        </is>
      </c>
      <c r="BL165" s="2" t="inlineStr">
        <is>
          <t/>
        </is>
      </c>
      <c r="BM165" t="inlineStr">
        <is>
          <t>pakeitimas, daromas nustačius, įvertinus susijusią riziką ir prioritetinę riziką, po to taikant priemones, kuriomis siekiama kuo labiau sumažinti įvykių tikimybę ir (arba) poveikį, juos stebėti ir kontroliuoti arba sudaryti kuo geresnes sąlygas galimybėms</t>
        </is>
      </c>
      <c r="BN165" s="2" t="inlineStr">
        <is>
          <t>uz risku balstītas pārmaiņas</t>
        </is>
      </c>
      <c r="BO165" s="2" t="inlineStr">
        <is>
          <t>4</t>
        </is>
      </c>
      <c r="BP165" s="2" t="inlineStr">
        <is>
          <t/>
        </is>
      </c>
      <c r="BQ165" t="inlineStr">
        <is>
          <t>pārmaiņas, kuru pamatā ir iesaistīto risku identificēšana, izvērtēšana un prioritāšu noteikšana, pēc tam izmantojot resursus, lai mazinātu, uzraudzītu un kontrolētu pasākumu iespējamību/ietekmi vai maksimāli vairotu iespēju īstenošanu</t>
        </is>
      </c>
      <c r="BR165" s="2" t="inlineStr">
        <is>
          <t>bidla bbażata fuq ir-riskju</t>
        </is>
      </c>
      <c r="BS165" s="2" t="inlineStr">
        <is>
          <t>4</t>
        </is>
      </c>
      <c r="BT165" s="2" t="inlineStr">
        <is>
          <t/>
        </is>
      </c>
      <c r="BU165" t="inlineStr">
        <is>
          <t>bidla bbażata fuq l-identifikazzjoni, l-evalwazzjoni u l-prijoritizzazzjoni tar-riskji involuti, segwita mill-applikazzjoni ta' riżorsi għall-minimizzazzjoni, il-monitoraġġ u l-kontroll tal-probabbiltà/tal-impatt tal-avvenimenti jew biex tiġi massimizzata r-realizzazzjoni ta' opportunitajiet</t>
        </is>
      </c>
      <c r="BV165" s="2" t="inlineStr">
        <is>
          <t>op risicoanalyse gebaseerde verandering|
risicogebaseerde benadering van verandering</t>
        </is>
      </c>
      <c r="BW165" s="2" t="inlineStr">
        <is>
          <t>4|
4</t>
        </is>
      </c>
      <c r="BX165" s="2" t="inlineStr">
        <is>
          <t xml:space="preserve">|
</t>
        </is>
      </c>
      <c r="BY165" t="inlineStr">
        <is>
          <t>verandering, gebaseerd op de identificatie, evaluatie en priotering van bijbehorende risico's, gevolgd door de toepassing van middelen om de waarschijnlijkheid/gevolgen van gebeurtenissen tot een minimum te beperken, te monitoren en te controleren of om kansen maximaal te benutten</t>
        </is>
      </c>
      <c r="BZ165" s="2" t="inlineStr">
        <is>
          <t>zmiana oparta na ocenie ryzyka</t>
        </is>
      </c>
      <c r="CA165" s="2" t="inlineStr">
        <is>
          <t>4</t>
        </is>
      </c>
      <c r="CB165" s="2" t="inlineStr">
        <is>
          <t/>
        </is>
      </c>
      <c r="CC165" t="inlineStr">
        <is>
          <t>zmiana oparta na identyfikacji, ocenie i priorytetyzacji ryzyka, w następstwie której korzysta się z zasobów w celu minimalizacji, monitorowania i kontroli prawdopodobieństwa/wpływu zdarzeń lub maksymalnego wykorzystania możliwości</t>
        </is>
      </c>
      <c r="CD165" s="2" t="inlineStr">
        <is>
          <t>mudança baseada no risco</t>
        </is>
      </c>
      <c r="CE165" s="2" t="inlineStr">
        <is>
          <t>4</t>
        </is>
      </c>
      <c r="CF165" s="2" t="inlineStr">
        <is>
          <t/>
        </is>
      </c>
      <c r="CG165" t="inlineStr">
        <is>
          <t>mudança baseada na identificação, avaliação e priorização do risco envolvido, seguida da aplicação dos recursos para minimizar, monitorizar e controlar a probabilidade/o impacto de eventos ou maximizar as oportunidades</t>
        </is>
      </c>
      <c r="CH165" s="2" t="inlineStr">
        <is>
          <t>schimbare bazată pe risc</t>
        </is>
      </c>
      <c r="CI165" s="2" t="inlineStr">
        <is>
          <t>4</t>
        </is>
      </c>
      <c r="CJ165" s="2" t="inlineStr">
        <is>
          <t/>
        </is>
      </c>
      <c r="CK165" t="inlineStr">
        <is>
          <t>schimbare bazată pe identificarea, evaluarea și prioritizarea riscurilor implicate, urmată de aplicarea resurselor pentru a minimiza, a monitoriza și a controla probabilitatea/impactul evenimentelor sau a maximiza realizarea posibilităților</t>
        </is>
      </c>
      <c r="CL165" s="2" t="inlineStr">
        <is>
          <t>zmena založená na rizikách</t>
        </is>
      </c>
      <c r="CM165" s="2" t="inlineStr">
        <is>
          <t>4</t>
        </is>
      </c>
      <c r="CN165" s="2" t="inlineStr">
        <is>
          <t/>
        </is>
      </c>
      <c r="CO165" t="inlineStr">
        <is>
          <t>zmena na základe identifikácie, hodnotenia a stanovenia priorít, pokiaľ ide o súvisiace riziká, a následné využitie zdrojov na minimalizáciu, monitorovanie a kontrolu pravdepodobnosti výskytu/vplyvu určitých udalostí alebo na čo najrozsialešie využitie možností</t>
        </is>
      </c>
      <c r="CP165" s="2" t="inlineStr">
        <is>
          <t>sprememba na podlagi ocene tveganja</t>
        </is>
      </c>
      <c r="CQ165" s="2" t="inlineStr">
        <is>
          <t>4</t>
        </is>
      </c>
      <c r="CR165" s="2" t="inlineStr">
        <is>
          <t/>
        </is>
      </c>
      <c r="CS165" t="inlineStr">
        <is>
          <t>sprememba na podlagi opredelitve, ocene in prednostne razvrstitve zadevnih tveganj, čemur sledi uporaba virov za zmanjšanje, spremljanje in nadziranje verjetnosti/vpliva dogodkov ali povečanje uresničitve priložnosti</t>
        </is>
      </c>
      <c r="CT165" s="2" t="inlineStr">
        <is>
          <t>riskbaserad förändring</t>
        </is>
      </c>
      <c r="CU165" s="2" t="inlineStr">
        <is>
          <t>4</t>
        </is>
      </c>
      <c r="CV165" s="2" t="inlineStr">
        <is>
          <t/>
        </is>
      </c>
      <c r="CW165" t="inlineStr">
        <is>
          <t>förändring baserad på identifiering, utvärdering och prioritering av risker, följd av avsättning av resurser för att minimera, övervaka och kontrollera händelsers sannolikhet/konsekvenser eller för att maximera möjligheter</t>
        </is>
      </c>
    </row>
    <row r="166">
      <c r="A166" s="1" t="str">
        <f>HYPERLINK("https://iate.europa.eu/entry/result/65723/all", "65723")</f>
        <v>65723</v>
      </c>
      <c r="B166" t="inlineStr">
        <is>
          <t>Domain code not specified</t>
        </is>
      </c>
      <c r="C166" t="inlineStr">
        <is>
          <t>Domain code not specified</t>
        </is>
      </c>
      <c r="D166" t="inlineStr">
        <is>
          <t>no</t>
        </is>
      </c>
      <c r="E166" t="inlineStr">
        <is>
          <t/>
        </is>
      </c>
      <c r="F166" t="inlineStr">
        <is>
          <t/>
        </is>
      </c>
      <c r="G166" t="inlineStr">
        <is>
          <t/>
        </is>
      </c>
      <c r="H166" t="inlineStr">
        <is>
          <t/>
        </is>
      </c>
      <c r="I166" t="inlineStr">
        <is>
          <t/>
        </is>
      </c>
      <c r="J166" t="inlineStr">
        <is>
          <t/>
        </is>
      </c>
      <c r="K166" t="inlineStr">
        <is>
          <t/>
        </is>
      </c>
      <c r="L166" t="inlineStr">
        <is>
          <t/>
        </is>
      </c>
      <c r="M166" t="inlineStr">
        <is>
          <t/>
        </is>
      </c>
      <c r="N166" t="inlineStr">
        <is>
          <t/>
        </is>
      </c>
      <c r="O166" t="inlineStr">
        <is>
          <t/>
        </is>
      </c>
      <c r="P166" t="inlineStr">
        <is>
          <t/>
        </is>
      </c>
      <c r="Q166" t="inlineStr">
        <is>
          <t/>
        </is>
      </c>
      <c r="R166" s="2" t="inlineStr">
        <is>
          <t>PERF|
Pan European Regulatory Forum (paneuropäisches Zulassungsforum)</t>
        </is>
      </c>
      <c r="S166" s="2" t="inlineStr">
        <is>
          <t>3|
3</t>
        </is>
      </c>
      <c r="T166" s="2" t="inlineStr">
        <is>
          <t xml:space="preserve">|
</t>
        </is>
      </c>
      <c r="U166" t="inlineStr">
        <is>
          <t/>
        </is>
      </c>
      <c r="V166" t="inlineStr">
        <is>
          <t/>
        </is>
      </c>
      <c r="W166" t="inlineStr">
        <is>
          <t/>
        </is>
      </c>
      <c r="X166" t="inlineStr">
        <is>
          <t/>
        </is>
      </c>
      <c r="Y166" t="inlineStr">
        <is>
          <t/>
        </is>
      </c>
      <c r="Z166" s="2" t="inlineStr">
        <is>
          <t>PERF|
Pan European Regulatory Forum</t>
        </is>
      </c>
      <c r="AA166" s="2" t="inlineStr">
        <is>
          <t>3|
3</t>
        </is>
      </c>
      <c r="AB166" s="2" t="inlineStr">
        <is>
          <t xml:space="preserve">|
</t>
        </is>
      </c>
      <c r="AC166" t="inlineStr">
        <is>
          <t/>
        </is>
      </c>
      <c r="AD166" s="2" t="inlineStr">
        <is>
          <t>Foro Paneuropeo sobre la Regulación de Productos Farmacéuticos (PERF)</t>
        </is>
      </c>
      <c r="AE166" s="2" t="inlineStr">
        <is>
          <t>3</t>
        </is>
      </c>
      <c r="AF166" s="2" t="inlineStr">
        <is>
          <t/>
        </is>
      </c>
      <c r="AG166" t="inlineStr">
        <is>
          <t/>
        </is>
      </c>
      <c r="AH166" t="inlineStr">
        <is>
          <t/>
        </is>
      </c>
      <c r="AI166" t="inlineStr">
        <is>
          <t/>
        </is>
      </c>
      <c r="AJ166" t="inlineStr">
        <is>
          <t/>
        </is>
      </c>
      <c r="AK166" t="inlineStr">
        <is>
          <t/>
        </is>
      </c>
      <c r="AL166" t="inlineStr">
        <is>
          <t/>
        </is>
      </c>
      <c r="AM166" t="inlineStr">
        <is>
          <t/>
        </is>
      </c>
      <c r="AN166" t="inlineStr">
        <is>
          <t/>
        </is>
      </c>
      <c r="AO166" t="inlineStr">
        <is>
          <t/>
        </is>
      </c>
      <c r="AP166" t="inlineStr">
        <is>
          <t/>
        </is>
      </c>
      <c r="AQ166" t="inlineStr">
        <is>
          <t/>
        </is>
      </c>
      <c r="AR166" t="inlineStr">
        <is>
          <t/>
        </is>
      </c>
      <c r="AS166" t="inlineStr">
        <is>
          <t/>
        </is>
      </c>
      <c r="AT166" t="inlineStr">
        <is>
          <t/>
        </is>
      </c>
      <c r="AU166" t="inlineStr">
        <is>
          <t/>
        </is>
      </c>
      <c r="AV166" t="inlineStr">
        <is>
          <t/>
        </is>
      </c>
      <c r="AW166" t="inlineStr">
        <is>
          <t/>
        </is>
      </c>
      <c r="AX166" t="inlineStr">
        <is>
          <t/>
        </is>
      </c>
      <c r="AY166" t="inlineStr">
        <is>
          <t/>
        </is>
      </c>
      <c r="AZ166" t="inlineStr">
        <is>
          <t/>
        </is>
      </c>
      <c r="BA166" t="inlineStr">
        <is>
          <t/>
        </is>
      </c>
      <c r="BB166" t="inlineStr">
        <is>
          <t/>
        </is>
      </c>
      <c r="BC166" t="inlineStr">
        <is>
          <t/>
        </is>
      </c>
      <c r="BD166" t="inlineStr">
        <is>
          <t/>
        </is>
      </c>
      <c r="BE166" t="inlineStr">
        <is>
          <t/>
        </is>
      </c>
      <c r="BF166" t="inlineStr">
        <is>
          <t/>
        </is>
      </c>
      <c r="BG166" t="inlineStr">
        <is>
          <t/>
        </is>
      </c>
      <c r="BH166" t="inlineStr">
        <is>
          <t/>
        </is>
      </c>
      <c r="BI166" t="inlineStr">
        <is>
          <t/>
        </is>
      </c>
      <c r="BJ166" t="inlineStr">
        <is>
          <t/>
        </is>
      </c>
      <c r="BK166" t="inlineStr">
        <is>
          <t/>
        </is>
      </c>
      <c r="BL166" t="inlineStr">
        <is>
          <t/>
        </is>
      </c>
      <c r="BM166" t="inlineStr">
        <is>
          <t/>
        </is>
      </c>
      <c r="BN166" t="inlineStr">
        <is>
          <t/>
        </is>
      </c>
      <c r="BO166" t="inlineStr">
        <is>
          <t/>
        </is>
      </c>
      <c r="BP166" t="inlineStr">
        <is>
          <t/>
        </is>
      </c>
      <c r="BQ166" t="inlineStr">
        <is>
          <t/>
        </is>
      </c>
      <c r="BR166" t="inlineStr">
        <is>
          <t/>
        </is>
      </c>
      <c r="BS166" t="inlineStr">
        <is>
          <t/>
        </is>
      </c>
      <c r="BT166" t="inlineStr">
        <is>
          <t/>
        </is>
      </c>
      <c r="BU166" t="inlineStr">
        <is>
          <t/>
        </is>
      </c>
      <c r="BV166" t="inlineStr">
        <is>
          <t/>
        </is>
      </c>
      <c r="BW166" t="inlineStr">
        <is>
          <t/>
        </is>
      </c>
      <c r="BX166" t="inlineStr">
        <is>
          <t/>
        </is>
      </c>
      <c r="BY166" t="inlineStr">
        <is>
          <t/>
        </is>
      </c>
      <c r="BZ166" t="inlineStr">
        <is>
          <t/>
        </is>
      </c>
      <c r="CA166" t="inlineStr">
        <is>
          <t/>
        </is>
      </c>
      <c r="CB166" t="inlineStr">
        <is>
          <t/>
        </is>
      </c>
      <c r="CC166" t="inlineStr">
        <is>
          <t/>
        </is>
      </c>
      <c r="CD166" t="inlineStr">
        <is>
          <t/>
        </is>
      </c>
      <c r="CE166" t="inlineStr">
        <is>
          <t/>
        </is>
      </c>
      <c r="CF166" t="inlineStr">
        <is>
          <t/>
        </is>
      </c>
      <c r="CG166" t="inlineStr">
        <is>
          <t/>
        </is>
      </c>
      <c r="CH166" t="inlineStr">
        <is>
          <t/>
        </is>
      </c>
      <c r="CI166" t="inlineStr">
        <is>
          <t/>
        </is>
      </c>
      <c r="CJ166" t="inlineStr">
        <is>
          <t/>
        </is>
      </c>
      <c r="CK166" t="inlineStr">
        <is>
          <t/>
        </is>
      </c>
      <c r="CL166" t="inlineStr">
        <is>
          <t/>
        </is>
      </c>
      <c r="CM166" t="inlineStr">
        <is>
          <t/>
        </is>
      </c>
      <c r="CN166" t="inlineStr">
        <is>
          <t/>
        </is>
      </c>
      <c r="CO166" t="inlineStr">
        <is>
          <t/>
        </is>
      </c>
      <c r="CP166" t="inlineStr">
        <is>
          <t/>
        </is>
      </c>
      <c r="CQ166" t="inlineStr">
        <is>
          <t/>
        </is>
      </c>
      <c r="CR166" t="inlineStr">
        <is>
          <t/>
        </is>
      </c>
      <c r="CS166" t="inlineStr">
        <is>
          <t/>
        </is>
      </c>
      <c r="CT166" s="2" t="inlineStr">
        <is>
          <t>Alleuropeiskt forum för läkemedelstillsynsfrågor</t>
        </is>
      </c>
      <c r="CU166" s="2" t="inlineStr">
        <is>
          <t>3</t>
        </is>
      </c>
      <c r="CV166" s="2" t="inlineStr">
        <is>
          <t/>
        </is>
      </c>
      <c r="CW166" t="inlineStr">
        <is>
          <t/>
        </is>
      </c>
    </row>
    <row r="167">
      <c r="A167" s="1" t="str">
        <f>HYPERLINK("https://iate.europa.eu/entry/result/927305/all", "927305")</f>
        <v>927305</v>
      </c>
      <c r="B167" t="inlineStr">
        <is>
          <t>SOCIAL QUESTIONS;AGRICULTURE, FORESTRY AND FISHERIES</t>
        </is>
      </c>
      <c r="C167" t="inlineStr">
        <is>
          <t>SOCIAL QUESTIONS|health|medical science;AGRICULTURE, FORESTRY AND FISHERIES|agricultural activity|animal health</t>
        </is>
      </c>
      <c r="D167" t="inlineStr">
        <is>
          <t>yes</t>
        </is>
      </c>
      <c r="E167" t="inlineStr">
        <is>
          <t/>
        </is>
      </c>
      <c r="F167" s="2" t="inlineStr">
        <is>
          <t>употреба не по предназначение</t>
        </is>
      </c>
      <c r="G167" s="2" t="inlineStr">
        <is>
          <t>3</t>
        </is>
      </c>
      <c r="H167" s="2" t="inlineStr">
        <is>
          <t/>
        </is>
      </c>
      <c r="I167" t="inlineStr">
        <is>
          <t>употребата на &lt;i&gt;лекарствен продукт&lt;/i&gt;&lt;sup&gt;1&lt;/sup&gt;, която не е в съответствие с обобщената информация на характеристиките на продукта, включително неправилната употреба или сериозната злоупотреба с продукта&lt;p&gt;&lt;sup&gt;1&lt;/sup&gt; [ &lt;a href="/entry/result/1443220/all" id="ENTRY_TO_ENTRY_CONVERTER" target="_blank"&gt;IATE:1443220&lt;/a&gt; ]&lt;/p&gt;</t>
        </is>
      </c>
      <c r="J167" s="2" t="inlineStr">
        <is>
          <t>použití mimo rozsah rozhodnutí o registraci</t>
        </is>
      </c>
      <c r="K167" s="2" t="inlineStr">
        <is>
          <t>3</t>
        </is>
      </c>
      <c r="L167" s="2" t="inlineStr">
        <is>
          <t/>
        </is>
      </c>
      <c r="M167" t="inlineStr">
        <is>
          <t>použití registrovaného léčivého přípravku způsobem, který není v souladu se souhrnem údajů o přípravku</t>
        </is>
      </c>
      <c r="N167" s="2" t="inlineStr">
        <is>
          <t>off label-anvendelse|
off label-brug</t>
        </is>
      </c>
      <c r="O167" s="2" t="inlineStr">
        <is>
          <t>3|
3</t>
        </is>
      </c>
      <c r="P167" s="2" t="inlineStr">
        <is>
          <t xml:space="preserve">|
</t>
        </is>
      </c>
      <c r="Q167" t="inlineStr">
        <is>
          <t>anvendelse af lægemiddel uden for den officielt godkendte indikation</t>
        </is>
      </c>
      <c r="R167" s="2" t="inlineStr">
        <is>
          <t>Anwendung außerhalb des zugelassenen Indikationsbereichs|
zulassungsüberschreitende Anwendung|
individuelle Umwidmung|
nicht vorschriftsmäßige Verwendung|
Off-Label-Gebrauch</t>
        </is>
      </c>
      <c r="S167" s="2" t="inlineStr">
        <is>
          <t>3|
3|
3|
3|
3</t>
        </is>
      </c>
      <c r="T167" s="2" t="inlineStr">
        <is>
          <t xml:space="preserve">|
|
|
|
</t>
        </is>
      </c>
      <c r="U167" t="inlineStr">
        <is>
          <t>Verordnung eines zugelassenen Fertigarzneimittels außerhalb des in der Zulassung beantragten und von den nationalen oder europäischen Zulassungsbehörden genehmigten Gebrauchs hinsichtlich der Anwendungsgebiete (Indikationen) und -arten</t>
        </is>
      </c>
      <c r="V167" s="2" t="inlineStr">
        <is>
          <t>χρήση εκτός εγκεκριμένων ενδείξεων|
εκτός ενδείξεων χρήση|
μη προβλεπόμενη χρήση</t>
        </is>
      </c>
      <c r="W167" s="2" t="inlineStr">
        <is>
          <t>3|
3|
3</t>
        </is>
      </c>
      <c r="X167" s="2" t="inlineStr">
        <is>
          <t>preferred|
preferred|
admitted</t>
        </is>
      </c>
      <c r="Y167" t="inlineStr">
        <is>
          <t/>
        </is>
      </c>
      <c r="Z167" s="2" t="inlineStr">
        <is>
          <t>off-label use</t>
        </is>
      </c>
      <c r="AA167" s="2" t="inlineStr">
        <is>
          <t>3</t>
        </is>
      </c>
      <c r="AB167" s="2" t="inlineStr">
        <is>
          <t/>
        </is>
      </c>
      <c r="AC167" t="inlineStr">
        <is>
          <t>use of an approved/licensed &lt;a href="https://iate.europa.eu/entry/result/1443220/en" target="_blank"&gt;medicinal product&lt;/a&gt; or &lt;a href="https://iate.europa.eu/entry/result/1225197/en" target="_blank"&gt;veterinary medicinal product&lt;/a&gt; in a manner different from that approved/licensed</t>
        </is>
      </c>
      <c r="AD167" s="2" t="inlineStr">
        <is>
          <t>uso no contemplado</t>
        </is>
      </c>
      <c r="AE167" s="2" t="inlineStr">
        <is>
          <t>3</t>
        </is>
      </c>
      <c r="AF167" s="2" t="inlineStr">
        <is>
          <t/>
        </is>
      </c>
      <c r="AG167" t="inlineStr">
        <is>
          <t>Uso de un medicamento que no se ajusta al resumen de las características del producto, incluidos el uso incorrecto y el abuso grave del producto.</t>
        </is>
      </c>
      <c r="AH167" s="2" t="inlineStr">
        <is>
          <t>ettenähtust erinev kasutamine|
väärkasutus</t>
        </is>
      </c>
      <c r="AI167" s="2" t="inlineStr">
        <is>
          <t>3|
3</t>
        </is>
      </c>
      <c r="AJ167" s="2" t="inlineStr">
        <is>
          <t>|
admitted</t>
        </is>
      </c>
      <c r="AK167" t="inlineStr">
        <is>
          <t>veterinaarravimi kasutamine, mis ei ole kooskõlas ravimpreparaadi omaduste kokkuvõttega, sealhulgas ravimi väärkasutamine ja tõsine kuritarvitamine</t>
        </is>
      </c>
      <c r="AL167" s="2" t="inlineStr">
        <is>
          <t>alkuperäistarkoituksesta poikkeava käyttö|
käyttöaiheesta poikkeava käyttö|
käyttöaiheen vastainen käyttö|
off label -käyttö|
myyntiluvasta poikkeava käyttö|
poikkeuskäyttö|
hyväksyttyä käyttöaihetta laajempi käyttö</t>
        </is>
      </c>
      <c r="AM167" s="2" t="inlineStr">
        <is>
          <t>2|
2|
2|
3|
3|
3|
3</t>
        </is>
      </c>
      <c r="AN167" s="2" t="inlineStr">
        <is>
          <t xml:space="preserve">|
|
|
|
|
|
</t>
        </is>
      </c>
      <c r="AO167" t="inlineStr">
        <is>
          <t>"eläinlääkkeen käyttö, joka ei ole tuotteen ominaisuuksia koskevan yhteenvedon mukaista, mukaan luettuina virheellinen käyttö ja vakava väärinkäyttö"</t>
        </is>
      </c>
      <c r="AP167" s="2" t="inlineStr">
        <is>
          <t>utilisation hors RCP</t>
        </is>
      </c>
      <c r="AQ167" s="2" t="inlineStr">
        <is>
          <t>3</t>
        </is>
      </c>
      <c r="AR167" s="2" t="inlineStr">
        <is>
          <t/>
        </is>
      </c>
      <c r="AS167" t="inlineStr">
        <is>
          <t>usage d'un médicament vétérinaire d'une manière qui n'est pas conforme au résumé des caractéristiques du produit ("RCP"), notamment le mauvais usage ou l'abus grave du médicament</t>
        </is>
      </c>
      <c r="AT167" s="2" t="inlineStr">
        <is>
          <t>úsáid seachlipéid</t>
        </is>
      </c>
      <c r="AU167" s="2" t="inlineStr">
        <is>
          <t>3</t>
        </is>
      </c>
      <c r="AV167" s="2" t="inlineStr">
        <is>
          <t/>
        </is>
      </c>
      <c r="AW167" t="inlineStr">
        <is>
          <t/>
        </is>
      </c>
      <c r="AX167" s="2" t="inlineStr">
        <is>
          <t>uporaba izvan odobrene indikacije|
uzimanje izvan odobrene indikacije</t>
        </is>
      </c>
      <c r="AY167" s="2" t="inlineStr">
        <is>
          <t>3|
3</t>
        </is>
      </c>
      <c r="AZ167" s="2" t="inlineStr">
        <is>
          <t xml:space="preserve">|
</t>
        </is>
      </c>
      <c r="BA167" t="inlineStr">
        <is>
          <t/>
        </is>
      </c>
      <c r="BB167" s="2" t="inlineStr">
        <is>
          <t>indikáción túli alkalmazás</t>
        </is>
      </c>
      <c r="BC167" s="2" t="inlineStr">
        <is>
          <t>3</t>
        </is>
      </c>
      <c r="BD167" s="2" t="inlineStr">
        <is>
          <t/>
        </is>
      </c>
      <c r="BE167" t="inlineStr">
        <is>
          <t/>
        </is>
      </c>
      <c r="BF167" s="2" t="inlineStr">
        <is>
          <t>uso off-label</t>
        </is>
      </c>
      <c r="BG167" s="2" t="inlineStr">
        <is>
          <t>3</t>
        </is>
      </c>
      <c r="BH167" s="2" t="inlineStr">
        <is>
          <t/>
        </is>
      </c>
      <c r="BI167" t="inlineStr">
        <is>
          <t>impiego di un &lt;a href="https://iate.europa.eu/entry/result/1443220/en-it" target="_blank"&gt;medicinale&lt;/a&gt;, anche &lt;a href="https://iate.europa.eu/entry/result/1225197/en-it" target="_blank"&gt;veterinario&lt;/a&gt;, in modo non conforme a quanto previsto nella scheda tecnica autorizzata per quanto riguarda destinatari, modalità di somministrazione o dosaggi</t>
        </is>
      </c>
      <c r="BJ167" s="2" t="inlineStr">
        <is>
          <t>vaisto naudojimas ne pagal indikacijas</t>
        </is>
      </c>
      <c r="BK167" s="2" t="inlineStr">
        <is>
          <t>3</t>
        </is>
      </c>
      <c r="BL167" s="2" t="inlineStr">
        <is>
          <t/>
        </is>
      </c>
      <c r="BM167" t="inlineStr">
        <is>
          <t>vaisto naudojimas kitu būdu, nei patvirtinta</t>
        </is>
      </c>
      <c r="BN167" s="2" t="inlineStr">
        <is>
          <t>nereglamentēta lietošana|
lietošana neatbilstīgi zāļu lietošanas instrukcijai</t>
        </is>
      </c>
      <c r="BO167" s="2" t="inlineStr">
        <is>
          <t>3|
3</t>
        </is>
      </c>
      <c r="BP167" s="2" t="inlineStr">
        <is>
          <t>preferred|
admitted</t>
        </is>
      </c>
      <c r="BQ167" t="inlineStr">
        <is>
          <t/>
        </is>
      </c>
      <c r="BR167" s="2" t="inlineStr">
        <is>
          <t>użu mhux skont it-tikketta</t>
        </is>
      </c>
      <c r="BS167" s="2" t="inlineStr">
        <is>
          <t>3</t>
        </is>
      </c>
      <c r="BT167" s="2" t="inlineStr">
        <is>
          <t/>
        </is>
      </c>
      <c r="BU167" t="inlineStr">
        <is>
          <t>l-użu ta' mediċini għal indikazzjoni mhux approvata jew fi grupp ta' etajiet mhux approvati, b'dożaġġ mhux approvat, jew f'forma ta' somministrazzjoni mhux approvata</t>
        </is>
      </c>
      <c r="BV167" s="2" t="inlineStr">
        <is>
          <t>afwijkend gebruik|
gebruik buiten de SKP|
off-label-use|
OLU</t>
        </is>
      </c>
      <c r="BW167" s="2" t="inlineStr">
        <is>
          <t>3|
3|
3|
3</t>
        </is>
      </c>
      <c r="BX167" s="2" t="inlineStr">
        <is>
          <t xml:space="preserve">|
|
|
</t>
        </is>
      </c>
      <c r="BY167" t="inlineStr">
        <is>
          <t>ieder gebruik van een (dier)geneesmiddel anders dan in de Samenvatting van de Kenmerken van het Product (SKP) is beschreven</t>
        </is>
      </c>
      <c r="BZ167" s="2" t="inlineStr">
        <is>
          <t>stosowanie leku poza wskazaniami rejestracyjnymi</t>
        </is>
      </c>
      <c r="CA167" s="2" t="inlineStr">
        <is>
          <t>3</t>
        </is>
      </c>
      <c r="CB167" s="2" t="inlineStr">
        <is>
          <t/>
        </is>
      </c>
      <c r="CC167" t="inlineStr">
        <is>
          <t>stosowanie leku we wskazaniu, które nie zostało zgłoszone do oceny, a tym samym zaaprobowane przez właściwe organy lub stosowanie leku zgodnie ze wskazaniem, ale w populacji chorych, którzy nie zostali wymienieni w charakterystyce produktu leczniczego</t>
        </is>
      </c>
      <c r="CD167" s="2" t="inlineStr">
        <is>
          <t>uso não conforme</t>
        </is>
      </c>
      <c r="CE167" s="2" t="inlineStr">
        <is>
          <t>3</t>
        </is>
      </c>
      <c r="CF167" s="2" t="inlineStr">
        <is>
          <t/>
        </is>
      </c>
      <c r="CG167" t="inlineStr">
        <is>
          <t>Uso de um medicamento não conforme com a sua finalidade e indicações autorizadas, tal como constam nomeadamente do &lt;i&gt;resumo das características do produto&lt;/i&gt;.</t>
        </is>
      </c>
      <c r="CH167" s="2" t="inlineStr">
        <is>
          <t>utilizare în afara indicațiilor terapeutice|
utilizare „off-label”</t>
        </is>
      </c>
      <c r="CI167" s="2" t="inlineStr">
        <is>
          <t>3|
3</t>
        </is>
      </c>
      <c r="CJ167" s="2" t="inlineStr">
        <is>
          <t xml:space="preserve">|
</t>
        </is>
      </c>
      <c r="CK167" t="inlineStr">
        <is>
          <t/>
        </is>
      </c>
      <c r="CL167" s="2" t="inlineStr">
        <is>
          <t>použitie lieku mimo schválenej registrácie|
použitie mimo schválenej registrácie</t>
        </is>
      </c>
      <c r="CM167" s="2" t="inlineStr">
        <is>
          <t>3|
3</t>
        </is>
      </c>
      <c r="CN167" s="2" t="inlineStr">
        <is>
          <t xml:space="preserve">|
</t>
        </is>
      </c>
      <c r="CO167" t="inlineStr">
        <is>
          <t>zámerné použitie lieku na liečebné účely, ktoré nie sú v súlade so schválenými informáciami o lieku</t>
        </is>
      </c>
      <c r="CP167" s="2" t="inlineStr">
        <is>
          <t>nenamenska uporaba</t>
        </is>
      </c>
      <c r="CQ167" s="2" t="inlineStr">
        <is>
          <t>3</t>
        </is>
      </c>
      <c r="CR167" s="2" t="inlineStr">
        <is>
          <t/>
        </is>
      </c>
      <c r="CS167" t="inlineStr">
        <is>
          <t>uporaba, ki ni opredeljena v dovoljenju za promet z zdravilom, navadno glede terapevtske indikacije populacije oziroma odmerjanja</t>
        </is>
      </c>
      <c r="CT167" s="2" t="inlineStr">
        <is>
          <t>off label-användning</t>
        </is>
      </c>
      <c r="CU167" s="2" t="inlineStr">
        <is>
          <t>3</t>
        </is>
      </c>
      <c r="CV167" s="2" t="inlineStr">
        <is>
          <t/>
        </is>
      </c>
      <c r="CW167" t="inlineStr">
        <is>
          <t>avsiktlig användning av läkemedel för medicinska ändamål som innebär ett avsteg från användning enligt den godkända produktinformationen</t>
        </is>
      </c>
    </row>
    <row r="168">
      <c r="A168" s="1" t="str">
        <f>HYPERLINK("https://iate.europa.eu/entry/result/156803/all", "156803")</f>
        <v>156803</v>
      </c>
      <c r="B168" t="inlineStr">
        <is>
          <t>SOCIAL QUESTIONS</t>
        </is>
      </c>
      <c r="C168" t="inlineStr">
        <is>
          <t>SOCIAL QUESTIONS|health|medical science</t>
        </is>
      </c>
      <c r="D168" t="inlineStr">
        <is>
          <t>yes</t>
        </is>
      </c>
      <c r="E168" t="inlineStr">
        <is>
          <t/>
        </is>
      </c>
      <c r="F168" s="2" t="inlineStr">
        <is>
          <t>брошура на изследователя</t>
        </is>
      </c>
      <c r="G168" s="2" t="inlineStr">
        <is>
          <t>4</t>
        </is>
      </c>
      <c r="H168" s="2" t="inlineStr">
        <is>
          <t/>
        </is>
      </c>
      <c r="I168" t="inlineStr">
        <is>
          <t>Съвкупността от клиничните и неклиничните данни за изпитвания лекарствен продукт/продукти, които са от значение за изпитването на продукта или продуктите върху хората.</t>
        </is>
      </c>
      <c r="J168" s="2" t="inlineStr">
        <is>
          <t>soubor informací pro zkoušejícího</t>
        </is>
      </c>
      <c r="K168" s="2" t="inlineStr">
        <is>
          <t>3</t>
        </is>
      </c>
      <c r="L168" s="2" t="inlineStr">
        <is>
          <t/>
        </is>
      </c>
      <c r="M168" t="inlineStr">
        <is>
          <t>souhrn klinických a neklinických údajů o hodnoceném léčivu(ech), který se vztahuje k hodnocení testovaného léčiva na lidských subjektech</t>
        </is>
      </c>
      <c r="N168" t="inlineStr">
        <is>
          <t/>
        </is>
      </c>
      <c r="O168" t="inlineStr">
        <is>
          <t/>
        </is>
      </c>
      <c r="P168" t="inlineStr">
        <is>
          <t/>
        </is>
      </c>
      <c r="Q168" t="inlineStr">
        <is>
          <t/>
        </is>
      </c>
      <c r="R168" s="2" t="inlineStr">
        <is>
          <t>Information für den Prüfer</t>
        </is>
      </c>
      <c r="S168" s="2" t="inlineStr">
        <is>
          <t>1</t>
        </is>
      </c>
      <c r="T168" s="2" t="inlineStr">
        <is>
          <t/>
        </is>
      </c>
      <c r="U168" t="inlineStr">
        <is>
          <t/>
        </is>
      </c>
      <c r="V168" s="2" t="inlineStr">
        <is>
          <t>ενημερωτικό φυλλάδιο ερευνητή|
ΕΦΕ</t>
        </is>
      </c>
      <c r="W168" s="2" t="inlineStr">
        <is>
          <t>3|
3</t>
        </is>
      </c>
      <c r="X168" s="2" t="inlineStr">
        <is>
          <t xml:space="preserve">|
</t>
        </is>
      </c>
      <c r="Y168" t="inlineStr">
        <is>
          <t>η συλλογή των κλινικών και μη κλινικών δεδομένων που αφορούν το ή τα δοκιμαζόμενα φάρμακα, και τα οποία είναι χρήσιμα για τη μελέτη του εν λόγω προϊόντος ή προϊόντων στον άνθρωπο</t>
        </is>
      </c>
      <c r="Z168" s="2" t="inlineStr">
        <is>
          <t>investigator's brochure|
IB</t>
        </is>
      </c>
      <c r="AA168" s="2" t="inlineStr">
        <is>
          <t>3|
3</t>
        </is>
      </c>
      <c r="AB168" s="2" t="inlineStr">
        <is>
          <t xml:space="preserve">|
</t>
        </is>
      </c>
      <c r="AC168" t="inlineStr">
        <is>
          <t>compilation of the clinical and non-clinical data on the investigational medicinal product or products which provides the investigators and others involved in the trial with information to facilitate their understanding of the rationale for, and their compliance with, key features of the protocol, such as the dose, dose frequency/interval, methods of administration, and safety monitoring procedures</t>
        </is>
      </c>
      <c r="AD168" s="2" t="inlineStr">
        <is>
          <t>manual del investigador</t>
        </is>
      </c>
      <c r="AE168" s="2" t="inlineStr">
        <is>
          <t>2</t>
        </is>
      </c>
      <c r="AF168" s="2" t="inlineStr">
        <is>
          <t/>
        </is>
      </c>
      <c r="AG168" t="inlineStr">
        <is>
          <t>Manual que el investigador [ &lt;a href="/entry/result/1237287/all" id="ENTRY_TO_ENTRY_CONVERTER" target="_blank"&gt;IATE:1237287&lt;/a&gt; ] recibe del promotor [ &lt;a href="/entry/result/1687928/all" id="ENTRY_TO_ENTRY_CONVERTER" target="_blank"&gt;IATE:1687928&lt;/a&gt; ]y que ha de contener todos los datos clínicos y no clínicos sobre el medicamento en investigación que sean pertinentes para el ensayo clínico.</t>
        </is>
      </c>
      <c r="AH168" t="inlineStr">
        <is>
          <t/>
        </is>
      </c>
      <c r="AI168" t="inlineStr">
        <is>
          <t/>
        </is>
      </c>
      <c r="AJ168" t="inlineStr">
        <is>
          <t/>
        </is>
      </c>
      <c r="AK168" t="inlineStr">
        <is>
          <t/>
        </is>
      </c>
      <c r="AL168" s="2" t="inlineStr">
        <is>
          <t>tutkijan tietopaketti</t>
        </is>
      </c>
      <c r="AM168" s="2" t="inlineStr">
        <is>
          <t>3</t>
        </is>
      </c>
      <c r="AN168" s="2" t="inlineStr">
        <is>
          <t/>
        </is>
      </c>
      <c r="AO168" t="inlineStr">
        <is>
          <t>yhtä tai useampaa tutkimuslääkettä koskevien sellaisten kliinisten ja muiden tietojen kokonaisuus, jotka ovat merkityksellisiä tutkittaessa näitä lääkkeitä ihmisillä</t>
        </is>
      </c>
      <c r="AP168" s="2" t="inlineStr">
        <is>
          <t>brochure pour l'investigateur</t>
        </is>
      </c>
      <c r="AQ168" s="2" t="inlineStr">
        <is>
          <t>1</t>
        </is>
      </c>
      <c r="AR168" s="2" t="inlineStr">
        <is>
          <t/>
        </is>
      </c>
      <c r="AS168" t="inlineStr">
        <is>
          <t/>
        </is>
      </c>
      <c r="AT168" s="2" t="inlineStr">
        <is>
          <t>bróisiúr imscrúdaitheora</t>
        </is>
      </c>
      <c r="AU168" s="2" t="inlineStr">
        <is>
          <t>3</t>
        </is>
      </c>
      <c r="AV168" s="2" t="inlineStr">
        <is>
          <t/>
        </is>
      </c>
      <c r="AW168" t="inlineStr">
        <is>
          <t/>
        </is>
      </c>
      <c r="AX168" t="inlineStr">
        <is>
          <t/>
        </is>
      </c>
      <c r="AY168" t="inlineStr">
        <is>
          <t/>
        </is>
      </c>
      <c r="AZ168" t="inlineStr">
        <is>
          <t/>
        </is>
      </c>
      <c r="BA168" t="inlineStr">
        <is>
          <t/>
        </is>
      </c>
      <c r="BB168" s="2" t="inlineStr">
        <is>
          <t>a vizsgáló részére összeállított ismertető|
IB</t>
        </is>
      </c>
      <c r="BC168" s="2" t="inlineStr">
        <is>
          <t>3|
3</t>
        </is>
      </c>
      <c r="BD168" s="2" t="inlineStr">
        <is>
          <t xml:space="preserve">|
</t>
        </is>
      </c>
      <c r="BE168" t="inlineStr">
        <is>
          <t>vizsgálati gyógyszerre vonatkozó klinikai és nem klinikai információkat ismertető dokumentum, amely a vizsgálókat és a klinikai vizsgálatban közreműködőket segítik a vizsgálati terv legfontosabb elemei, például az adagolás, az adagolás gyakorisága, a gyógyszer alkalmazási módja és a biztonságossági monitorozására szolgáló eljárások mögött álló okok megértésében, és az ezen elemekre vonatkozó előírásoknak való megfelelésben</t>
        </is>
      </c>
      <c r="BF168" s="2" t="inlineStr">
        <is>
          <t>manuale per lo sperimentatore</t>
        </is>
      </c>
      <c r="BG168" s="2" t="inlineStr">
        <is>
          <t>3</t>
        </is>
      </c>
      <c r="BH168" s="2" t="inlineStr">
        <is>
          <t/>
        </is>
      </c>
      <c r="BI168" t="inlineStr">
        <is>
          <t>raccolta di dati clinici e non clinici sul medicinale o sui medicinali sperimentali che sono pertinenti per lo studio dei medesimi nell'uomo, con lo scopo di fornire agli sperimentatori e alle altre persone coinvolte nella sperimentazione clinica informazioni volte a facilitare la comprensione del razionale delle caratteristiche essenziali del protocollo, quali la dose, la frequenza/l'intervallo di dosaggio, i metodi di somministrazione e le procedure di monitoraggio della sicurezza, e ad agevolare il rispetto di tali caratteristiche</t>
        </is>
      </c>
      <c r="BJ168" s="2" t="inlineStr">
        <is>
          <t>tyrėjo brošiūra</t>
        </is>
      </c>
      <c r="BK168" s="2" t="inlineStr">
        <is>
          <t>4</t>
        </is>
      </c>
      <c r="BL168" s="2" t="inlineStr">
        <is>
          <t/>
        </is>
      </c>
      <c r="BM168" t="inlineStr">
        <is>
          <t/>
        </is>
      </c>
      <c r="BN168" s="2" t="inlineStr">
        <is>
          <t>pētnieka brošūra</t>
        </is>
      </c>
      <c r="BO168" s="2" t="inlineStr">
        <is>
          <t>3</t>
        </is>
      </c>
      <c r="BP168" s="2" t="inlineStr">
        <is>
          <t/>
        </is>
      </c>
      <c r="BQ168" t="inlineStr">
        <is>
          <t>klīniskās un neklīniskās uzziņu informācijas apkopojums par pētāmajām zālēm, kura attiecas uz konkrēto zāļu pētījumiem ar cilvēkiem</t>
        </is>
      </c>
      <c r="BR168" s="2" t="inlineStr">
        <is>
          <t>fuljett tal-investigatur</t>
        </is>
      </c>
      <c r="BS168" s="2" t="inlineStr">
        <is>
          <t>3</t>
        </is>
      </c>
      <c r="BT168" s="2" t="inlineStr">
        <is>
          <t/>
        </is>
      </c>
      <c r="BU168" t="inlineStr">
        <is>
          <t/>
        </is>
      </c>
      <c r="BV168" s="2" t="inlineStr">
        <is>
          <t>onderzoekersdossier|
onderzoeksdossier</t>
        </is>
      </c>
      <c r="BW168" s="2" t="inlineStr">
        <is>
          <t>3|
1</t>
        </is>
      </c>
      <c r="BX168" s="2" t="inlineStr">
        <is>
          <t xml:space="preserve">|
</t>
        </is>
      </c>
      <c r="BY168" t="inlineStr">
        <is>
          <t>verzameling van de klinische en niet-klinische gegevens over een geneesmiddel die relevant zijn voor onderzoek bij menselijke proefpersonen (COM, art.2)</t>
        </is>
      </c>
      <c r="BZ168" s="2" t="inlineStr">
        <is>
          <t>broszura badacza</t>
        </is>
      </c>
      <c r="CA168" s="2" t="inlineStr">
        <is>
          <t>3</t>
        </is>
      </c>
      <c r="CB168" s="2" t="inlineStr">
        <is>
          <t/>
        </is>
      </c>
      <c r="CC168" t="inlineStr">
        <is>
          <t>zbiór danych klinicznych i nieklinicznych dotyczących badanego produktu leczniczego lub produktów leczniczych, mających znaczenie dla prowadzenia badań tego produktu lub produktów na ludziach</t>
        </is>
      </c>
      <c r="CD168" s="2" t="inlineStr">
        <is>
          <t>brochura para o investigador|
brochura do investigador|
BI</t>
        </is>
      </c>
      <c r="CE168" s="2" t="inlineStr">
        <is>
          <t>3|
3|
3</t>
        </is>
      </c>
      <c r="CF168" s="2" t="inlineStr">
        <is>
          <t xml:space="preserve">|
|
</t>
        </is>
      </c>
      <c r="CG168" t="inlineStr">
        <is>
          <t>Compilação dos dados clínicos e não clínicos relativos ao ou aos medicamentos experimentais, pertinentes para o estudo desse(s) medicamento(s) no ser humano.</t>
        </is>
      </c>
      <c r="CH168" s="2" t="inlineStr">
        <is>
          <t>broșura investigatorului</t>
        </is>
      </c>
      <c r="CI168" s="2" t="inlineStr">
        <is>
          <t>3</t>
        </is>
      </c>
      <c r="CJ168" s="2" t="inlineStr">
        <is>
          <t/>
        </is>
      </c>
      <c r="CK168" t="inlineStr">
        <is>
          <t>ansamblu de date clinice sau nonclinice privind medicamentul sau medicamentele investigat/investigate si care sunt relevante pentru studiul acestor produse la om</t>
        </is>
      </c>
      <c r="CL168" s="2" t="inlineStr">
        <is>
          <t>príručka pre skúšajúceho</t>
        </is>
      </c>
      <c r="CM168" s="2" t="inlineStr">
        <is>
          <t>3</t>
        </is>
      </c>
      <c r="CN168" s="2" t="inlineStr">
        <is>
          <t/>
        </is>
      </c>
      <c r="CO168" t="inlineStr">
        <is>
          <t>súbor klinických a neklinických údajov o skúšanom lieku alebo skúšaných liekoch, ktoré sú dôležité pre skúšanie týchto liekov na ľuďoch</t>
        </is>
      </c>
      <c r="CP168" s="2" t="inlineStr">
        <is>
          <t>brošura za raziskovalca</t>
        </is>
      </c>
      <c r="CQ168" s="2" t="inlineStr">
        <is>
          <t>3</t>
        </is>
      </c>
      <c r="CR168" s="2" t="inlineStr">
        <is>
          <t/>
        </is>
      </c>
      <c r="CS168" t="inlineStr">
        <is>
          <t>Zbirka vseh kliničnih in nekliničnih podatkov o zdravilih v preskušanju, pomembnih za klinično preskušanje. Zbirko sponzor predloži raziskovalcu in jo dopolnjuje vsaj enkrat letno ali pogosteje, če so na voljo nove informacije o varnosti.</t>
        </is>
      </c>
      <c r="CT168" s="2" t="inlineStr">
        <is>
          <t>prövarhandbok</t>
        </is>
      </c>
      <c r="CU168" s="2" t="inlineStr">
        <is>
          <t>3</t>
        </is>
      </c>
      <c r="CV168" s="2" t="inlineStr">
        <is>
          <t/>
        </is>
      </c>
      <c r="CW168" t="inlineStr">
        <is>
          <t>sammanställning av de kliniska och icke-kliniska uppgifter om prövningsläkemedlet eller prövningsläkemedlen som har betydelse för prövningen</t>
        </is>
      </c>
    </row>
    <row r="169">
      <c r="A169" s="1" t="str">
        <f>HYPERLINK("https://iate.europa.eu/entry/result/3544918/all", "3544918")</f>
        <v>3544918</v>
      </c>
      <c r="B169" t="inlineStr">
        <is>
          <t>SOCIAL QUESTIONS</t>
        </is>
      </c>
      <c r="C169" t="inlineStr">
        <is>
          <t>SOCIAL QUESTIONS|health|pharmaceutical industry</t>
        </is>
      </c>
      <c r="D169" t="inlineStr">
        <is>
          <t>no</t>
        </is>
      </c>
      <c r="E169" t="inlineStr">
        <is>
          <t/>
        </is>
      </c>
      <c r="F169" t="inlineStr">
        <is>
          <t/>
        </is>
      </c>
      <c r="G169" t="inlineStr">
        <is>
          <t/>
        </is>
      </c>
      <c r="H169" t="inlineStr">
        <is>
          <t/>
        </is>
      </c>
      <c r="I169" t="inlineStr">
        <is>
          <t/>
        </is>
      </c>
      <c r="J169" t="inlineStr">
        <is>
          <t/>
        </is>
      </c>
      <c r="K169" t="inlineStr">
        <is>
          <t/>
        </is>
      </c>
      <c r="L169" t="inlineStr">
        <is>
          <t/>
        </is>
      </c>
      <c r="M169" t="inlineStr">
        <is>
          <t/>
        </is>
      </c>
      <c r="N169" t="inlineStr">
        <is>
          <t/>
        </is>
      </c>
      <c r="O169" t="inlineStr">
        <is>
          <t/>
        </is>
      </c>
      <c r="P169" t="inlineStr">
        <is>
          <t/>
        </is>
      </c>
      <c r="Q169" t="inlineStr">
        <is>
          <t/>
        </is>
      </c>
      <c r="R169" t="inlineStr">
        <is>
          <t/>
        </is>
      </c>
      <c r="S169" t="inlineStr">
        <is>
          <t/>
        </is>
      </c>
      <c r="T169" t="inlineStr">
        <is>
          <t/>
        </is>
      </c>
      <c r="U169" t="inlineStr">
        <is>
          <t/>
        </is>
      </c>
      <c r="V169" t="inlineStr">
        <is>
          <t/>
        </is>
      </c>
      <c r="W169" t="inlineStr">
        <is>
          <t/>
        </is>
      </c>
      <c r="X169" t="inlineStr">
        <is>
          <t/>
        </is>
      </c>
      <c r="Y169" t="inlineStr">
        <is>
          <t/>
        </is>
      </c>
      <c r="Z169" s="2" t="inlineStr">
        <is>
          <t>temporary halt of a clinical trial</t>
        </is>
      </c>
      <c r="AA169" s="2" t="inlineStr">
        <is>
          <t>3</t>
        </is>
      </c>
      <c r="AB169" s="2" t="inlineStr">
        <is>
          <t/>
        </is>
      </c>
      <c r="AC169" t="inlineStr">
        <is>
          <t>interruption not provided in the protocol of the conduct of a clinical trial by the sponsor with the intention of the sponsor to resume it</t>
        </is>
      </c>
      <c r="AD169" t="inlineStr">
        <is>
          <t/>
        </is>
      </c>
      <c r="AE169" t="inlineStr">
        <is>
          <t/>
        </is>
      </c>
      <c r="AF169" t="inlineStr">
        <is>
          <t/>
        </is>
      </c>
      <c r="AG169" t="inlineStr">
        <is>
          <t/>
        </is>
      </c>
      <c r="AH169" t="inlineStr">
        <is>
          <t/>
        </is>
      </c>
      <c r="AI169" t="inlineStr">
        <is>
          <t/>
        </is>
      </c>
      <c r="AJ169" t="inlineStr">
        <is>
          <t/>
        </is>
      </c>
      <c r="AK169" t="inlineStr">
        <is>
          <t/>
        </is>
      </c>
      <c r="AL169" s="2" t="inlineStr">
        <is>
          <t>kliinisen lääketutkimuksen tilapäinen keskeyttäminen</t>
        </is>
      </c>
      <c r="AM169" s="2" t="inlineStr">
        <is>
          <t>3</t>
        </is>
      </c>
      <c r="AN169" s="2" t="inlineStr">
        <is>
          <t/>
        </is>
      </c>
      <c r="AO169" t="inlineStr">
        <is>
          <t/>
        </is>
      </c>
      <c r="AP169" t="inlineStr">
        <is>
          <t/>
        </is>
      </c>
      <c r="AQ169" t="inlineStr">
        <is>
          <t/>
        </is>
      </c>
      <c r="AR169" t="inlineStr">
        <is>
          <t/>
        </is>
      </c>
      <c r="AS169" t="inlineStr">
        <is>
          <t/>
        </is>
      </c>
      <c r="AT169" t="inlineStr">
        <is>
          <t/>
        </is>
      </c>
      <c r="AU169" t="inlineStr">
        <is>
          <t/>
        </is>
      </c>
      <c r="AV169" t="inlineStr">
        <is>
          <t/>
        </is>
      </c>
      <c r="AW169" t="inlineStr">
        <is>
          <t/>
        </is>
      </c>
      <c r="AX169" t="inlineStr">
        <is>
          <t/>
        </is>
      </c>
      <c r="AY169" t="inlineStr">
        <is>
          <t/>
        </is>
      </c>
      <c r="AZ169" t="inlineStr">
        <is>
          <t/>
        </is>
      </c>
      <c r="BA169" t="inlineStr">
        <is>
          <t/>
        </is>
      </c>
      <c r="BB169" t="inlineStr">
        <is>
          <t/>
        </is>
      </c>
      <c r="BC169" t="inlineStr">
        <is>
          <t/>
        </is>
      </c>
      <c r="BD169" t="inlineStr">
        <is>
          <t/>
        </is>
      </c>
      <c r="BE169" t="inlineStr">
        <is>
          <t/>
        </is>
      </c>
      <c r="BF169" t="inlineStr">
        <is>
          <t/>
        </is>
      </c>
      <c r="BG169" t="inlineStr">
        <is>
          <t/>
        </is>
      </c>
      <c r="BH169" t="inlineStr">
        <is>
          <t/>
        </is>
      </c>
      <c r="BI169" t="inlineStr">
        <is>
          <t/>
        </is>
      </c>
      <c r="BJ169" s="2" t="inlineStr">
        <is>
          <t>laikinas klinikinio tyrimo sustabdymas</t>
        </is>
      </c>
      <c r="BK169" s="2" t="inlineStr">
        <is>
          <t>3</t>
        </is>
      </c>
      <c r="BL169" s="2" t="inlineStr">
        <is>
          <t/>
        </is>
      </c>
      <c r="BM169" t="inlineStr">
        <is>
          <t>protokole nenumatytas veiksmas, kai užsakovas nutraukia klinikinį tyrimą [ &lt;a href="/entry/result/1686971/all" id="ENTRY_TO_ENTRY_CONVERTER" target="_blank"&gt;IATE:1686971&lt;/a&gt; ], bet ketina jį atnaujinti</t>
        </is>
      </c>
      <c r="BN169" s="2" t="inlineStr">
        <is>
          <t>klīniskas pārbaudes pagaidu pārtraukšana</t>
        </is>
      </c>
      <c r="BO169" s="2" t="inlineStr">
        <is>
          <t>3</t>
        </is>
      </c>
      <c r="BP169" s="2" t="inlineStr">
        <is>
          <t/>
        </is>
      </c>
      <c r="BQ169" t="inlineStr">
        <is>
          <t>klīniskas pārbaudes veikšanas pārtraukšana, kas protokolā nav paredzēta un ko ar nodomu to atsākt izdara sponsors</t>
        </is>
      </c>
      <c r="BR169" s="2" t="inlineStr">
        <is>
          <t>waqfien temporanju ta' prova klinika</t>
        </is>
      </c>
      <c r="BS169" s="2" t="inlineStr">
        <is>
          <t>3</t>
        </is>
      </c>
      <c r="BT169" s="2" t="inlineStr">
        <is>
          <t/>
        </is>
      </c>
      <c r="BU169" t="inlineStr">
        <is>
          <t>interruzzjoni mhux prevista fil-protokoll tat-twettiq tal-prova klinika mill-isponser, fejn dan tal-aħħar ikollu l-ħsieb li jerġa' jibdiha</t>
        </is>
      </c>
      <c r="BV169" t="inlineStr">
        <is>
          <t/>
        </is>
      </c>
      <c r="BW169" t="inlineStr">
        <is>
          <t/>
        </is>
      </c>
      <c r="BX169" t="inlineStr">
        <is>
          <t/>
        </is>
      </c>
      <c r="BY169" t="inlineStr">
        <is>
          <t/>
        </is>
      </c>
      <c r="BZ169" s="2" t="inlineStr">
        <is>
          <t>czasowe wstrzymanie badania klinicznego</t>
        </is>
      </c>
      <c r="CA169" s="2" t="inlineStr">
        <is>
          <t>3</t>
        </is>
      </c>
      <c r="CB169" s="2" t="inlineStr">
        <is>
          <t/>
        </is>
      </c>
      <c r="CC169" t="inlineStr">
        <is>
          <t>nieprzewidziane protokołem przerwanie badania klinicznego przez sponsora z zamiarem jego wznowienia</t>
        </is>
      </c>
      <c r="CD169" s="2" t="inlineStr">
        <is>
          <t>interrupção temporária de um ensaio clínico</t>
        </is>
      </c>
      <c r="CE169" s="2" t="inlineStr">
        <is>
          <t>3</t>
        </is>
      </c>
      <c r="CF169" s="2" t="inlineStr">
        <is>
          <t/>
        </is>
      </c>
      <c r="CG169" t="inlineStr">
        <is>
          <t>Interrupção, não prevista no protocolo, da realização de um ensaio clínico pelo seu promotor, tendo este a intenção de o retomar.</t>
        </is>
      </c>
      <c r="CH169" t="inlineStr">
        <is>
          <t/>
        </is>
      </c>
      <c r="CI169" t="inlineStr">
        <is>
          <t/>
        </is>
      </c>
      <c r="CJ169" t="inlineStr">
        <is>
          <t/>
        </is>
      </c>
      <c r="CK169" t="inlineStr">
        <is>
          <t/>
        </is>
      </c>
      <c r="CL169" s="2" t="inlineStr">
        <is>
          <t>dočasné prerušenie klinického skúšania (lieku)</t>
        </is>
      </c>
      <c r="CM169" s="2" t="inlineStr">
        <is>
          <t>3</t>
        </is>
      </c>
      <c r="CN169" s="2" t="inlineStr">
        <is>
          <t/>
        </is>
      </c>
      <c r="CO169" t="inlineStr">
        <is>
          <t>prerušenie vykonávania klinického skúšania zadávateľom, s ktorým sa v protokole nepočíta, s úmyslom zadávateľa neskôr v ňom pokračovať</t>
        </is>
      </c>
      <c r="CP169" s="2" t="inlineStr">
        <is>
          <t>začasna ustavitev kliničnega preskušanja</t>
        </is>
      </c>
      <c r="CQ169" s="2" t="inlineStr">
        <is>
          <t>3</t>
        </is>
      </c>
      <c r="CR169" s="2" t="inlineStr">
        <is>
          <t/>
        </is>
      </c>
      <c r="CS169" t="inlineStr">
        <is>
          <t>prekinitev izvajanja &lt;b&gt;kliničnega preskušanja&lt;/b&gt; [ &lt;a href="/entry/result/1686971/all" id="ENTRY_TO_ENTRY_CONVERTER" target="_blank"&gt;IATE:1686971&lt;/a&gt; ], ki ni določena v protokolu, s strani sponzorja, ki ga sponzor namerava nadaljevati</t>
        </is>
      </c>
      <c r="CT169" t="inlineStr">
        <is>
          <t/>
        </is>
      </c>
      <c r="CU169" t="inlineStr">
        <is>
          <t/>
        </is>
      </c>
      <c r="CV169" t="inlineStr">
        <is>
          <t/>
        </is>
      </c>
      <c r="CW169" t="inlineStr">
        <is>
          <t/>
        </is>
      </c>
    </row>
    <row r="170">
      <c r="A170" s="1" t="str">
        <f>HYPERLINK("https://iate.europa.eu/entry/result/66933/all", "66933")</f>
        <v>66933</v>
      </c>
      <c r="B170" t="inlineStr">
        <is>
          <t>SOCIAL QUESTIONS</t>
        </is>
      </c>
      <c r="C170" t="inlineStr">
        <is>
          <t>SOCIAL QUESTIONS|health|pharmaceutical industry</t>
        </is>
      </c>
      <c r="D170" t="inlineStr">
        <is>
          <t>no</t>
        </is>
      </c>
      <c r="E170" t="inlineStr">
        <is>
          <t/>
        </is>
      </c>
      <c r="F170" t="inlineStr">
        <is>
          <t/>
        </is>
      </c>
      <c r="G170" t="inlineStr">
        <is>
          <t/>
        </is>
      </c>
      <c r="H170" t="inlineStr">
        <is>
          <t/>
        </is>
      </c>
      <c r="I170" t="inlineStr">
        <is>
          <t/>
        </is>
      </c>
      <c r="J170" t="inlineStr">
        <is>
          <t/>
        </is>
      </c>
      <c r="K170" t="inlineStr">
        <is>
          <t/>
        </is>
      </c>
      <c r="L170" t="inlineStr">
        <is>
          <t/>
        </is>
      </c>
      <c r="M170" t="inlineStr">
        <is>
          <t/>
        </is>
      </c>
      <c r="N170" s="2" t="inlineStr">
        <is>
          <t>stoffer, som generelt anses for sikre</t>
        </is>
      </c>
      <c r="O170" s="2" t="inlineStr">
        <is>
          <t>3</t>
        </is>
      </c>
      <c r="P170" s="2" t="inlineStr">
        <is>
          <t/>
        </is>
      </c>
      <c r="Q170" t="inlineStr">
        <is>
          <t/>
        </is>
      </c>
      <c r="R170" s="2" t="inlineStr">
        <is>
          <t>als unbedenklich anerkannte Stoffe</t>
        </is>
      </c>
      <c r="S170" s="2" t="inlineStr">
        <is>
          <t>3</t>
        </is>
      </c>
      <c r="T170" s="2" t="inlineStr">
        <is>
          <t/>
        </is>
      </c>
      <c r="U170" t="inlineStr">
        <is>
          <t/>
        </is>
      </c>
      <c r="V170" s="2" t="inlineStr">
        <is>
          <t>ουσίες που εν γένει έχουν αναγνωριστεί ότι είναι ασφαλείς</t>
        </is>
      </c>
      <c r="W170" s="2" t="inlineStr">
        <is>
          <t>3</t>
        </is>
      </c>
      <c r="X170" s="2" t="inlineStr">
        <is>
          <t/>
        </is>
      </c>
      <c r="Y170" t="inlineStr">
        <is>
          <t/>
        </is>
      </c>
      <c r="Z170" s="2" t="inlineStr">
        <is>
          <t>substances generally recognised as safe</t>
        </is>
      </c>
      <c r="AA170" s="2" t="inlineStr">
        <is>
          <t>3</t>
        </is>
      </c>
      <c r="AB170" s="2" t="inlineStr">
        <is>
          <t/>
        </is>
      </c>
      <c r="AC170" t="inlineStr">
        <is>
          <t/>
        </is>
      </c>
      <c r="AD170" s="2" t="inlineStr">
        <is>
          <t>sustancias generalmente consideradas inocuas</t>
        </is>
      </c>
      <c r="AE170" s="2" t="inlineStr">
        <is>
          <t>3</t>
        </is>
      </c>
      <c r="AF170" s="2" t="inlineStr">
        <is>
          <t/>
        </is>
      </c>
      <c r="AG170" t="inlineStr">
        <is>
          <t/>
        </is>
      </c>
      <c r="AH170" t="inlineStr">
        <is>
          <t/>
        </is>
      </c>
      <c r="AI170" t="inlineStr">
        <is>
          <t/>
        </is>
      </c>
      <c r="AJ170" t="inlineStr">
        <is>
          <t/>
        </is>
      </c>
      <c r="AK170" t="inlineStr">
        <is>
          <t/>
        </is>
      </c>
      <c r="AL170" s="2" t="inlineStr">
        <is>
          <t>aineet, joita yleisesti pidetään turvallisina</t>
        </is>
      </c>
      <c r="AM170" s="2" t="inlineStr">
        <is>
          <t>3</t>
        </is>
      </c>
      <c r="AN170" s="2" t="inlineStr">
        <is>
          <t/>
        </is>
      </c>
      <c r="AO170" t="inlineStr">
        <is>
          <t/>
        </is>
      </c>
      <c r="AP170" s="2" t="inlineStr">
        <is>
          <t>substances généralement reconnues comme inoffensives</t>
        </is>
      </c>
      <c r="AQ170" s="2" t="inlineStr">
        <is>
          <t>3</t>
        </is>
      </c>
      <c r="AR170" s="2" t="inlineStr">
        <is>
          <t/>
        </is>
      </c>
      <c r="AS170" t="inlineStr">
        <is>
          <t/>
        </is>
      </c>
      <c r="AT170" t="inlineStr">
        <is>
          <t/>
        </is>
      </c>
      <c r="AU170" t="inlineStr">
        <is>
          <t/>
        </is>
      </c>
      <c r="AV170" t="inlineStr">
        <is>
          <t/>
        </is>
      </c>
      <c r="AW170" t="inlineStr">
        <is>
          <t/>
        </is>
      </c>
      <c r="AX170" t="inlineStr">
        <is>
          <t/>
        </is>
      </c>
      <c r="AY170" t="inlineStr">
        <is>
          <t/>
        </is>
      </c>
      <c r="AZ170" t="inlineStr">
        <is>
          <t/>
        </is>
      </c>
      <c r="BA170" t="inlineStr">
        <is>
          <t/>
        </is>
      </c>
      <c r="BB170" t="inlineStr">
        <is>
          <t/>
        </is>
      </c>
      <c r="BC170" t="inlineStr">
        <is>
          <t/>
        </is>
      </c>
      <c r="BD170" t="inlineStr">
        <is>
          <t/>
        </is>
      </c>
      <c r="BE170" t="inlineStr">
        <is>
          <t/>
        </is>
      </c>
      <c r="BF170" s="2" t="inlineStr">
        <is>
          <t>sostanze generalmente riconosciute sicure</t>
        </is>
      </c>
      <c r="BG170" s="2" t="inlineStr">
        <is>
          <t>3</t>
        </is>
      </c>
      <c r="BH170" s="2" t="inlineStr">
        <is>
          <t/>
        </is>
      </c>
      <c r="BI170" t="inlineStr">
        <is>
          <t/>
        </is>
      </c>
      <c r="BJ170" t="inlineStr">
        <is>
          <t/>
        </is>
      </c>
      <c r="BK170" t="inlineStr">
        <is>
          <t/>
        </is>
      </c>
      <c r="BL170" t="inlineStr">
        <is>
          <t/>
        </is>
      </c>
      <c r="BM170" t="inlineStr">
        <is>
          <t/>
        </is>
      </c>
      <c r="BN170" t="inlineStr">
        <is>
          <t/>
        </is>
      </c>
      <c r="BO170" t="inlineStr">
        <is>
          <t/>
        </is>
      </c>
      <c r="BP170" t="inlineStr">
        <is>
          <t/>
        </is>
      </c>
      <c r="BQ170" t="inlineStr">
        <is>
          <t/>
        </is>
      </c>
      <c r="BR170" t="inlineStr">
        <is>
          <t/>
        </is>
      </c>
      <c r="BS170" t="inlineStr">
        <is>
          <t/>
        </is>
      </c>
      <c r="BT170" t="inlineStr">
        <is>
          <t/>
        </is>
      </c>
      <c r="BU170" t="inlineStr">
        <is>
          <t/>
        </is>
      </c>
      <c r="BV170" s="2" t="inlineStr">
        <is>
          <t>stoffen waarvan algemeen wordt erkend dat ze onschadelijk zijn</t>
        </is>
      </c>
      <c r="BW170" s="2" t="inlineStr">
        <is>
          <t>3</t>
        </is>
      </c>
      <c r="BX170" s="2" t="inlineStr">
        <is>
          <t/>
        </is>
      </c>
      <c r="BY170" t="inlineStr">
        <is>
          <t/>
        </is>
      </c>
      <c r="BZ170" t="inlineStr">
        <is>
          <t/>
        </is>
      </c>
      <c r="CA170" t="inlineStr">
        <is>
          <t/>
        </is>
      </c>
      <c r="CB170" t="inlineStr">
        <is>
          <t/>
        </is>
      </c>
      <c r="CC170" t="inlineStr">
        <is>
          <t/>
        </is>
      </c>
      <c r="CD170" s="2" t="inlineStr">
        <is>
          <t>substâncias geralmente consideradas inócuas</t>
        </is>
      </c>
      <c r="CE170" s="2" t="inlineStr">
        <is>
          <t>3</t>
        </is>
      </c>
      <c r="CF170" s="2" t="inlineStr">
        <is>
          <t/>
        </is>
      </c>
      <c r="CG170" t="inlineStr">
        <is>
          <t/>
        </is>
      </c>
      <c r="CH170" t="inlineStr">
        <is>
          <t/>
        </is>
      </c>
      <c r="CI170" t="inlineStr">
        <is>
          <t/>
        </is>
      </c>
      <c r="CJ170" t="inlineStr">
        <is>
          <t/>
        </is>
      </c>
      <c r="CK170" t="inlineStr">
        <is>
          <t/>
        </is>
      </c>
      <c r="CL170" t="inlineStr">
        <is>
          <t/>
        </is>
      </c>
      <c r="CM170" t="inlineStr">
        <is>
          <t/>
        </is>
      </c>
      <c r="CN170" t="inlineStr">
        <is>
          <t/>
        </is>
      </c>
      <c r="CO170" t="inlineStr">
        <is>
          <t/>
        </is>
      </c>
      <c r="CP170" t="inlineStr">
        <is>
          <t/>
        </is>
      </c>
      <c r="CQ170" t="inlineStr">
        <is>
          <t/>
        </is>
      </c>
      <c r="CR170" t="inlineStr">
        <is>
          <t/>
        </is>
      </c>
      <c r="CS170" t="inlineStr">
        <is>
          <t/>
        </is>
      </c>
      <c r="CT170" s="2" t="inlineStr">
        <is>
          <t>ämnen som i allmänhet godkänts som säkra</t>
        </is>
      </c>
      <c r="CU170" s="2" t="inlineStr">
        <is>
          <t>3</t>
        </is>
      </c>
      <c r="CV170" s="2" t="inlineStr">
        <is>
          <t/>
        </is>
      </c>
      <c r="CW170" t="inlineStr">
        <is>
          <t/>
        </is>
      </c>
    </row>
    <row r="171">
      <c r="A171" s="1" t="str">
        <f>HYPERLINK("https://iate.europa.eu/entry/result/1425346/all", "1425346")</f>
        <v>1425346</v>
      </c>
      <c r="B171" t="inlineStr">
        <is>
          <t>INDUSTRY</t>
        </is>
      </c>
      <c r="C171" t="inlineStr">
        <is>
          <t>INDUSTRY|chemistry|chemical compound;INDUSTRY|electronics and electrical engineering</t>
        </is>
      </c>
      <c r="D171" t="inlineStr">
        <is>
          <t>no</t>
        </is>
      </c>
      <c r="E171" t="inlineStr">
        <is>
          <t/>
        </is>
      </c>
      <c r="F171" t="inlineStr">
        <is>
          <t/>
        </is>
      </c>
      <c r="G171" t="inlineStr">
        <is>
          <t/>
        </is>
      </c>
      <c r="H171" t="inlineStr">
        <is>
          <t/>
        </is>
      </c>
      <c r="I171" t="inlineStr">
        <is>
          <t/>
        </is>
      </c>
      <c r="J171" t="inlineStr">
        <is>
          <t/>
        </is>
      </c>
      <c r="K171" t="inlineStr">
        <is>
          <t/>
        </is>
      </c>
      <c r="L171" t="inlineStr">
        <is>
          <t/>
        </is>
      </c>
      <c r="M171" t="inlineStr">
        <is>
          <t/>
        </is>
      </c>
      <c r="N171" s="2" t="inlineStr">
        <is>
          <t>sikringsanordning mod strømsvigt|
strømsvigtsikring</t>
        </is>
      </c>
      <c r="O171" s="2" t="inlineStr">
        <is>
          <t>3|
3</t>
        </is>
      </c>
      <c r="P171" s="2" t="inlineStr">
        <is>
          <t xml:space="preserve">|
</t>
        </is>
      </c>
      <c r="Q171" t="inlineStr">
        <is>
          <t/>
        </is>
      </c>
      <c r="R171" s="2" t="inlineStr">
        <is>
          <t>Strommangelsicherung</t>
        </is>
      </c>
      <c r="S171" s="2" t="inlineStr">
        <is>
          <t>3</t>
        </is>
      </c>
      <c r="T171" s="2" t="inlineStr">
        <is>
          <t/>
        </is>
      </c>
      <c r="U171" t="inlineStr">
        <is>
          <t/>
        </is>
      </c>
      <c r="V171" s="2" t="inlineStr">
        <is>
          <t>ασφάλεια διακοπής ρεύματος</t>
        </is>
      </c>
      <c r="W171" s="2" t="inlineStr">
        <is>
          <t>3</t>
        </is>
      </c>
      <c r="X171" s="2" t="inlineStr">
        <is>
          <t/>
        </is>
      </c>
      <c r="Y171" t="inlineStr">
        <is>
          <t/>
        </is>
      </c>
      <c r="Z171" s="2" t="inlineStr">
        <is>
          <t>current failure safety device</t>
        </is>
      </c>
      <c r="AA171" s="2" t="inlineStr">
        <is>
          <t>3</t>
        </is>
      </c>
      <c r="AB171" s="2" t="inlineStr">
        <is>
          <t/>
        </is>
      </c>
      <c r="AC171" t="inlineStr">
        <is>
          <t/>
        </is>
      </c>
      <c r="AD171" s="2" t="inlineStr">
        <is>
          <t>dispositivo contra falta de corriente eléctrica</t>
        </is>
      </c>
      <c r="AE171" s="2" t="inlineStr">
        <is>
          <t>3</t>
        </is>
      </c>
      <c r="AF171" s="2" t="inlineStr">
        <is>
          <t/>
        </is>
      </c>
      <c r="AG171" t="inlineStr">
        <is>
          <t/>
        </is>
      </c>
      <c r="AH171" t="inlineStr">
        <is>
          <t/>
        </is>
      </c>
      <c r="AI171" t="inlineStr">
        <is>
          <t/>
        </is>
      </c>
      <c r="AJ171" t="inlineStr">
        <is>
          <t/>
        </is>
      </c>
      <c r="AK171" t="inlineStr">
        <is>
          <t/>
        </is>
      </c>
      <c r="AL171" t="inlineStr">
        <is>
          <t/>
        </is>
      </c>
      <c r="AM171" t="inlineStr">
        <is>
          <t/>
        </is>
      </c>
      <c r="AN171" t="inlineStr">
        <is>
          <t/>
        </is>
      </c>
      <c r="AO171" t="inlineStr">
        <is>
          <t/>
        </is>
      </c>
      <c r="AP171" s="2" t="inlineStr">
        <is>
          <t>sécurité contre le manque de courant</t>
        </is>
      </c>
      <c r="AQ171" s="2" t="inlineStr">
        <is>
          <t>3</t>
        </is>
      </c>
      <c r="AR171" s="2" t="inlineStr">
        <is>
          <t/>
        </is>
      </c>
      <c r="AS171" t="inlineStr">
        <is>
          <t/>
        </is>
      </c>
      <c r="AT171" t="inlineStr">
        <is>
          <t/>
        </is>
      </c>
      <c r="AU171" t="inlineStr">
        <is>
          <t/>
        </is>
      </c>
      <c r="AV171" t="inlineStr">
        <is>
          <t/>
        </is>
      </c>
      <c r="AW171" t="inlineStr">
        <is>
          <t/>
        </is>
      </c>
      <c r="AX171" t="inlineStr">
        <is>
          <t/>
        </is>
      </c>
      <c r="AY171" t="inlineStr">
        <is>
          <t/>
        </is>
      </c>
      <c r="AZ171" t="inlineStr">
        <is>
          <t/>
        </is>
      </c>
      <c r="BA171" t="inlineStr">
        <is>
          <t/>
        </is>
      </c>
      <c r="BB171" t="inlineStr">
        <is>
          <t/>
        </is>
      </c>
      <c r="BC171" t="inlineStr">
        <is>
          <t/>
        </is>
      </c>
      <c r="BD171" t="inlineStr">
        <is>
          <t/>
        </is>
      </c>
      <c r="BE171" t="inlineStr">
        <is>
          <t/>
        </is>
      </c>
      <c r="BF171" s="2" t="inlineStr">
        <is>
          <t>sicurezza per mancanza di corrente</t>
        </is>
      </c>
      <c r="BG171" s="2" t="inlineStr">
        <is>
          <t>3</t>
        </is>
      </c>
      <c r="BH171" s="2" t="inlineStr">
        <is>
          <t/>
        </is>
      </c>
      <c r="BI171" t="inlineStr">
        <is>
          <t/>
        </is>
      </c>
      <c r="BJ171" t="inlineStr">
        <is>
          <t/>
        </is>
      </c>
      <c r="BK171" t="inlineStr">
        <is>
          <t/>
        </is>
      </c>
      <c r="BL171" t="inlineStr">
        <is>
          <t/>
        </is>
      </c>
      <c r="BM171" t="inlineStr">
        <is>
          <t/>
        </is>
      </c>
      <c r="BN171" t="inlineStr">
        <is>
          <t/>
        </is>
      </c>
      <c r="BO171" t="inlineStr">
        <is>
          <t/>
        </is>
      </c>
      <c r="BP171" t="inlineStr">
        <is>
          <t/>
        </is>
      </c>
      <c r="BQ171" t="inlineStr">
        <is>
          <t/>
        </is>
      </c>
      <c r="BR171" t="inlineStr">
        <is>
          <t/>
        </is>
      </c>
      <c r="BS171" t="inlineStr">
        <is>
          <t/>
        </is>
      </c>
      <c r="BT171" t="inlineStr">
        <is>
          <t/>
        </is>
      </c>
      <c r="BU171" t="inlineStr">
        <is>
          <t/>
        </is>
      </c>
      <c r="BV171" s="2" t="inlineStr">
        <is>
          <t>stroomuitvalbeveiliging</t>
        </is>
      </c>
      <c r="BW171" s="2" t="inlineStr">
        <is>
          <t>3</t>
        </is>
      </c>
      <c r="BX171" s="2" t="inlineStr">
        <is>
          <t/>
        </is>
      </c>
      <c r="BY171" t="inlineStr">
        <is>
          <t/>
        </is>
      </c>
      <c r="BZ171" t="inlineStr">
        <is>
          <t/>
        </is>
      </c>
      <c r="CA171" t="inlineStr">
        <is>
          <t/>
        </is>
      </c>
      <c r="CB171" t="inlineStr">
        <is>
          <t/>
        </is>
      </c>
      <c r="CC171" t="inlineStr">
        <is>
          <t/>
        </is>
      </c>
      <c r="CD171" s="2" t="inlineStr">
        <is>
          <t>segurança contra a falta de corrente elétrica</t>
        </is>
      </c>
      <c r="CE171" s="2" t="inlineStr">
        <is>
          <t>3</t>
        </is>
      </c>
      <c r="CF171" s="2" t="inlineStr">
        <is>
          <t/>
        </is>
      </c>
      <c r="CG171" t="inlineStr">
        <is>
          <t/>
        </is>
      </c>
      <c r="CH171" t="inlineStr">
        <is>
          <t/>
        </is>
      </c>
      <c r="CI171" t="inlineStr">
        <is>
          <t/>
        </is>
      </c>
      <c r="CJ171" t="inlineStr">
        <is>
          <t/>
        </is>
      </c>
      <c r="CK171" t="inlineStr">
        <is>
          <t/>
        </is>
      </c>
      <c r="CL171" t="inlineStr">
        <is>
          <t/>
        </is>
      </c>
      <c r="CM171" t="inlineStr">
        <is>
          <t/>
        </is>
      </c>
      <c r="CN171" t="inlineStr">
        <is>
          <t/>
        </is>
      </c>
      <c r="CO171" t="inlineStr">
        <is>
          <t/>
        </is>
      </c>
      <c r="CP171" t="inlineStr">
        <is>
          <t/>
        </is>
      </c>
      <c r="CQ171" t="inlineStr">
        <is>
          <t/>
        </is>
      </c>
      <c r="CR171" t="inlineStr">
        <is>
          <t/>
        </is>
      </c>
      <c r="CS171" t="inlineStr">
        <is>
          <t/>
        </is>
      </c>
      <c r="CT171" t="inlineStr">
        <is>
          <t/>
        </is>
      </c>
      <c r="CU171" t="inlineStr">
        <is>
          <t/>
        </is>
      </c>
      <c r="CV171" t="inlineStr">
        <is>
          <t/>
        </is>
      </c>
      <c r="CW171" t="inlineStr">
        <is>
          <t/>
        </is>
      </c>
    </row>
    <row r="172">
      <c r="A172" s="1" t="str">
        <f>HYPERLINK("https://iate.europa.eu/entry/result/114126/all", "114126")</f>
        <v>114126</v>
      </c>
      <c r="B172" t="inlineStr">
        <is>
          <t>SOCIAL QUESTIONS</t>
        </is>
      </c>
      <c r="C172" t="inlineStr">
        <is>
          <t>SOCIAL QUESTIONS|health</t>
        </is>
      </c>
      <c r="D172" t="inlineStr">
        <is>
          <t>no</t>
        </is>
      </c>
      <c r="E172" t="inlineStr">
        <is>
          <t/>
        </is>
      </c>
      <c r="F172" t="inlineStr">
        <is>
          <t/>
        </is>
      </c>
      <c r="G172" t="inlineStr">
        <is>
          <t/>
        </is>
      </c>
      <c r="H172" t="inlineStr">
        <is>
          <t/>
        </is>
      </c>
      <c r="I172" t="inlineStr">
        <is>
          <t/>
        </is>
      </c>
      <c r="J172" t="inlineStr">
        <is>
          <t/>
        </is>
      </c>
      <c r="K172" t="inlineStr">
        <is>
          <t/>
        </is>
      </c>
      <c r="L172" t="inlineStr">
        <is>
          <t/>
        </is>
      </c>
      <c r="M172" t="inlineStr">
        <is>
          <t/>
        </is>
      </c>
      <c r="N172" s="2" t="inlineStr">
        <is>
          <t>stabilt blodprodukt</t>
        </is>
      </c>
      <c r="O172" s="2" t="inlineStr">
        <is>
          <t>3</t>
        </is>
      </c>
      <c r="P172" s="2" t="inlineStr">
        <is>
          <t/>
        </is>
      </c>
      <c r="Q172" t="inlineStr">
        <is>
          <t/>
        </is>
      </c>
      <c r="R172" s="2" t="inlineStr">
        <is>
          <t>stabiles Blutderivat</t>
        </is>
      </c>
      <c r="S172" s="2" t="inlineStr">
        <is>
          <t>3</t>
        </is>
      </c>
      <c r="T172" s="2" t="inlineStr">
        <is>
          <t/>
        </is>
      </c>
      <c r="U172" t="inlineStr">
        <is>
          <t/>
        </is>
      </c>
      <c r="V172" s="2" t="inlineStr">
        <is>
          <t>σταθερό παράγωγο του ανθρώπινου αίματος</t>
        </is>
      </c>
      <c r="W172" s="2" t="inlineStr">
        <is>
          <t>3</t>
        </is>
      </c>
      <c r="X172" s="2" t="inlineStr">
        <is>
          <t/>
        </is>
      </c>
      <c r="Y172" t="inlineStr">
        <is>
          <t/>
        </is>
      </c>
      <c r="Z172" s="2" t="inlineStr">
        <is>
          <t>stable derivate of human blood</t>
        </is>
      </c>
      <c r="AA172" s="2" t="inlineStr">
        <is>
          <t>3</t>
        </is>
      </c>
      <c r="AB172" s="2" t="inlineStr">
        <is>
          <t/>
        </is>
      </c>
      <c r="AC172" t="inlineStr">
        <is>
          <t/>
        </is>
      </c>
      <c r="AD172" s="2" t="inlineStr">
        <is>
          <t>derivado estable de la sangre</t>
        </is>
      </c>
      <c r="AE172" s="2" t="inlineStr">
        <is>
          <t>3</t>
        </is>
      </c>
      <c r="AF172" s="2" t="inlineStr">
        <is>
          <t/>
        </is>
      </c>
      <c r="AG172" t="inlineStr">
        <is>
          <t/>
        </is>
      </c>
      <c r="AH172" t="inlineStr">
        <is>
          <t/>
        </is>
      </c>
      <c r="AI172" t="inlineStr">
        <is>
          <t/>
        </is>
      </c>
      <c r="AJ172" t="inlineStr">
        <is>
          <t/>
        </is>
      </c>
      <c r="AK172" t="inlineStr">
        <is>
          <t/>
        </is>
      </c>
      <c r="AL172" s="2" t="inlineStr">
        <is>
          <t>verestä peräisin oleva pysyvä johdannainen</t>
        </is>
      </c>
      <c r="AM172" s="2" t="inlineStr">
        <is>
          <t>3</t>
        </is>
      </c>
      <c r="AN172" s="2" t="inlineStr">
        <is>
          <t/>
        </is>
      </c>
      <c r="AO172" t="inlineStr">
        <is>
          <t/>
        </is>
      </c>
      <c r="AP172" s="2" t="inlineStr">
        <is>
          <t>dérivé simple du sang|
dérivé stable du sang</t>
        </is>
      </c>
      <c r="AQ172" s="2" t="inlineStr">
        <is>
          <t>3|
3</t>
        </is>
      </c>
      <c r="AR172" s="2" t="inlineStr">
        <is>
          <t xml:space="preserve">|
</t>
        </is>
      </c>
      <c r="AS172" t="inlineStr">
        <is>
          <t/>
        </is>
      </c>
      <c r="AT172" t="inlineStr">
        <is>
          <t/>
        </is>
      </c>
      <c r="AU172" t="inlineStr">
        <is>
          <t/>
        </is>
      </c>
      <c r="AV172" t="inlineStr">
        <is>
          <t/>
        </is>
      </c>
      <c r="AW172" t="inlineStr">
        <is>
          <t/>
        </is>
      </c>
      <c r="AX172" t="inlineStr">
        <is>
          <t/>
        </is>
      </c>
      <c r="AY172" t="inlineStr">
        <is>
          <t/>
        </is>
      </c>
      <c r="AZ172" t="inlineStr">
        <is>
          <t/>
        </is>
      </c>
      <c r="BA172" t="inlineStr">
        <is>
          <t/>
        </is>
      </c>
      <c r="BB172" t="inlineStr">
        <is>
          <t/>
        </is>
      </c>
      <c r="BC172" t="inlineStr">
        <is>
          <t/>
        </is>
      </c>
      <c r="BD172" t="inlineStr">
        <is>
          <t/>
        </is>
      </c>
      <c r="BE172" t="inlineStr">
        <is>
          <t/>
        </is>
      </c>
      <c r="BF172" s="2" t="inlineStr">
        <is>
          <t>derivato stabile del sangue</t>
        </is>
      </c>
      <c r="BG172" s="2" t="inlineStr">
        <is>
          <t>3</t>
        </is>
      </c>
      <c r="BH172" s="2" t="inlineStr">
        <is>
          <t/>
        </is>
      </c>
      <c r="BI172" t="inlineStr">
        <is>
          <t/>
        </is>
      </c>
      <c r="BJ172" t="inlineStr">
        <is>
          <t/>
        </is>
      </c>
      <c r="BK172" t="inlineStr">
        <is>
          <t/>
        </is>
      </c>
      <c r="BL172" t="inlineStr">
        <is>
          <t/>
        </is>
      </c>
      <c r="BM172" t="inlineStr">
        <is>
          <t/>
        </is>
      </c>
      <c r="BN172" t="inlineStr">
        <is>
          <t/>
        </is>
      </c>
      <c r="BO172" t="inlineStr">
        <is>
          <t/>
        </is>
      </c>
      <c r="BP172" t="inlineStr">
        <is>
          <t/>
        </is>
      </c>
      <c r="BQ172" t="inlineStr">
        <is>
          <t/>
        </is>
      </c>
      <c r="BR172" t="inlineStr">
        <is>
          <t/>
        </is>
      </c>
      <c r="BS172" t="inlineStr">
        <is>
          <t/>
        </is>
      </c>
      <c r="BT172" t="inlineStr">
        <is>
          <t/>
        </is>
      </c>
      <c r="BU172" t="inlineStr">
        <is>
          <t/>
        </is>
      </c>
      <c r="BV172" s="2" t="inlineStr">
        <is>
          <t>stabiel derivaat van bloed|
stabiel bloedderivaat</t>
        </is>
      </c>
      <c r="BW172" s="2" t="inlineStr">
        <is>
          <t>3|
3</t>
        </is>
      </c>
      <c r="BX172" s="2" t="inlineStr">
        <is>
          <t xml:space="preserve">|
</t>
        </is>
      </c>
      <c r="BY172" t="inlineStr">
        <is>
          <t/>
        </is>
      </c>
      <c r="BZ172" t="inlineStr">
        <is>
          <t/>
        </is>
      </c>
      <c r="CA172" t="inlineStr">
        <is>
          <t/>
        </is>
      </c>
      <c r="CB172" t="inlineStr">
        <is>
          <t/>
        </is>
      </c>
      <c r="CC172" t="inlineStr">
        <is>
          <t/>
        </is>
      </c>
      <c r="CD172" s="2" t="inlineStr">
        <is>
          <t>derivado estável do sangue</t>
        </is>
      </c>
      <c r="CE172" s="2" t="inlineStr">
        <is>
          <t>3</t>
        </is>
      </c>
      <c r="CF172" s="2" t="inlineStr">
        <is>
          <t/>
        </is>
      </c>
      <c r="CG172" t="inlineStr">
        <is>
          <t/>
        </is>
      </c>
      <c r="CH172" t="inlineStr">
        <is>
          <t/>
        </is>
      </c>
      <c r="CI172" t="inlineStr">
        <is>
          <t/>
        </is>
      </c>
      <c r="CJ172" t="inlineStr">
        <is>
          <t/>
        </is>
      </c>
      <c r="CK172" t="inlineStr">
        <is>
          <t/>
        </is>
      </c>
      <c r="CL172" t="inlineStr">
        <is>
          <t/>
        </is>
      </c>
      <c r="CM172" t="inlineStr">
        <is>
          <t/>
        </is>
      </c>
      <c r="CN172" t="inlineStr">
        <is>
          <t/>
        </is>
      </c>
      <c r="CO172" t="inlineStr">
        <is>
          <t/>
        </is>
      </c>
      <c r="CP172" t="inlineStr">
        <is>
          <t/>
        </is>
      </c>
      <c r="CQ172" t="inlineStr">
        <is>
          <t/>
        </is>
      </c>
      <c r="CR172" t="inlineStr">
        <is>
          <t/>
        </is>
      </c>
      <c r="CS172" t="inlineStr">
        <is>
          <t/>
        </is>
      </c>
      <c r="CT172" s="2" t="inlineStr">
        <is>
          <t>stabilt derivat av blod|
stabilt blodderivat</t>
        </is>
      </c>
      <c r="CU172" s="2" t="inlineStr">
        <is>
          <t>3|
3</t>
        </is>
      </c>
      <c r="CV172" s="2" t="inlineStr">
        <is>
          <t xml:space="preserve">|
</t>
        </is>
      </c>
      <c r="CW172" t="inlineStr">
        <is>
          <t/>
        </is>
      </c>
    </row>
    <row r="173">
      <c r="A173" s="1" t="str">
        <f>HYPERLINK("https://iate.europa.eu/entry/result/3564661/all", "3564661")</f>
        <v>3564661</v>
      </c>
      <c r="B173" t="inlineStr">
        <is>
          <t>SCIENCE;AGRICULTURE, FORESTRY AND FISHERIES</t>
        </is>
      </c>
      <c r="C173" t="inlineStr">
        <is>
          <t>SCIENCE|natural and applied sciences|life sciences;AGRICULTURE, FORESTRY AND FISHERIES|agricultural activity|animal health</t>
        </is>
      </c>
      <c r="D173" t="inlineStr">
        <is>
          <t>no</t>
        </is>
      </c>
      <c r="E173" t="inlineStr">
        <is>
          <t/>
        </is>
      </c>
      <c r="F173" t="inlineStr">
        <is>
          <t/>
        </is>
      </c>
      <c r="G173" t="inlineStr">
        <is>
          <t/>
        </is>
      </c>
      <c r="H173" t="inlineStr">
        <is>
          <t/>
        </is>
      </c>
      <c r="I173" t="inlineStr">
        <is>
          <t/>
        </is>
      </c>
      <c r="J173" t="inlineStr">
        <is>
          <t/>
        </is>
      </c>
      <c r="K173" t="inlineStr">
        <is>
          <t/>
        </is>
      </c>
      <c r="L173" t="inlineStr">
        <is>
          <t/>
        </is>
      </c>
      <c r="M173" t="inlineStr">
        <is>
          <t/>
        </is>
      </c>
      <c r="N173" t="inlineStr">
        <is>
          <t/>
        </is>
      </c>
      <c r="O173" t="inlineStr">
        <is>
          <t/>
        </is>
      </c>
      <c r="P173" t="inlineStr">
        <is>
          <t/>
        </is>
      </c>
      <c r="Q173" t="inlineStr">
        <is>
          <t/>
        </is>
      </c>
      <c r="R173" t="inlineStr">
        <is>
          <t/>
        </is>
      </c>
      <c r="S173" t="inlineStr">
        <is>
          <t/>
        </is>
      </c>
      <c r="T173" t="inlineStr">
        <is>
          <t/>
        </is>
      </c>
      <c r="U173" t="inlineStr">
        <is>
          <t/>
        </is>
      </c>
      <c r="V173" t="inlineStr">
        <is>
          <t/>
        </is>
      </c>
      <c r="W173" t="inlineStr">
        <is>
          <t/>
        </is>
      </c>
      <c r="X173" t="inlineStr">
        <is>
          <t/>
        </is>
      </c>
      <c r="Y173" t="inlineStr">
        <is>
          <t/>
        </is>
      </c>
      <c r="Z173" s="2" t="inlineStr">
        <is>
          <t>Coordination group for mutual recognition and decentralised procedures for veterinary medicinal products|
Co-ordination Group for Mutual Recognition and Decentralised Procedures - Veterinary|
Co-ordination Group for Mutual Recognition and Decentralised Procedures for veterinary medicines|
CMDv|
CMDv, CMD-v, CMD(v)|
CMD-v</t>
        </is>
      </c>
      <c r="AA173" s="2" t="inlineStr">
        <is>
          <t>3|
3|
1|
3|
1|
3</t>
        </is>
      </c>
      <c r="AB173" s="2" t="inlineStr">
        <is>
          <t xml:space="preserve">|
|
|
|
|
</t>
        </is>
      </c>
      <c r="AC173" t="inlineStr">
        <is>
          <t>group of Member States' representatives, set up according to Directive 2004/28/EC, meeting once a month for the examination of any question relating to marketing authorisation of a medicinal product intended for veterinary use in two or more Member States in accordance with the mutual recognition procedure or the decentralised procedure</t>
        </is>
      </c>
      <c r="AD173" t="inlineStr">
        <is>
          <t/>
        </is>
      </c>
      <c r="AE173" t="inlineStr">
        <is>
          <t/>
        </is>
      </c>
      <c r="AF173" t="inlineStr">
        <is>
          <t/>
        </is>
      </c>
      <c r="AG173" t="inlineStr">
        <is>
          <t/>
        </is>
      </c>
      <c r="AH173" t="inlineStr">
        <is>
          <t/>
        </is>
      </c>
      <c r="AI173" t="inlineStr">
        <is>
          <t/>
        </is>
      </c>
      <c r="AJ173" t="inlineStr">
        <is>
          <t/>
        </is>
      </c>
      <c r="AK173" t="inlineStr">
        <is>
          <t/>
        </is>
      </c>
      <c r="AL173" s="2" t="inlineStr">
        <is>
          <t>eläinlääkkeiden keskinäistä tunnustamismenettelyä ja hajautettua menettelyä käsittelevä koordinointiryhmä</t>
        </is>
      </c>
      <c r="AM173" s="2" t="inlineStr">
        <is>
          <t>3</t>
        </is>
      </c>
      <c r="AN173" s="2" t="inlineStr">
        <is>
          <t/>
        </is>
      </c>
      <c r="AO173" t="inlineStr">
        <is>
          <t/>
        </is>
      </c>
      <c r="AP173" t="inlineStr">
        <is>
          <t/>
        </is>
      </c>
      <c r="AQ173" t="inlineStr">
        <is>
          <t/>
        </is>
      </c>
      <c r="AR173" t="inlineStr">
        <is>
          <t/>
        </is>
      </c>
      <c r="AS173" t="inlineStr">
        <is>
          <t/>
        </is>
      </c>
      <c r="AT173" t="inlineStr">
        <is>
          <t/>
        </is>
      </c>
      <c r="AU173" t="inlineStr">
        <is>
          <t/>
        </is>
      </c>
      <c r="AV173" t="inlineStr">
        <is>
          <t/>
        </is>
      </c>
      <c r="AW173" t="inlineStr">
        <is>
          <t/>
        </is>
      </c>
      <c r="AX173" t="inlineStr">
        <is>
          <t/>
        </is>
      </c>
      <c r="AY173" t="inlineStr">
        <is>
          <t/>
        </is>
      </c>
      <c r="AZ173" t="inlineStr">
        <is>
          <t/>
        </is>
      </c>
      <c r="BA173" t="inlineStr">
        <is>
          <t/>
        </is>
      </c>
      <c r="BB173" t="inlineStr">
        <is>
          <t/>
        </is>
      </c>
      <c r="BC173" t="inlineStr">
        <is>
          <t/>
        </is>
      </c>
      <c r="BD173" t="inlineStr">
        <is>
          <t/>
        </is>
      </c>
      <c r="BE173" t="inlineStr">
        <is>
          <t/>
        </is>
      </c>
      <c r="BF173" t="inlineStr">
        <is>
          <t/>
        </is>
      </c>
      <c r="BG173" t="inlineStr">
        <is>
          <t/>
        </is>
      </c>
      <c r="BH173" t="inlineStr">
        <is>
          <t/>
        </is>
      </c>
      <c r="BI173" t="inlineStr">
        <is>
          <t/>
        </is>
      </c>
      <c r="BJ173" t="inlineStr">
        <is>
          <t/>
        </is>
      </c>
      <c r="BK173" t="inlineStr">
        <is>
          <t/>
        </is>
      </c>
      <c r="BL173" t="inlineStr">
        <is>
          <t/>
        </is>
      </c>
      <c r="BM173" t="inlineStr">
        <is>
          <t/>
        </is>
      </c>
      <c r="BN173" t="inlineStr">
        <is>
          <t/>
        </is>
      </c>
      <c r="BO173" t="inlineStr">
        <is>
          <t/>
        </is>
      </c>
      <c r="BP173" t="inlineStr">
        <is>
          <t/>
        </is>
      </c>
      <c r="BQ173" t="inlineStr">
        <is>
          <t/>
        </is>
      </c>
      <c r="BR173" t="inlineStr">
        <is>
          <t/>
        </is>
      </c>
      <c r="BS173" t="inlineStr">
        <is>
          <t/>
        </is>
      </c>
      <c r="BT173" t="inlineStr">
        <is>
          <t/>
        </is>
      </c>
      <c r="BU173" t="inlineStr">
        <is>
          <t/>
        </is>
      </c>
      <c r="BV173" t="inlineStr">
        <is>
          <t/>
        </is>
      </c>
      <c r="BW173" t="inlineStr">
        <is>
          <t/>
        </is>
      </c>
      <c r="BX173" t="inlineStr">
        <is>
          <t/>
        </is>
      </c>
      <c r="BY173" t="inlineStr">
        <is>
          <t/>
        </is>
      </c>
      <c r="BZ173" t="inlineStr">
        <is>
          <t/>
        </is>
      </c>
      <c r="CA173" t="inlineStr">
        <is>
          <t/>
        </is>
      </c>
      <c r="CB173" t="inlineStr">
        <is>
          <t/>
        </is>
      </c>
      <c r="CC173" t="inlineStr">
        <is>
          <t/>
        </is>
      </c>
      <c r="CD173" t="inlineStr">
        <is>
          <t/>
        </is>
      </c>
      <c r="CE173" t="inlineStr">
        <is>
          <t/>
        </is>
      </c>
      <c r="CF173" t="inlineStr">
        <is>
          <t/>
        </is>
      </c>
      <c r="CG173" t="inlineStr">
        <is>
          <t/>
        </is>
      </c>
      <c r="CH173" t="inlineStr">
        <is>
          <t/>
        </is>
      </c>
      <c r="CI173" t="inlineStr">
        <is>
          <t/>
        </is>
      </c>
      <c r="CJ173" t="inlineStr">
        <is>
          <t/>
        </is>
      </c>
      <c r="CK173" t="inlineStr">
        <is>
          <t/>
        </is>
      </c>
      <c r="CL173" t="inlineStr">
        <is>
          <t/>
        </is>
      </c>
      <c r="CM173" t="inlineStr">
        <is>
          <t/>
        </is>
      </c>
      <c r="CN173" t="inlineStr">
        <is>
          <t/>
        </is>
      </c>
      <c r="CO173" t="inlineStr">
        <is>
          <t/>
        </is>
      </c>
      <c r="CP173" t="inlineStr">
        <is>
          <t/>
        </is>
      </c>
      <c r="CQ173" t="inlineStr">
        <is>
          <t/>
        </is>
      </c>
      <c r="CR173" t="inlineStr">
        <is>
          <t/>
        </is>
      </c>
      <c r="CS173" t="inlineStr">
        <is>
          <t/>
        </is>
      </c>
      <c r="CT173" s="2" t="inlineStr">
        <is>
          <t>samordningsgrupp för förfarandet för ömsesidigt erkännande och det decentraliserade förfarandet avseende veterinärmedicinska läkemedel</t>
        </is>
      </c>
      <c r="CU173" s="2" t="inlineStr">
        <is>
          <t>3</t>
        </is>
      </c>
      <c r="CV173" s="2" t="inlineStr">
        <is>
          <t/>
        </is>
      </c>
      <c r="CW173" t="inlineStr">
        <is>
          <t/>
        </is>
      </c>
    </row>
    <row r="174">
      <c r="A174" s="1" t="str">
        <f>HYPERLINK("https://iate.europa.eu/entry/result/44293/all", "44293")</f>
        <v>44293</v>
      </c>
      <c r="B174" t="inlineStr">
        <is>
          <t>POLITICS</t>
        </is>
      </c>
      <c r="C174" t="inlineStr">
        <is>
          <t>POLITICS|executive power and public service|administrative law</t>
        </is>
      </c>
      <c r="D174" t="inlineStr">
        <is>
          <t>no</t>
        </is>
      </c>
      <c r="E174" t="inlineStr">
        <is>
          <t/>
        </is>
      </c>
      <c r="F174" t="inlineStr">
        <is>
          <t/>
        </is>
      </c>
      <c r="G174" t="inlineStr">
        <is>
          <t/>
        </is>
      </c>
      <c r="H174" t="inlineStr">
        <is>
          <t/>
        </is>
      </c>
      <c r="I174" t="inlineStr">
        <is>
          <t/>
        </is>
      </c>
      <c r="J174" t="inlineStr">
        <is>
          <t/>
        </is>
      </c>
      <c r="K174" t="inlineStr">
        <is>
          <t/>
        </is>
      </c>
      <c r="L174" t="inlineStr">
        <is>
          <t/>
        </is>
      </c>
      <c r="M174" t="inlineStr">
        <is>
          <t/>
        </is>
      </c>
      <c r="N174" s="2" t="inlineStr">
        <is>
          <t>eksportcertifikater for centralt godkendte lægemidler|
eksportlicenser for lægemidler godkendt efter den centraliserede procedure</t>
        </is>
      </c>
      <c r="O174" s="2" t="inlineStr">
        <is>
          <t>3|
3</t>
        </is>
      </c>
      <c r="P174" s="2" t="inlineStr">
        <is>
          <t xml:space="preserve">|
</t>
        </is>
      </c>
      <c r="Q174" t="inlineStr">
        <is>
          <t/>
        </is>
      </c>
      <c r="R174" s="2" t="inlineStr">
        <is>
          <t>Ausfuhrbescheinigungen für zentral zugelassene Arzneimittel</t>
        </is>
      </c>
      <c r="S174" s="2" t="inlineStr">
        <is>
          <t>3</t>
        </is>
      </c>
      <c r="T174" s="2" t="inlineStr">
        <is>
          <t/>
        </is>
      </c>
      <c r="U174" t="inlineStr">
        <is>
          <t/>
        </is>
      </c>
      <c r="V174" s="2" t="inlineStr">
        <is>
          <t>πιστοποιητικά εξαγωγών για φαρμακευτικά προϊόντα εγκεκριμένα στα πλαίσια της κεντρικής διαδικασίας</t>
        </is>
      </c>
      <c r="W174" s="2" t="inlineStr">
        <is>
          <t>3</t>
        </is>
      </c>
      <c r="X174" s="2" t="inlineStr">
        <is>
          <t/>
        </is>
      </c>
      <c r="Y174" t="inlineStr">
        <is>
          <t/>
        </is>
      </c>
      <c r="Z174" s="2" t="inlineStr">
        <is>
          <t>export certificates for centrally-authorised medicinal products</t>
        </is>
      </c>
      <c r="AA174" s="2" t="inlineStr">
        <is>
          <t>3</t>
        </is>
      </c>
      <c r="AB174" s="2" t="inlineStr">
        <is>
          <t/>
        </is>
      </c>
      <c r="AC174" t="inlineStr">
        <is>
          <t/>
        </is>
      </c>
      <c r="AD174" s="2" t="inlineStr">
        <is>
          <t>certificado de exportación de medicamentos autorizados por el procedimiento centralizado</t>
        </is>
      </c>
      <c r="AE174" s="2" t="inlineStr">
        <is>
          <t>3</t>
        </is>
      </c>
      <c r="AF174" s="2" t="inlineStr">
        <is>
          <t/>
        </is>
      </c>
      <c r="AG174" t="inlineStr">
        <is>
          <t/>
        </is>
      </c>
      <c r="AH174" t="inlineStr">
        <is>
          <t/>
        </is>
      </c>
      <c r="AI174" t="inlineStr">
        <is>
          <t/>
        </is>
      </c>
      <c r="AJ174" t="inlineStr">
        <is>
          <t/>
        </is>
      </c>
      <c r="AK174" t="inlineStr">
        <is>
          <t/>
        </is>
      </c>
      <c r="AL174" t="inlineStr">
        <is>
          <t/>
        </is>
      </c>
      <c r="AM174" t="inlineStr">
        <is>
          <t/>
        </is>
      </c>
      <c r="AN174" t="inlineStr">
        <is>
          <t/>
        </is>
      </c>
      <c r="AO174" t="inlineStr">
        <is>
          <t/>
        </is>
      </c>
      <c r="AP174" t="inlineStr">
        <is>
          <t/>
        </is>
      </c>
      <c r="AQ174" t="inlineStr">
        <is>
          <t/>
        </is>
      </c>
      <c r="AR174" t="inlineStr">
        <is>
          <t/>
        </is>
      </c>
      <c r="AS174" t="inlineStr">
        <is>
          <t/>
        </is>
      </c>
      <c r="AT174" t="inlineStr">
        <is>
          <t/>
        </is>
      </c>
      <c r="AU174" t="inlineStr">
        <is>
          <t/>
        </is>
      </c>
      <c r="AV174" t="inlineStr">
        <is>
          <t/>
        </is>
      </c>
      <c r="AW174" t="inlineStr">
        <is>
          <t/>
        </is>
      </c>
      <c r="AX174" t="inlineStr">
        <is>
          <t/>
        </is>
      </c>
      <c r="AY174" t="inlineStr">
        <is>
          <t/>
        </is>
      </c>
      <c r="AZ174" t="inlineStr">
        <is>
          <t/>
        </is>
      </c>
      <c r="BA174" t="inlineStr">
        <is>
          <t/>
        </is>
      </c>
      <c r="BB174" t="inlineStr">
        <is>
          <t/>
        </is>
      </c>
      <c r="BC174" t="inlineStr">
        <is>
          <t/>
        </is>
      </c>
      <c r="BD174" t="inlineStr">
        <is>
          <t/>
        </is>
      </c>
      <c r="BE174" t="inlineStr">
        <is>
          <t/>
        </is>
      </c>
      <c r="BF174" s="2" t="inlineStr">
        <is>
          <t>certificati all'esportazione per i prodotti medicinali autorizzati in sede centrale|
certificati per l'esportazione di specialità medicinali autorizzate tramite procedura centralizzata.</t>
        </is>
      </c>
      <c r="BG174" s="2" t="inlineStr">
        <is>
          <t>3|
3</t>
        </is>
      </c>
      <c r="BH174" s="2" t="inlineStr">
        <is>
          <t xml:space="preserve">|
</t>
        </is>
      </c>
      <c r="BI174" t="inlineStr">
        <is>
          <t/>
        </is>
      </c>
      <c r="BJ174" t="inlineStr">
        <is>
          <t/>
        </is>
      </c>
      <c r="BK174" t="inlineStr">
        <is>
          <t/>
        </is>
      </c>
      <c r="BL174" t="inlineStr">
        <is>
          <t/>
        </is>
      </c>
      <c r="BM174" t="inlineStr">
        <is>
          <t/>
        </is>
      </c>
      <c r="BN174" t="inlineStr">
        <is>
          <t/>
        </is>
      </c>
      <c r="BO174" t="inlineStr">
        <is>
          <t/>
        </is>
      </c>
      <c r="BP174" t="inlineStr">
        <is>
          <t/>
        </is>
      </c>
      <c r="BQ174" t="inlineStr">
        <is>
          <t/>
        </is>
      </c>
      <c r="BR174" t="inlineStr">
        <is>
          <t/>
        </is>
      </c>
      <c r="BS174" t="inlineStr">
        <is>
          <t/>
        </is>
      </c>
      <c r="BT174" t="inlineStr">
        <is>
          <t/>
        </is>
      </c>
      <c r="BU174" t="inlineStr">
        <is>
          <t/>
        </is>
      </c>
      <c r="BV174" s="2" t="inlineStr">
        <is>
          <t>uitvoercertificaten voor geneesmiddelen met een centraal verleende vergunning</t>
        </is>
      </c>
      <c r="BW174" s="2" t="inlineStr">
        <is>
          <t>3</t>
        </is>
      </c>
      <c r="BX174" s="2" t="inlineStr">
        <is>
          <t/>
        </is>
      </c>
      <c r="BY174" t="inlineStr">
        <is>
          <t/>
        </is>
      </c>
      <c r="BZ174" t="inlineStr">
        <is>
          <t/>
        </is>
      </c>
      <c r="CA174" t="inlineStr">
        <is>
          <t/>
        </is>
      </c>
      <c r="CB174" t="inlineStr">
        <is>
          <t/>
        </is>
      </c>
      <c r="CC174" t="inlineStr">
        <is>
          <t/>
        </is>
      </c>
      <c r="CD174" s="2" t="inlineStr">
        <is>
          <t>certificados de exportação para medicamentos autorizados no âmbito do procedimento centralizado</t>
        </is>
      </c>
      <c r="CE174" s="2" t="inlineStr">
        <is>
          <t>3</t>
        </is>
      </c>
      <c r="CF174" s="2" t="inlineStr">
        <is>
          <t/>
        </is>
      </c>
      <c r="CG174" t="inlineStr">
        <is>
          <t/>
        </is>
      </c>
      <c r="CH174" t="inlineStr">
        <is>
          <t/>
        </is>
      </c>
      <c r="CI174" t="inlineStr">
        <is>
          <t/>
        </is>
      </c>
      <c r="CJ174" t="inlineStr">
        <is>
          <t/>
        </is>
      </c>
      <c r="CK174" t="inlineStr">
        <is>
          <t/>
        </is>
      </c>
      <c r="CL174" t="inlineStr">
        <is>
          <t/>
        </is>
      </c>
      <c r="CM174" t="inlineStr">
        <is>
          <t/>
        </is>
      </c>
      <c r="CN174" t="inlineStr">
        <is>
          <t/>
        </is>
      </c>
      <c r="CO174" t="inlineStr">
        <is>
          <t/>
        </is>
      </c>
      <c r="CP174" t="inlineStr">
        <is>
          <t/>
        </is>
      </c>
      <c r="CQ174" t="inlineStr">
        <is>
          <t/>
        </is>
      </c>
      <c r="CR174" t="inlineStr">
        <is>
          <t/>
        </is>
      </c>
      <c r="CS174" t="inlineStr">
        <is>
          <t/>
        </is>
      </c>
      <c r="CT174" s="2" t="inlineStr">
        <is>
          <t>exportcertifikat för centralt godkända läkemedel</t>
        </is>
      </c>
      <c r="CU174" s="2" t="inlineStr">
        <is>
          <t>3</t>
        </is>
      </c>
      <c r="CV174" s="2" t="inlineStr">
        <is>
          <t/>
        </is>
      </c>
      <c r="CW174" t="inlineStr">
        <is>
          <t/>
        </is>
      </c>
    </row>
    <row r="175">
      <c r="A175" s="1" t="str">
        <f>HYPERLINK("https://iate.europa.eu/entry/result/3502065/all", "3502065")</f>
        <v>3502065</v>
      </c>
      <c r="B175" t="inlineStr">
        <is>
          <t>SOCIAL QUESTIONS;SCIENCE</t>
        </is>
      </c>
      <c r="C175" t="inlineStr">
        <is>
          <t>SOCIAL QUESTIONS|health|medical science;SCIENCE|natural and applied sciences|life sciences</t>
        </is>
      </c>
      <c r="D175" t="inlineStr">
        <is>
          <t>yes</t>
        </is>
      </c>
      <c r="E175" t="inlineStr">
        <is>
          <t/>
        </is>
      </c>
      <c r="F175" s="2" t="inlineStr">
        <is>
          <t>биоматериал</t>
        </is>
      </c>
      <c r="G175" s="2" t="inlineStr">
        <is>
          <t>2</t>
        </is>
      </c>
      <c r="H175" s="2" t="inlineStr">
        <is>
          <t/>
        </is>
      </c>
      <c r="I175" t="inlineStr">
        <is>
          <t/>
        </is>
      </c>
      <c r="J175" s="2" t="inlineStr">
        <is>
          <t>biomateriál</t>
        </is>
      </c>
      <c r="K175" s="2" t="inlineStr">
        <is>
          <t>3</t>
        </is>
      </c>
      <c r="L175" s="2" t="inlineStr">
        <is>
          <t/>
        </is>
      </c>
      <c r="M175" t="inlineStr">
        <is>
          <t/>
        </is>
      </c>
      <c r="N175" s="2" t="inlineStr">
        <is>
          <t>biomateriale|
biokompatibelt materiale</t>
        </is>
      </c>
      <c r="O175" s="2" t="inlineStr">
        <is>
          <t>1|
3</t>
        </is>
      </c>
      <c r="P175" s="2" t="inlineStr">
        <is>
          <t xml:space="preserve">|
</t>
        </is>
      </c>
      <c r="Q175" t="inlineStr">
        <is>
          <t/>
        </is>
      </c>
      <c r="R175" s="2" t="inlineStr">
        <is>
          <t>Biomaterial|
Biowerkstoff|
biokompatibler Stoff</t>
        </is>
      </c>
      <c r="S175" s="2" t="inlineStr">
        <is>
          <t>3|
1|
3</t>
        </is>
      </c>
      <c r="T175" s="2" t="inlineStr">
        <is>
          <t xml:space="preserve">|
|
</t>
        </is>
      </c>
      <c r="U175" t="inlineStr">
        <is>
          <t/>
        </is>
      </c>
      <c r="V175" s="2" t="inlineStr">
        <is>
          <t>βιοϋλικό|
βιο-υλικό</t>
        </is>
      </c>
      <c r="W175" s="2" t="inlineStr">
        <is>
          <t>3|
1</t>
        </is>
      </c>
      <c r="X175" s="2" t="inlineStr">
        <is>
          <t xml:space="preserve">|
</t>
        </is>
      </c>
      <c r="Y175" t="inlineStr">
        <is>
          <t/>
        </is>
      </c>
      <c r="Z175" s="2" t="inlineStr">
        <is>
          <t>bio-material|
biomaterial|
biocompatible material</t>
        </is>
      </c>
      <c r="AA175" s="2" t="inlineStr">
        <is>
          <t>3|
3|
3</t>
        </is>
      </c>
      <c r="AB175" s="2" t="inlineStr">
        <is>
          <t xml:space="preserve">|
|
</t>
        </is>
      </c>
      <c r="AC175" t="inlineStr">
        <is>
          <t>synthetic or natural material used to replace part of a living system or to function in intimate contact with living tissue</t>
        </is>
      </c>
      <c r="AD175" s="2" t="inlineStr">
        <is>
          <t>biomaterial|
material biocompatible</t>
        </is>
      </c>
      <c r="AE175" s="2" t="inlineStr">
        <is>
          <t>1|
3</t>
        </is>
      </c>
      <c r="AF175" s="2" t="inlineStr">
        <is>
          <t xml:space="preserve">|
</t>
        </is>
      </c>
      <c r="AG175" t="inlineStr">
        <is>
          <t/>
        </is>
      </c>
      <c r="AH175" s="2" t="inlineStr">
        <is>
          <t>biomaterjal</t>
        </is>
      </c>
      <c r="AI175" s="2" t="inlineStr">
        <is>
          <t>3</t>
        </is>
      </c>
      <c r="AJ175" s="2" t="inlineStr">
        <is>
          <t/>
        </is>
      </c>
      <c r="AK175" t="inlineStr">
        <is>
          <t>materjal, mis suudab kontakteeruda bioloogiliste süsteemidega</t>
        </is>
      </c>
      <c r="AL175" s="2" t="inlineStr">
        <is>
          <t>biomateriaali|
luontoon sopeutuva materiaali</t>
        </is>
      </c>
      <c r="AM175" s="2" t="inlineStr">
        <is>
          <t>3|
3</t>
        </is>
      </c>
      <c r="AN175" s="2" t="inlineStr">
        <is>
          <t xml:space="preserve">|
</t>
        </is>
      </c>
      <c r="AO175" t="inlineStr">
        <is>
          <t>"epäorg. materiaaleja, joita elimistö ei hylji ja joilla voidaan korjata t. korvata vaurioituneita elimistön osia"</t>
        </is>
      </c>
      <c r="AP175" s="2" t="inlineStr">
        <is>
          <t>biomatériau|
matériau biotechnologique|
matériau biocompatible</t>
        </is>
      </c>
      <c r="AQ175" s="2" t="inlineStr">
        <is>
          <t>3|
1|
3</t>
        </is>
      </c>
      <c r="AR175" s="2" t="inlineStr">
        <is>
          <t xml:space="preserve">|
|
</t>
        </is>
      </c>
      <c r="AS175" t="inlineStr">
        <is>
          <t>Matériau destiné à travailler " sous contrainte biologique" ,c'est-à-dire en contact direct avec l'organisme (prothèses, dispositifs d'assistance),et qui ne doit pas provoquer de réaction de rejet</t>
        </is>
      </c>
      <c r="AT175" s="2" t="inlineStr">
        <is>
          <t>bithábhar</t>
        </is>
      </c>
      <c r="AU175" s="2" t="inlineStr">
        <is>
          <t>3</t>
        </is>
      </c>
      <c r="AV175" s="2" t="inlineStr">
        <is>
          <t/>
        </is>
      </c>
      <c r="AW175" t="inlineStr">
        <is>
          <t/>
        </is>
      </c>
      <c r="AX175" t="inlineStr">
        <is>
          <t/>
        </is>
      </c>
      <c r="AY175" t="inlineStr">
        <is>
          <t/>
        </is>
      </c>
      <c r="AZ175" t="inlineStr">
        <is>
          <t/>
        </is>
      </c>
      <c r="BA175" t="inlineStr">
        <is>
          <t/>
        </is>
      </c>
      <c r="BB175" s="2" t="inlineStr">
        <is>
          <t>biológiai anyag</t>
        </is>
      </c>
      <c r="BC175" s="2" t="inlineStr">
        <is>
          <t>4</t>
        </is>
      </c>
      <c r="BD175" s="2" t="inlineStr">
        <is>
          <t/>
        </is>
      </c>
      <c r="BE175" t="inlineStr">
        <is>
          <t/>
        </is>
      </c>
      <c r="BF175" s="2" t="inlineStr">
        <is>
          <t>biomateriale|
materiale biocompatibile</t>
        </is>
      </c>
      <c r="BG175" s="2" t="inlineStr">
        <is>
          <t>3|
3</t>
        </is>
      </c>
      <c r="BH175" s="2" t="inlineStr">
        <is>
          <t xml:space="preserve">|
</t>
        </is>
      </c>
      <c r="BI175" t="inlineStr">
        <is>
          <t>materiale che si interfaccia con i sistemi biologici per valutare, trattare, aumentare o sostituire un qualunque tessuto, organo o funzione dell'organismo</t>
        </is>
      </c>
      <c r="BJ175" s="2" t="inlineStr">
        <is>
          <t>biologinė medžiaga</t>
        </is>
      </c>
      <c r="BK175" s="2" t="inlineStr">
        <is>
          <t>4</t>
        </is>
      </c>
      <c r="BL175" s="2" t="inlineStr">
        <is>
          <t/>
        </is>
      </c>
      <c r="BM175" t="inlineStr">
        <is>
          <t>medžiaga, turinti genetinės informacijos ir galinti daugintis arba būti dauginama biologinėje sistemoje</t>
        </is>
      </c>
      <c r="BN175" s="2" t="inlineStr">
        <is>
          <t>biomateriāls</t>
        </is>
      </c>
      <c r="BO175" s="2" t="inlineStr">
        <is>
          <t>3</t>
        </is>
      </c>
      <c r="BP175" s="2" t="inlineStr">
        <is>
          <t/>
        </is>
      </c>
      <c r="BQ175" t="inlineStr">
        <is>
          <t/>
        </is>
      </c>
      <c r="BR175" s="2" t="inlineStr">
        <is>
          <t>bijomaterjal</t>
        </is>
      </c>
      <c r="BS175" s="2" t="inlineStr">
        <is>
          <t>3</t>
        </is>
      </c>
      <c r="BT175" s="2" t="inlineStr">
        <is>
          <t/>
        </is>
      </c>
      <c r="BU175" t="inlineStr">
        <is>
          <t/>
        </is>
      </c>
      <c r="BV175" s="2" t="inlineStr">
        <is>
          <t>biomateriaal|
biocompatibel materiaal</t>
        </is>
      </c>
      <c r="BW175" s="2" t="inlineStr">
        <is>
          <t>3|
3</t>
        </is>
      </c>
      <c r="BX175" s="2" t="inlineStr">
        <is>
          <t xml:space="preserve">|
</t>
        </is>
      </c>
      <c r="BY175" t="inlineStr">
        <is>
          <t>a) materiaal dat van een levend wezen afkomstig is: hout, rubber, hoorn, etc.;b) materiaal dat compatibel is met levende organismen, bv. voor gebruik in medische implantaten en prothesen, maar ook medisch gereedschap moet uit geschikte materialen gemaakt worden</t>
        </is>
      </c>
      <c r="BZ175" s="2" t="inlineStr">
        <is>
          <t>biomateriał|
materiał biozgodny|
materiał biokompatybilny</t>
        </is>
      </c>
      <c r="CA175" s="2" t="inlineStr">
        <is>
          <t>3|
3|
3</t>
        </is>
      </c>
      <c r="CB175" s="2" t="inlineStr">
        <is>
          <t xml:space="preserve">|
|
</t>
        </is>
      </c>
      <c r="CC175" t="inlineStr">
        <is>
          <t>każda substancja inna niż lek albo kombinacja substancji syntetycznych lub naturalnych, której zadaniem jest uzupełnienie lub zastąpienie tkanek narządu albo jego części lub spełnienie ich funkcji ; biomateriał, który nie wywołuje w tkankach działania:&lt;br&gt;- drażniącego&lt;br&gt;- immunologicznego&lt;br&gt;- alergicznego&lt;br&gt;- kancerogennego</t>
        </is>
      </c>
      <c r="CD175" s="2" t="inlineStr">
        <is>
          <t>biomaterial|
material biocompatível</t>
        </is>
      </c>
      <c r="CE175" s="2" t="inlineStr">
        <is>
          <t>3|
3</t>
        </is>
      </c>
      <c r="CF175" s="2" t="inlineStr">
        <is>
          <t xml:space="preserve">|
</t>
        </is>
      </c>
      <c r="CG175" t="inlineStr">
        <is>
          <t>Substância ou uma mistura de substâncias, natural ou artificial, que atua nos sistemas biológicos (tecidos, órgãos) parcial ou totalmente, com o objetivo de substituir, aumentar ou tratar.</t>
        </is>
      </c>
      <c r="CH175" s="2" t="inlineStr">
        <is>
          <t>biomateriale</t>
        </is>
      </c>
      <c r="CI175" s="2" t="inlineStr">
        <is>
          <t>3</t>
        </is>
      </c>
      <c r="CJ175" s="2" t="inlineStr">
        <is>
          <t/>
        </is>
      </c>
      <c r="CK175" t="inlineStr">
        <is>
          <t/>
        </is>
      </c>
      <c r="CL175" s="2" t="inlineStr">
        <is>
          <t>biomateriál</t>
        </is>
      </c>
      <c r="CM175" s="2" t="inlineStr">
        <is>
          <t>3</t>
        </is>
      </c>
      <c r="CN175" s="2" t="inlineStr">
        <is>
          <t/>
        </is>
      </c>
      <c r="CO175" t="inlineStr">
        <is>
          <t>organický a anorganický, syntetický alebo prírodný materiál použitý v medicíne na náhradu alebo obnovu mäkkých a tvrdých tkanív, formou trvalých implantátov v ortopédii, kožnej chirurgii, stomatológii a pod.</t>
        </is>
      </c>
      <c r="CP175" s="2" t="inlineStr">
        <is>
          <t>biomaterial</t>
        </is>
      </c>
      <c r="CQ175" s="2" t="inlineStr">
        <is>
          <t>3</t>
        </is>
      </c>
      <c r="CR175" s="2" t="inlineStr">
        <is>
          <t/>
        </is>
      </c>
      <c r="CS175" t="inlineStr">
        <is>
          <t/>
        </is>
      </c>
      <c r="CT175" s="2" t="inlineStr">
        <is>
          <t>biomaterial|
biokompatibelt material</t>
        </is>
      </c>
      <c r="CU175" s="2" t="inlineStr">
        <is>
          <t>3|
3</t>
        </is>
      </c>
      <c r="CV175" s="2" t="inlineStr">
        <is>
          <t xml:space="preserve">|
</t>
        </is>
      </c>
      <c r="CW175" t="inlineStr">
        <is>
          <t>ersättningsmaterial som används i kroppen</t>
        </is>
      </c>
    </row>
    <row r="176">
      <c r="A176" s="1" t="str">
        <f>HYPERLINK("https://iate.europa.eu/entry/result/3588444/all", "3588444")</f>
        <v>3588444</v>
      </c>
      <c r="B176" t="inlineStr">
        <is>
          <t>SOCIAL QUESTIONS</t>
        </is>
      </c>
      <c r="C176" t="inlineStr">
        <is>
          <t>SOCIAL QUESTIONS|health|pharmaceutical industry</t>
        </is>
      </c>
      <c r="D176" t="inlineStr">
        <is>
          <t>yes</t>
        </is>
      </c>
      <c r="E176" t="inlineStr">
        <is>
          <t/>
        </is>
      </c>
      <c r="F176" t="inlineStr">
        <is>
          <t/>
        </is>
      </c>
      <c r="G176" t="inlineStr">
        <is>
          <t/>
        </is>
      </c>
      <c r="H176" t="inlineStr">
        <is>
          <t/>
        </is>
      </c>
      <c r="I176" t="inlineStr">
        <is>
          <t/>
        </is>
      </c>
      <c r="J176" t="inlineStr">
        <is>
          <t/>
        </is>
      </c>
      <c r="K176" t="inlineStr">
        <is>
          <t/>
        </is>
      </c>
      <c r="L176" t="inlineStr">
        <is>
          <t/>
        </is>
      </c>
      <c r="M176" t="inlineStr">
        <is>
          <t/>
        </is>
      </c>
      <c r="N176" t="inlineStr">
        <is>
          <t/>
        </is>
      </c>
      <c r="O176" t="inlineStr">
        <is>
          <t/>
        </is>
      </c>
      <c r="P176" t="inlineStr">
        <is>
          <t/>
        </is>
      </c>
      <c r="Q176" t="inlineStr">
        <is>
          <t/>
        </is>
      </c>
      <c r="R176" t="inlineStr">
        <is>
          <t/>
        </is>
      </c>
      <c r="S176" t="inlineStr">
        <is>
          <t/>
        </is>
      </c>
      <c r="T176" t="inlineStr">
        <is>
          <t/>
        </is>
      </c>
      <c r="U176" t="inlineStr">
        <is>
          <t/>
        </is>
      </c>
      <c r="V176" t="inlineStr">
        <is>
          <t/>
        </is>
      </c>
      <c r="W176" t="inlineStr">
        <is>
          <t/>
        </is>
      </c>
      <c r="X176" t="inlineStr">
        <is>
          <t/>
        </is>
      </c>
      <c r="Y176" t="inlineStr">
        <is>
          <t/>
        </is>
      </c>
      <c r="Z176" s="2" t="inlineStr">
        <is>
          <t>batch potency test</t>
        </is>
      </c>
      <c r="AA176" s="2" t="inlineStr">
        <is>
          <t>3</t>
        </is>
      </c>
      <c r="AB176" s="2" t="inlineStr">
        <is>
          <t/>
        </is>
      </c>
      <c r="AC176" t="inlineStr">
        <is>
          <t/>
        </is>
      </c>
      <c r="AD176" t="inlineStr">
        <is>
          <t/>
        </is>
      </c>
      <c r="AE176" t="inlineStr">
        <is>
          <t/>
        </is>
      </c>
      <c r="AF176" t="inlineStr">
        <is>
          <t/>
        </is>
      </c>
      <c r="AG176" t="inlineStr">
        <is>
          <t/>
        </is>
      </c>
      <c r="AH176" t="inlineStr">
        <is>
          <t/>
        </is>
      </c>
      <c r="AI176" t="inlineStr">
        <is>
          <t/>
        </is>
      </c>
      <c r="AJ176" t="inlineStr">
        <is>
          <t/>
        </is>
      </c>
      <c r="AK176" t="inlineStr">
        <is>
          <t/>
        </is>
      </c>
      <c r="AL176" t="inlineStr">
        <is>
          <t/>
        </is>
      </c>
      <c r="AM176" t="inlineStr">
        <is>
          <t/>
        </is>
      </c>
      <c r="AN176" t="inlineStr">
        <is>
          <t/>
        </is>
      </c>
      <c r="AO176" t="inlineStr">
        <is>
          <t/>
        </is>
      </c>
      <c r="AP176" t="inlineStr">
        <is>
          <t/>
        </is>
      </c>
      <c r="AQ176" t="inlineStr">
        <is>
          <t/>
        </is>
      </c>
      <c r="AR176" t="inlineStr">
        <is>
          <t/>
        </is>
      </c>
      <c r="AS176" t="inlineStr">
        <is>
          <t/>
        </is>
      </c>
      <c r="AT176" t="inlineStr">
        <is>
          <t/>
        </is>
      </c>
      <c r="AU176" t="inlineStr">
        <is>
          <t/>
        </is>
      </c>
      <c r="AV176" t="inlineStr">
        <is>
          <t/>
        </is>
      </c>
      <c r="AW176" t="inlineStr">
        <is>
          <t/>
        </is>
      </c>
      <c r="AX176" t="inlineStr">
        <is>
          <t/>
        </is>
      </c>
      <c r="AY176" t="inlineStr">
        <is>
          <t/>
        </is>
      </c>
      <c r="AZ176" t="inlineStr">
        <is>
          <t/>
        </is>
      </c>
      <c r="BA176" t="inlineStr">
        <is>
          <t/>
        </is>
      </c>
      <c r="BB176" t="inlineStr">
        <is>
          <t/>
        </is>
      </c>
      <c r="BC176" t="inlineStr">
        <is>
          <t/>
        </is>
      </c>
      <c r="BD176" t="inlineStr">
        <is>
          <t/>
        </is>
      </c>
      <c r="BE176" t="inlineStr">
        <is>
          <t/>
        </is>
      </c>
      <c r="BF176" t="inlineStr">
        <is>
          <t/>
        </is>
      </c>
      <c r="BG176" t="inlineStr">
        <is>
          <t/>
        </is>
      </c>
      <c r="BH176" t="inlineStr">
        <is>
          <t/>
        </is>
      </c>
      <c r="BI176" t="inlineStr">
        <is>
          <t/>
        </is>
      </c>
      <c r="BJ176" t="inlineStr">
        <is>
          <t/>
        </is>
      </c>
      <c r="BK176" t="inlineStr">
        <is>
          <t/>
        </is>
      </c>
      <c r="BL176" t="inlineStr">
        <is>
          <t/>
        </is>
      </c>
      <c r="BM176" t="inlineStr">
        <is>
          <t/>
        </is>
      </c>
      <c r="BN176" t="inlineStr">
        <is>
          <t/>
        </is>
      </c>
      <c r="BO176" t="inlineStr">
        <is>
          <t/>
        </is>
      </c>
      <c r="BP176" t="inlineStr">
        <is>
          <t/>
        </is>
      </c>
      <c r="BQ176" t="inlineStr">
        <is>
          <t/>
        </is>
      </c>
      <c r="BR176" t="inlineStr">
        <is>
          <t/>
        </is>
      </c>
      <c r="BS176" t="inlineStr">
        <is>
          <t/>
        </is>
      </c>
      <c r="BT176" t="inlineStr">
        <is>
          <t/>
        </is>
      </c>
      <c r="BU176" t="inlineStr">
        <is>
          <t/>
        </is>
      </c>
      <c r="BV176" t="inlineStr">
        <is>
          <t/>
        </is>
      </c>
      <c r="BW176" t="inlineStr">
        <is>
          <t/>
        </is>
      </c>
      <c r="BX176" t="inlineStr">
        <is>
          <t/>
        </is>
      </c>
      <c r="BY176" t="inlineStr">
        <is>
          <t/>
        </is>
      </c>
      <c r="BZ176" s="2" t="inlineStr">
        <is>
          <t>badanie mocy serii</t>
        </is>
      </c>
      <c r="CA176" s="2" t="inlineStr">
        <is>
          <t>3</t>
        </is>
      </c>
      <c r="CB176" s="2" t="inlineStr">
        <is>
          <t/>
        </is>
      </c>
      <c r="CC176" t="inlineStr">
        <is>
          <t/>
        </is>
      </c>
      <c r="CD176" t="inlineStr">
        <is>
          <t/>
        </is>
      </c>
      <c r="CE176" t="inlineStr">
        <is>
          <t/>
        </is>
      </c>
      <c r="CF176" t="inlineStr">
        <is>
          <t/>
        </is>
      </c>
      <c r="CG176" t="inlineStr">
        <is>
          <t/>
        </is>
      </c>
      <c r="CH176" t="inlineStr">
        <is>
          <t/>
        </is>
      </c>
      <c r="CI176" t="inlineStr">
        <is>
          <t/>
        </is>
      </c>
      <c r="CJ176" t="inlineStr">
        <is>
          <t/>
        </is>
      </c>
      <c r="CK176" t="inlineStr">
        <is>
          <t/>
        </is>
      </c>
      <c r="CL176" t="inlineStr">
        <is>
          <t/>
        </is>
      </c>
      <c r="CM176" t="inlineStr">
        <is>
          <t/>
        </is>
      </c>
      <c r="CN176" t="inlineStr">
        <is>
          <t/>
        </is>
      </c>
      <c r="CO176" t="inlineStr">
        <is>
          <t/>
        </is>
      </c>
      <c r="CP176" t="inlineStr">
        <is>
          <t/>
        </is>
      </c>
      <c r="CQ176" t="inlineStr">
        <is>
          <t/>
        </is>
      </c>
      <c r="CR176" t="inlineStr">
        <is>
          <t/>
        </is>
      </c>
      <c r="CS176" t="inlineStr">
        <is>
          <t/>
        </is>
      </c>
      <c r="CT176" t="inlineStr">
        <is>
          <t/>
        </is>
      </c>
      <c r="CU176" t="inlineStr">
        <is>
          <t/>
        </is>
      </c>
      <c r="CV176" t="inlineStr">
        <is>
          <t/>
        </is>
      </c>
      <c r="CW176" t="inlineStr">
        <is>
          <t/>
        </is>
      </c>
    </row>
    <row r="177">
      <c r="A177" s="1" t="str">
        <f>HYPERLINK("https://iate.europa.eu/entry/result/1484507/all", "1484507")</f>
        <v>1484507</v>
      </c>
      <c r="B177" t="inlineStr">
        <is>
          <t>EDUCATION AND COMMUNICATIONS</t>
        </is>
      </c>
      <c r="C177" t="inlineStr">
        <is>
          <t>EDUCATION AND COMMUNICATIONS|information technology and data processing;EDUCATION AND COMMUNICATIONS|information technology and data processing|data processing</t>
        </is>
      </c>
      <c r="D177" t="inlineStr">
        <is>
          <t>no</t>
        </is>
      </c>
      <c r="E177" t="inlineStr">
        <is>
          <t/>
        </is>
      </c>
      <c r="F177" t="inlineStr">
        <is>
          <t/>
        </is>
      </c>
      <c r="G177" t="inlineStr">
        <is>
          <t/>
        </is>
      </c>
      <c r="H177" t="inlineStr">
        <is>
          <t/>
        </is>
      </c>
      <c r="I177" t="inlineStr">
        <is>
          <t/>
        </is>
      </c>
      <c r="J177" t="inlineStr">
        <is>
          <t/>
        </is>
      </c>
      <c r="K177" t="inlineStr">
        <is>
          <t/>
        </is>
      </c>
      <c r="L177" t="inlineStr">
        <is>
          <t/>
        </is>
      </c>
      <c r="M177" t="inlineStr">
        <is>
          <t/>
        </is>
      </c>
      <c r="N177" s="2" t="inlineStr">
        <is>
          <t>unik identifikator|
unikt datanavn</t>
        </is>
      </c>
      <c r="O177" s="2" t="inlineStr">
        <is>
          <t>3|
3</t>
        </is>
      </c>
      <c r="P177" s="2" t="inlineStr">
        <is>
          <t xml:space="preserve">|
</t>
        </is>
      </c>
      <c r="Q177" t="inlineStr">
        <is>
          <t/>
        </is>
      </c>
      <c r="R177" s="2" t="inlineStr">
        <is>
          <t>eindeutiger Kennzeichner</t>
        </is>
      </c>
      <c r="S177" s="2" t="inlineStr">
        <is>
          <t>3</t>
        </is>
      </c>
      <c r="T177" s="2" t="inlineStr">
        <is>
          <t/>
        </is>
      </c>
      <c r="U177" t="inlineStr">
        <is>
          <t/>
        </is>
      </c>
      <c r="V177" s="2" t="inlineStr">
        <is>
          <t>μοναδικό αναγνωριστικό</t>
        </is>
      </c>
      <c r="W177" s="2" t="inlineStr">
        <is>
          <t>3</t>
        </is>
      </c>
      <c r="X177" s="2" t="inlineStr">
        <is>
          <t/>
        </is>
      </c>
      <c r="Y177" t="inlineStr">
        <is>
          <t/>
        </is>
      </c>
      <c r="Z177" s="2" t="inlineStr">
        <is>
          <t>ID|
unique identifier</t>
        </is>
      </c>
      <c r="AA177" s="2" t="inlineStr">
        <is>
          <t>3|
3</t>
        </is>
      </c>
      <c r="AB177" s="2" t="inlineStr">
        <is>
          <t xml:space="preserve">|
</t>
        </is>
      </c>
      <c r="AC177" t="inlineStr">
        <is>
          <t>in Standard Generalized Markup Language(SGML),a name that uniquely identifies an element</t>
        </is>
      </c>
      <c r="AD177" s="2" t="inlineStr">
        <is>
          <t>identificador exclusivo</t>
        </is>
      </c>
      <c r="AE177" s="2" t="inlineStr">
        <is>
          <t>3</t>
        </is>
      </c>
      <c r="AF177" s="2" t="inlineStr">
        <is>
          <t/>
        </is>
      </c>
      <c r="AG177" t="inlineStr">
        <is>
          <t/>
        </is>
      </c>
      <c r="AH177" t="inlineStr">
        <is>
          <t/>
        </is>
      </c>
      <c r="AI177" t="inlineStr">
        <is>
          <t/>
        </is>
      </c>
      <c r="AJ177" t="inlineStr">
        <is>
          <t/>
        </is>
      </c>
      <c r="AK177" t="inlineStr">
        <is>
          <t/>
        </is>
      </c>
      <c r="AL177" s="2" t="inlineStr">
        <is>
          <t>yksiselitteinen tunniste|
yksilöivä tunniste</t>
        </is>
      </c>
      <c r="AM177" s="2" t="inlineStr">
        <is>
          <t>3|
3</t>
        </is>
      </c>
      <c r="AN177" s="2" t="inlineStr">
        <is>
          <t xml:space="preserve">|
</t>
        </is>
      </c>
      <c r="AO177" t="inlineStr">
        <is>
          <t/>
        </is>
      </c>
      <c r="AP177" s="2" t="inlineStr">
        <is>
          <t>ID,langage standard généralisé de balisage(SGML)|
identificateur|
identificateur unique</t>
        </is>
      </c>
      <c r="AQ177" s="2" t="inlineStr">
        <is>
          <t>3|
3|
3</t>
        </is>
      </c>
      <c r="AR177" s="2" t="inlineStr">
        <is>
          <t xml:space="preserve">|
|
</t>
        </is>
      </c>
      <c r="AS177" t="inlineStr">
        <is>
          <t/>
        </is>
      </c>
      <c r="AT177" t="inlineStr">
        <is>
          <t/>
        </is>
      </c>
      <c r="AU177" t="inlineStr">
        <is>
          <t/>
        </is>
      </c>
      <c r="AV177" t="inlineStr">
        <is>
          <t/>
        </is>
      </c>
      <c r="AW177" t="inlineStr">
        <is>
          <t/>
        </is>
      </c>
      <c r="AX177" t="inlineStr">
        <is>
          <t/>
        </is>
      </c>
      <c r="AY177" t="inlineStr">
        <is>
          <t/>
        </is>
      </c>
      <c r="AZ177" t="inlineStr">
        <is>
          <t/>
        </is>
      </c>
      <c r="BA177" t="inlineStr">
        <is>
          <t/>
        </is>
      </c>
      <c r="BB177" t="inlineStr">
        <is>
          <t/>
        </is>
      </c>
      <c r="BC177" t="inlineStr">
        <is>
          <t/>
        </is>
      </c>
      <c r="BD177" t="inlineStr">
        <is>
          <t/>
        </is>
      </c>
      <c r="BE177" t="inlineStr">
        <is>
          <t/>
        </is>
      </c>
      <c r="BF177" s="2" t="inlineStr">
        <is>
          <t>identificatore unico</t>
        </is>
      </c>
      <c r="BG177" s="2" t="inlineStr">
        <is>
          <t>3</t>
        </is>
      </c>
      <c r="BH177" s="2" t="inlineStr">
        <is>
          <t/>
        </is>
      </c>
      <c r="BI177" t="inlineStr">
        <is>
          <t/>
        </is>
      </c>
      <c r="BJ177" s="2" t="inlineStr">
        <is>
          <t>atskiras identifikacijos numeris</t>
        </is>
      </c>
      <c r="BK177" s="2" t="inlineStr">
        <is>
          <t>2</t>
        </is>
      </c>
      <c r="BL177" s="2" t="inlineStr">
        <is>
          <t/>
        </is>
      </c>
      <c r="BM177" t="inlineStr">
        <is>
          <t/>
        </is>
      </c>
      <c r="BN177" t="inlineStr">
        <is>
          <t/>
        </is>
      </c>
      <c r="BO177" t="inlineStr">
        <is>
          <t/>
        </is>
      </c>
      <c r="BP177" t="inlineStr">
        <is>
          <t/>
        </is>
      </c>
      <c r="BQ177" t="inlineStr">
        <is>
          <t/>
        </is>
      </c>
      <c r="BR177" s="2" t="inlineStr">
        <is>
          <t>identifikatur uniku</t>
        </is>
      </c>
      <c r="BS177" s="2" t="inlineStr">
        <is>
          <t>3</t>
        </is>
      </c>
      <c r="BT177" s="2" t="inlineStr">
        <is>
          <t/>
        </is>
      </c>
      <c r="BU177" t="inlineStr">
        <is>
          <t>---</t>
        </is>
      </c>
      <c r="BV177" s="2" t="inlineStr">
        <is>
          <t>unieke identificator|
unieke identificatie</t>
        </is>
      </c>
      <c r="BW177" s="2" t="inlineStr">
        <is>
          <t>3|
3</t>
        </is>
      </c>
      <c r="BX177" s="2" t="inlineStr">
        <is>
          <t xml:space="preserve">|
</t>
        </is>
      </c>
      <c r="BY177" t="inlineStr">
        <is>
          <t/>
        </is>
      </c>
      <c r="BZ177" t="inlineStr">
        <is>
          <t/>
        </is>
      </c>
      <c r="CA177" t="inlineStr">
        <is>
          <t/>
        </is>
      </c>
      <c r="CB177" t="inlineStr">
        <is>
          <t/>
        </is>
      </c>
      <c r="CC177" t="inlineStr">
        <is>
          <t/>
        </is>
      </c>
      <c r="CD177" t="inlineStr">
        <is>
          <t/>
        </is>
      </c>
      <c r="CE177" t="inlineStr">
        <is>
          <t/>
        </is>
      </c>
      <c r="CF177" t="inlineStr">
        <is>
          <t/>
        </is>
      </c>
      <c r="CG177" t="inlineStr">
        <is>
          <t/>
        </is>
      </c>
      <c r="CH177" t="inlineStr">
        <is>
          <t/>
        </is>
      </c>
      <c r="CI177" t="inlineStr">
        <is>
          <t/>
        </is>
      </c>
      <c r="CJ177" t="inlineStr">
        <is>
          <t/>
        </is>
      </c>
      <c r="CK177" t="inlineStr">
        <is>
          <t/>
        </is>
      </c>
      <c r="CL177" t="inlineStr">
        <is>
          <t/>
        </is>
      </c>
      <c r="CM177" t="inlineStr">
        <is>
          <t/>
        </is>
      </c>
      <c r="CN177" t="inlineStr">
        <is>
          <t/>
        </is>
      </c>
      <c r="CO177" t="inlineStr">
        <is>
          <t/>
        </is>
      </c>
      <c r="CP177" s="2" t="inlineStr">
        <is>
          <t>edinstvena oznaka</t>
        </is>
      </c>
      <c r="CQ177" s="2" t="inlineStr">
        <is>
          <t>1</t>
        </is>
      </c>
      <c r="CR177" s="2" t="inlineStr">
        <is>
          <t/>
        </is>
      </c>
      <c r="CS177" t="inlineStr">
        <is>
          <t/>
        </is>
      </c>
      <c r="CT177" s="2" t="inlineStr">
        <is>
          <t>unik identifierare|
unik identifikationskod</t>
        </is>
      </c>
      <c r="CU177" s="2" t="inlineStr">
        <is>
          <t>3|
3</t>
        </is>
      </c>
      <c r="CV177" s="2" t="inlineStr">
        <is>
          <t xml:space="preserve">|
</t>
        </is>
      </c>
      <c r="CW177" t="inlineStr">
        <is>
          <t>(inom SGML:)namn som unikt identifierar ett element</t>
        </is>
      </c>
    </row>
    <row r="178">
      <c r="A178" s="1" t="str">
        <f>HYPERLINK("https://iate.europa.eu/entry/result/3535724/all", "3535724")</f>
        <v>3535724</v>
      </c>
      <c r="B178" t="inlineStr">
        <is>
          <t>SOCIAL QUESTIONS</t>
        </is>
      </c>
      <c r="C178" t="inlineStr">
        <is>
          <t>SOCIAL QUESTIONS|health|health policy;SOCIAL QUESTIONS|health|pharmaceutical industry</t>
        </is>
      </c>
      <c r="D178" t="inlineStr">
        <is>
          <t>no</t>
        </is>
      </c>
      <c r="E178" t="inlineStr">
        <is>
          <t/>
        </is>
      </c>
      <c r="F178" s="2" t="inlineStr">
        <is>
          <t>Правила, на които се подчиняват лекарствените продукти в Европейския съюз|
Правила относно лекарствените продукти в Европейския съюз</t>
        </is>
      </c>
      <c r="G178" s="2" t="inlineStr">
        <is>
          <t>2|
2</t>
        </is>
      </c>
      <c r="H178" s="2" t="inlineStr">
        <is>
          <t xml:space="preserve">|
</t>
        </is>
      </c>
      <c r="I178" t="inlineStr">
        <is>
          <t/>
        </is>
      </c>
      <c r="J178" s="2" t="inlineStr">
        <is>
          <t>pravidla pro léčivé přípravky v Evropské unii</t>
        </is>
      </c>
      <c r="K178" s="2" t="inlineStr">
        <is>
          <t>3</t>
        </is>
      </c>
      <c r="L178" s="2" t="inlineStr">
        <is>
          <t/>
        </is>
      </c>
      <c r="M178" t="inlineStr">
        <is>
          <t/>
        </is>
      </c>
      <c r="N178" s="2" t="inlineStr">
        <is>
          <t>bestemmelser om lægemidler i Den Europæiske Union</t>
        </is>
      </c>
      <c r="O178" s="2" t="inlineStr">
        <is>
          <t>3</t>
        </is>
      </c>
      <c r="P178" s="2" t="inlineStr">
        <is>
          <t/>
        </is>
      </c>
      <c r="Q178" t="inlineStr">
        <is>
          <t/>
        </is>
      </c>
      <c r="R178" s="2" t="inlineStr">
        <is>
          <t>Regelung der Arzneimittel in der Europäischen Union</t>
        </is>
      </c>
      <c r="S178" s="2" t="inlineStr">
        <is>
          <t>3</t>
        </is>
      </c>
      <c r="T178" s="2" t="inlineStr">
        <is>
          <t/>
        </is>
      </c>
      <c r="U178" t="inlineStr">
        <is>
          <t/>
        </is>
      </c>
      <c r="V178" s="2" t="inlineStr">
        <is>
          <t>Κανόνες που διέπουν τα Φαρμακευτικά Προϊόντα στην Ευρωπαϊκή Ένωση</t>
        </is>
      </c>
      <c r="W178" s="2" t="inlineStr">
        <is>
          <t>3</t>
        </is>
      </c>
      <c r="X178" s="2" t="inlineStr">
        <is>
          <t/>
        </is>
      </c>
      <c r="Y178" t="inlineStr">
        <is>
          <t/>
        </is>
      </c>
      <c r="Z178" s="2" t="inlineStr">
        <is>
          <t>The Rules Governing Medicinal Products in the European Union</t>
        </is>
      </c>
      <c r="AA178" s="2" t="inlineStr">
        <is>
          <t>3</t>
        </is>
      </c>
      <c r="AB178" s="2" t="inlineStr">
        <is>
          <t/>
        </is>
      </c>
      <c r="AC178" t="inlineStr">
        <is>
          <t/>
        </is>
      </c>
      <c r="AD178" s="2" t="inlineStr">
        <is>
          <t>Normas sobre medicamentos de la Unión Europea</t>
        </is>
      </c>
      <c r="AE178" s="2" t="inlineStr">
        <is>
          <t>3</t>
        </is>
      </c>
      <c r="AF178" s="2" t="inlineStr">
        <is>
          <t/>
        </is>
      </c>
      <c r="AG178" t="inlineStr">
        <is>
          <t/>
        </is>
      </c>
      <c r="AH178" s="2" t="inlineStr">
        <is>
          <t>Euroopa Liidu ravimieeskirjad</t>
        </is>
      </c>
      <c r="AI178" s="2" t="inlineStr">
        <is>
          <t>3</t>
        </is>
      </c>
      <c r="AJ178" s="2" t="inlineStr">
        <is>
          <t/>
        </is>
      </c>
      <c r="AK178" t="inlineStr">
        <is>
          <t/>
        </is>
      </c>
      <c r="AL178" s="2" t="inlineStr">
        <is>
          <t>lääkevalmisteita koskevat Euroopan unionin määräykset</t>
        </is>
      </c>
      <c r="AM178" s="2" t="inlineStr">
        <is>
          <t>2</t>
        </is>
      </c>
      <c r="AN178" s="2" t="inlineStr">
        <is>
          <t/>
        </is>
      </c>
      <c r="AO178" t="inlineStr">
        <is>
          <t/>
        </is>
      </c>
      <c r="AP178" s="2" t="inlineStr">
        <is>
          <t>réglementation des médicaments dans l'Union européenne</t>
        </is>
      </c>
      <c r="AQ178" s="2" t="inlineStr">
        <is>
          <t>2</t>
        </is>
      </c>
      <c r="AR178" s="2" t="inlineStr">
        <is>
          <t/>
        </is>
      </c>
      <c r="AS178" t="inlineStr">
        <is>
          <t/>
        </is>
      </c>
      <c r="AT178" t="inlineStr">
        <is>
          <t/>
        </is>
      </c>
      <c r="AU178" t="inlineStr">
        <is>
          <t/>
        </is>
      </c>
      <c r="AV178" t="inlineStr">
        <is>
          <t/>
        </is>
      </c>
      <c r="AW178" t="inlineStr">
        <is>
          <t/>
        </is>
      </c>
      <c r="AX178" s="2" t="inlineStr">
        <is>
          <t>pravila za lijekove u Europskoj uniji</t>
        </is>
      </c>
      <c r="AY178" s="2" t="inlineStr">
        <is>
          <t>3</t>
        </is>
      </c>
      <c r="AZ178" s="2" t="inlineStr">
        <is>
          <t/>
        </is>
      </c>
      <c r="BA178" t="inlineStr">
        <is>
          <t/>
        </is>
      </c>
      <c r="BB178" s="2" t="inlineStr">
        <is>
          <t>gyógyszerkészítményekre vonatkozó szabályok az Európai Unióban</t>
        </is>
      </c>
      <c r="BC178" s="2" t="inlineStr">
        <is>
          <t>2</t>
        </is>
      </c>
      <c r="BD178" s="2" t="inlineStr">
        <is>
          <t/>
        </is>
      </c>
      <c r="BE178" t="inlineStr">
        <is>
          <t/>
        </is>
      </c>
      <c r="BF178" s="2" t="inlineStr">
        <is>
          <t>Disciplina relativa ai medicinali nell'Unione europea</t>
        </is>
      </c>
      <c r="BG178" s="2" t="inlineStr">
        <is>
          <t>3</t>
        </is>
      </c>
      <c r="BH178" s="2" t="inlineStr">
        <is>
          <t/>
        </is>
      </c>
      <c r="BI178" t="inlineStr">
        <is>
          <t/>
        </is>
      </c>
      <c r="BJ178" s="2" t="inlineStr">
        <is>
          <t>Vaistų reglamentavimo Europos Sąjungoje taisyklės</t>
        </is>
      </c>
      <c r="BK178" s="2" t="inlineStr">
        <is>
          <t>2</t>
        </is>
      </c>
      <c r="BL178" s="2" t="inlineStr">
        <is>
          <t/>
        </is>
      </c>
      <c r="BM178" t="inlineStr">
        <is>
          <t/>
        </is>
      </c>
      <c r="BN178" s="2" t="inlineStr">
        <is>
          <t>Eiropas Savienībā noteiktie zāļu lietošanas noteikumi</t>
        </is>
      </c>
      <c r="BO178" s="2" t="inlineStr">
        <is>
          <t>2</t>
        </is>
      </c>
      <c r="BP178" s="2" t="inlineStr">
        <is>
          <t/>
        </is>
      </c>
      <c r="BQ178" t="inlineStr">
        <is>
          <t/>
        </is>
      </c>
      <c r="BR178" s="2" t="inlineStr">
        <is>
          <t>Ir-Regoli li Jmexxu l-Prodotti Mediċinali fl-Unjoni Ewropea</t>
        </is>
      </c>
      <c r="BS178" s="2" t="inlineStr">
        <is>
          <t>3</t>
        </is>
      </c>
      <c r="BT178" s="2" t="inlineStr">
        <is>
          <t/>
        </is>
      </c>
      <c r="BU178" t="inlineStr">
        <is>
          <t/>
        </is>
      </c>
      <c r="BV178" s="2" t="inlineStr">
        <is>
          <t>geneesmiddelenvoorschriften in de Europese Unie</t>
        </is>
      </c>
      <c r="BW178" s="2" t="inlineStr">
        <is>
          <t>2</t>
        </is>
      </c>
      <c r="BX178" s="2" t="inlineStr">
        <is>
          <t/>
        </is>
      </c>
      <c r="BY178" t="inlineStr">
        <is>
          <t/>
        </is>
      </c>
      <c r="BZ178" s="2" t="inlineStr">
        <is>
          <t>zasady dotyczące produktów leczniczych w Unii Europejskiej</t>
        </is>
      </c>
      <c r="CA178" s="2" t="inlineStr">
        <is>
          <t>2</t>
        </is>
      </c>
      <c r="CB178" s="2" t="inlineStr">
        <is>
          <t/>
        </is>
      </c>
      <c r="CC178" t="inlineStr">
        <is>
          <t/>
        </is>
      </c>
      <c r="CD178" s="2" t="inlineStr">
        <is>
          <t>regras que regem os medicamentos na Comunidade Europeia</t>
        </is>
      </c>
      <c r="CE178" s="2" t="inlineStr">
        <is>
          <t>3</t>
        </is>
      </c>
      <c r="CF178" s="2" t="inlineStr">
        <is>
          <t/>
        </is>
      </c>
      <c r="CG178" t="inlineStr">
        <is>
          <t/>
        </is>
      </c>
      <c r="CH178" s="2" t="inlineStr">
        <is>
          <t>Norme de reglementare a medicamentelor în Comunitatea Europeană</t>
        </is>
      </c>
      <c r="CI178" s="2" t="inlineStr">
        <is>
          <t>3</t>
        </is>
      </c>
      <c r="CJ178" s="2" t="inlineStr">
        <is>
          <t/>
        </is>
      </c>
      <c r="CK178" t="inlineStr">
        <is>
          <t/>
        </is>
      </c>
      <c r="CL178" s="2" t="inlineStr">
        <is>
          <t>predpisy týkajúce sa liekov v Európskej únii</t>
        </is>
      </c>
      <c r="CM178" s="2" t="inlineStr">
        <is>
          <t>2</t>
        </is>
      </c>
      <c r="CN178" s="2" t="inlineStr">
        <is>
          <t/>
        </is>
      </c>
      <c r="CO178" t="inlineStr">
        <is>
          <t/>
        </is>
      </c>
      <c r="CP178" s="2" t="inlineStr">
        <is>
          <t>Pravila, ki urejajo zdravila v Evropski uniji</t>
        </is>
      </c>
      <c r="CQ178" s="2" t="inlineStr">
        <is>
          <t>2</t>
        </is>
      </c>
      <c r="CR178" s="2" t="inlineStr">
        <is>
          <t/>
        </is>
      </c>
      <c r="CS178" t="inlineStr">
        <is>
          <t/>
        </is>
      </c>
      <c r="CT178" s="2" t="inlineStr">
        <is>
          <t>Läkemedelsregler inom Europeiska unionen</t>
        </is>
      </c>
      <c r="CU178" s="2" t="inlineStr">
        <is>
          <t>3</t>
        </is>
      </c>
      <c r="CV178" s="2" t="inlineStr">
        <is>
          <t/>
        </is>
      </c>
      <c r="CW178" t="inlineStr">
        <is>
          <t/>
        </is>
      </c>
    </row>
    <row r="179">
      <c r="A179" s="1" t="str">
        <f>HYPERLINK("https://iate.europa.eu/entry/result/3521009/all", "3521009")</f>
        <v>3521009</v>
      </c>
      <c r="B179" t="inlineStr">
        <is>
          <t>SOCIAL QUESTIONS</t>
        </is>
      </c>
      <c r="C179" t="inlineStr">
        <is>
          <t>SOCIAL QUESTIONS|health|pharmaceutical industry</t>
        </is>
      </c>
      <c r="D179" t="inlineStr">
        <is>
          <t>no</t>
        </is>
      </c>
      <c r="E179" t="inlineStr">
        <is>
          <t/>
        </is>
      </c>
      <c r="F179" t="inlineStr">
        <is>
          <t/>
        </is>
      </c>
      <c r="G179" t="inlineStr">
        <is>
          <t/>
        </is>
      </c>
      <c r="H179" t="inlineStr">
        <is>
          <t/>
        </is>
      </c>
      <c r="I179" t="inlineStr">
        <is>
          <t/>
        </is>
      </c>
      <c r="J179" s="2" t="inlineStr">
        <is>
          <t>deplece reziduí</t>
        </is>
      </c>
      <c r="K179" s="2" t="inlineStr">
        <is>
          <t>3</t>
        </is>
      </c>
      <c r="L179" s="2" t="inlineStr">
        <is>
          <t/>
        </is>
      </c>
      <c r="M179" t="inlineStr">
        <is>
          <t/>
        </is>
      </c>
      <c r="N179" t="inlineStr">
        <is>
          <t/>
        </is>
      </c>
      <c r="O179" t="inlineStr">
        <is>
          <t/>
        </is>
      </c>
      <c r="P179" t="inlineStr">
        <is>
          <t/>
        </is>
      </c>
      <c r="Q179" t="inlineStr">
        <is>
          <t/>
        </is>
      </c>
      <c r="R179" t="inlineStr">
        <is>
          <t/>
        </is>
      </c>
      <c r="S179" t="inlineStr">
        <is>
          <t/>
        </is>
      </c>
      <c r="T179" t="inlineStr">
        <is>
          <t/>
        </is>
      </c>
      <c r="U179" t="inlineStr">
        <is>
          <t/>
        </is>
      </c>
      <c r="V179" t="inlineStr">
        <is>
          <t/>
        </is>
      </c>
      <c r="W179" t="inlineStr">
        <is>
          <t/>
        </is>
      </c>
      <c r="X179" t="inlineStr">
        <is>
          <t/>
        </is>
      </c>
      <c r="Y179" t="inlineStr">
        <is>
          <t/>
        </is>
      </c>
      <c r="Z179" s="2" t="inlineStr">
        <is>
          <t>residue depletion|
depletion of residues</t>
        </is>
      </c>
      <c r="AA179" s="2" t="inlineStr">
        <is>
          <t>3|
3</t>
        </is>
      </c>
      <c r="AB179" s="2" t="inlineStr">
        <is>
          <t xml:space="preserve">|
</t>
        </is>
      </c>
      <c r="AC179" t="inlineStr">
        <is>
          <t>assessment of the quantity and nature of residues in food derived from animals treated with a veterinary drug</t>
        </is>
      </c>
      <c r="AD179" t="inlineStr">
        <is>
          <t/>
        </is>
      </c>
      <c r="AE179" t="inlineStr">
        <is>
          <t/>
        </is>
      </c>
      <c r="AF179" t="inlineStr">
        <is>
          <t/>
        </is>
      </c>
      <c r="AG179" t="inlineStr">
        <is>
          <t/>
        </is>
      </c>
      <c r="AH179" t="inlineStr">
        <is>
          <t/>
        </is>
      </c>
      <c r="AI179" t="inlineStr">
        <is>
          <t/>
        </is>
      </c>
      <c r="AJ179" t="inlineStr">
        <is>
          <t/>
        </is>
      </c>
      <c r="AK179" t="inlineStr">
        <is>
          <t/>
        </is>
      </c>
      <c r="AL179" t="inlineStr">
        <is>
          <t/>
        </is>
      </c>
      <c r="AM179" t="inlineStr">
        <is>
          <t/>
        </is>
      </c>
      <c r="AN179" t="inlineStr">
        <is>
          <t/>
        </is>
      </c>
      <c r="AO179" t="inlineStr">
        <is>
          <t/>
        </is>
      </c>
      <c r="AP179" t="inlineStr">
        <is>
          <t/>
        </is>
      </c>
      <c r="AQ179" t="inlineStr">
        <is>
          <t/>
        </is>
      </c>
      <c r="AR179" t="inlineStr">
        <is>
          <t/>
        </is>
      </c>
      <c r="AS179" t="inlineStr">
        <is>
          <t/>
        </is>
      </c>
      <c r="AT179" t="inlineStr">
        <is>
          <t/>
        </is>
      </c>
      <c r="AU179" t="inlineStr">
        <is>
          <t/>
        </is>
      </c>
      <c r="AV179" t="inlineStr">
        <is>
          <t/>
        </is>
      </c>
      <c r="AW179" t="inlineStr">
        <is>
          <t/>
        </is>
      </c>
      <c r="AX179" t="inlineStr">
        <is>
          <t/>
        </is>
      </c>
      <c r="AY179" t="inlineStr">
        <is>
          <t/>
        </is>
      </c>
      <c r="AZ179" t="inlineStr">
        <is>
          <t/>
        </is>
      </c>
      <c r="BA179" t="inlineStr">
        <is>
          <t/>
        </is>
      </c>
      <c r="BB179" t="inlineStr">
        <is>
          <t/>
        </is>
      </c>
      <c r="BC179" t="inlineStr">
        <is>
          <t/>
        </is>
      </c>
      <c r="BD179" t="inlineStr">
        <is>
          <t/>
        </is>
      </c>
      <c r="BE179" t="inlineStr">
        <is>
          <t/>
        </is>
      </c>
      <c r="BF179" t="inlineStr">
        <is>
          <t/>
        </is>
      </c>
      <c r="BG179" t="inlineStr">
        <is>
          <t/>
        </is>
      </c>
      <c r="BH179" t="inlineStr">
        <is>
          <t/>
        </is>
      </c>
      <c r="BI179" t="inlineStr">
        <is>
          <t/>
        </is>
      </c>
      <c r="BJ179" t="inlineStr">
        <is>
          <t/>
        </is>
      </c>
      <c r="BK179" t="inlineStr">
        <is>
          <t/>
        </is>
      </c>
      <c r="BL179" t="inlineStr">
        <is>
          <t/>
        </is>
      </c>
      <c r="BM179" t="inlineStr">
        <is>
          <t/>
        </is>
      </c>
      <c r="BN179" t="inlineStr">
        <is>
          <t/>
        </is>
      </c>
      <c r="BO179" t="inlineStr">
        <is>
          <t/>
        </is>
      </c>
      <c r="BP179" t="inlineStr">
        <is>
          <t/>
        </is>
      </c>
      <c r="BQ179" t="inlineStr">
        <is>
          <t/>
        </is>
      </c>
      <c r="BR179" t="inlineStr">
        <is>
          <t/>
        </is>
      </c>
      <c r="BS179" t="inlineStr">
        <is>
          <t/>
        </is>
      </c>
      <c r="BT179" t="inlineStr">
        <is>
          <t/>
        </is>
      </c>
      <c r="BU179" t="inlineStr">
        <is>
          <t/>
        </is>
      </c>
      <c r="BV179" t="inlineStr">
        <is>
          <t/>
        </is>
      </c>
      <c r="BW179" t="inlineStr">
        <is>
          <t/>
        </is>
      </c>
      <c r="BX179" t="inlineStr">
        <is>
          <t/>
        </is>
      </c>
      <c r="BY179" t="inlineStr">
        <is>
          <t/>
        </is>
      </c>
      <c r="BZ179" s="2" t="inlineStr">
        <is>
          <t>zanikanie pozostałości</t>
        </is>
      </c>
      <c r="CA179" s="2" t="inlineStr">
        <is>
          <t>3</t>
        </is>
      </c>
      <c r="CB179" s="2" t="inlineStr">
        <is>
          <t/>
        </is>
      </c>
      <c r="CC179" t="inlineStr">
        <is>
          <t/>
        </is>
      </c>
      <c r="CD179" t="inlineStr">
        <is>
          <t/>
        </is>
      </c>
      <c r="CE179" t="inlineStr">
        <is>
          <t/>
        </is>
      </c>
      <c r="CF179" t="inlineStr">
        <is>
          <t/>
        </is>
      </c>
      <c r="CG179" t="inlineStr">
        <is>
          <t/>
        </is>
      </c>
      <c r="CH179" t="inlineStr">
        <is>
          <t/>
        </is>
      </c>
      <c r="CI179" t="inlineStr">
        <is>
          <t/>
        </is>
      </c>
      <c r="CJ179" t="inlineStr">
        <is>
          <t/>
        </is>
      </c>
      <c r="CK179" t="inlineStr">
        <is>
          <t/>
        </is>
      </c>
      <c r="CL179" t="inlineStr">
        <is>
          <t/>
        </is>
      </c>
      <c r="CM179" t="inlineStr">
        <is>
          <t/>
        </is>
      </c>
      <c r="CN179" t="inlineStr">
        <is>
          <t/>
        </is>
      </c>
      <c r="CO179" t="inlineStr">
        <is>
          <t/>
        </is>
      </c>
      <c r="CP179" t="inlineStr">
        <is>
          <t/>
        </is>
      </c>
      <c r="CQ179" t="inlineStr">
        <is>
          <t/>
        </is>
      </c>
      <c r="CR179" t="inlineStr">
        <is>
          <t/>
        </is>
      </c>
      <c r="CS179" t="inlineStr">
        <is>
          <t/>
        </is>
      </c>
      <c r="CT179" t="inlineStr">
        <is>
          <t/>
        </is>
      </c>
      <c r="CU179" t="inlineStr">
        <is>
          <t/>
        </is>
      </c>
      <c r="CV179" t="inlineStr">
        <is>
          <t/>
        </is>
      </c>
      <c r="CW179" t="inlineStr">
        <is>
          <t/>
        </is>
      </c>
    </row>
    <row r="180">
      <c r="A180" s="1" t="str">
        <f>HYPERLINK("https://iate.europa.eu/entry/result/3535572/all", "3535572")</f>
        <v>3535572</v>
      </c>
      <c r="B180" t="inlineStr">
        <is>
          <t>SOCIAL QUESTIONS</t>
        </is>
      </c>
      <c r="C180" t="inlineStr">
        <is>
          <t>SOCIAL QUESTIONS|health|health policy;SOCIAL QUESTIONS|health|pharmaceutical industry</t>
        </is>
      </c>
      <c r="D180" t="inlineStr">
        <is>
          <t>no</t>
        </is>
      </c>
      <c r="E180" t="inlineStr">
        <is>
          <t/>
        </is>
      </c>
      <c r="F180" s="2" t="inlineStr">
        <is>
          <t>Преглед на качеството на документите</t>
        </is>
      </c>
      <c r="G180" s="2" t="inlineStr">
        <is>
          <t>2</t>
        </is>
      </c>
      <c r="H180" s="2" t="inlineStr">
        <is>
          <t/>
        </is>
      </c>
      <c r="I180" t="inlineStr">
        <is>
          <t/>
        </is>
      </c>
      <c r="J180" t="inlineStr">
        <is>
          <t/>
        </is>
      </c>
      <c r="K180" t="inlineStr">
        <is>
          <t/>
        </is>
      </c>
      <c r="L180" t="inlineStr">
        <is>
          <t/>
        </is>
      </c>
      <c r="M180" t="inlineStr">
        <is>
          <t/>
        </is>
      </c>
      <c r="N180" s="2" t="inlineStr">
        <is>
          <t>kvalitetsvurdering af dokumenter|
QRD</t>
        </is>
      </c>
      <c r="O180" s="2" t="inlineStr">
        <is>
          <t>3|
3</t>
        </is>
      </c>
      <c r="P180" s="2" t="inlineStr">
        <is>
          <t xml:space="preserve">|
</t>
        </is>
      </c>
      <c r="Q180" t="inlineStr">
        <is>
          <t/>
        </is>
      </c>
      <c r="R180" s="2" t="inlineStr">
        <is>
          <t>Quality Review of Documents (Qualitätsüberprüfung von Dokumenten)|
QRD</t>
        </is>
      </c>
      <c r="S180" s="2" t="inlineStr">
        <is>
          <t>3|
3</t>
        </is>
      </c>
      <c r="T180" s="2" t="inlineStr">
        <is>
          <t xml:space="preserve">|
</t>
        </is>
      </c>
      <c r="U180" t="inlineStr">
        <is>
          <t/>
        </is>
      </c>
      <c r="V180" s="2" t="inlineStr">
        <is>
          <t>έλεγχος ποιότητας κειμένων</t>
        </is>
      </c>
      <c r="W180" s="2" t="inlineStr">
        <is>
          <t>3</t>
        </is>
      </c>
      <c r="X180" s="2" t="inlineStr">
        <is>
          <t/>
        </is>
      </c>
      <c r="Y180" t="inlineStr">
        <is>
          <t/>
        </is>
      </c>
      <c r="Z180" s="2" t="inlineStr">
        <is>
          <t>quality review of documents|
QRD</t>
        </is>
      </c>
      <c r="AA180" s="2" t="inlineStr">
        <is>
          <t>3|
3</t>
        </is>
      </c>
      <c r="AB180" s="2" t="inlineStr">
        <is>
          <t xml:space="preserve">|
</t>
        </is>
      </c>
      <c r="AC180" t="inlineStr">
        <is>
          <t/>
        </is>
      </c>
      <c r="AD180" s="2" t="inlineStr">
        <is>
          <t>control de la calidad de los documentos</t>
        </is>
      </c>
      <c r="AE180" s="2" t="inlineStr">
        <is>
          <t>3</t>
        </is>
      </c>
      <c r="AF180" s="2" t="inlineStr">
        <is>
          <t/>
        </is>
      </c>
      <c r="AG180" t="inlineStr">
        <is>
          <t/>
        </is>
      </c>
      <c r="AH180" s="2" t="inlineStr">
        <is>
          <t>dokumentide kvaliteedi läbivaatamine</t>
        </is>
      </c>
      <c r="AI180" s="2" t="inlineStr">
        <is>
          <t>3</t>
        </is>
      </c>
      <c r="AJ180" s="2" t="inlineStr">
        <is>
          <t/>
        </is>
      </c>
      <c r="AK180" t="inlineStr">
        <is>
          <t/>
        </is>
      </c>
      <c r="AL180" s="2" t="inlineStr">
        <is>
          <t>asiakirjojen laaduntarkastus</t>
        </is>
      </c>
      <c r="AM180" s="2" t="inlineStr">
        <is>
          <t>2</t>
        </is>
      </c>
      <c r="AN180" s="2" t="inlineStr">
        <is>
          <t/>
        </is>
      </c>
      <c r="AO180" t="inlineStr">
        <is>
          <t/>
        </is>
      </c>
      <c r="AP180" s="2" t="inlineStr">
        <is>
          <t>Contrôle de la qualité des documents</t>
        </is>
      </c>
      <c r="AQ180" s="2" t="inlineStr">
        <is>
          <t>2</t>
        </is>
      </c>
      <c r="AR180" s="2" t="inlineStr">
        <is>
          <t/>
        </is>
      </c>
      <c r="AS180" t="inlineStr">
        <is>
          <t/>
        </is>
      </c>
      <c r="AT180" t="inlineStr">
        <is>
          <t/>
        </is>
      </c>
      <c r="AU180" t="inlineStr">
        <is>
          <t/>
        </is>
      </c>
      <c r="AV180" t="inlineStr">
        <is>
          <t/>
        </is>
      </c>
      <c r="AW180" t="inlineStr">
        <is>
          <t/>
        </is>
      </c>
      <c r="AX180" s="2" t="inlineStr">
        <is>
          <t>pregled kvalitete dokumentacije|
QRD</t>
        </is>
      </c>
      <c r="AY180" s="2" t="inlineStr">
        <is>
          <t>3|
3</t>
        </is>
      </c>
      <c r="AZ180" s="2" t="inlineStr">
        <is>
          <t xml:space="preserve">|
</t>
        </is>
      </c>
      <c r="BA180" t="inlineStr">
        <is>
          <t>postupak u kojem Radna grupa EMA-e za QRD razvija, pregledava i ažurira predloške s informacijama o lijekovima za humanu primjenu</t>
        </is>
      </c>
      <c r="BB180" s="2" t="inlineStr">
        <is>
          <t>Dokumentumok minőségügyi felülvizsgálata|
QRD</t>
        </is>
      </c>
      <c r="BC180" s="2" t="inlineStr">
        <is>
          <t>2|
2</t>
        </is>
      </c>
      <c r="BD180" s="2" t="inlineStr">
        <is>
          <t xml:space="preserve">|
</t>
        </is>
      </c>
      <c r="BE180" t="inlineStr">
        <is>
          <t/>
        </is>
      </c>
      <c r="BF180" s="2" t="inlineStr">
        <is>
          <t>revisione della qualità dei documenti</t>
        </is>
      </c>
      <c r="BG180" s="2" t="inlineStr">
        <is>
          <t>3</t>
        </is>
      </c>
      <c r="BH180" s="2" t="inlineStr">
        <is>
          <t/>
        </is>
      </c>
      <c r="BI180" t="inlineStr">
        <is>
          <t/>
        </is>
      </c>
      <c r="BJ180" s="2" t="inlineStr">
        <is>
          <t>dokumentų kokybės peržiūra</t>
        </is>
      </c>
      <c r="BK180" s="2" t="inlineStr">
        <is>
          <t>2</t>
        </is>
      </c>
      <c r="BL180" s="2" t="inlineStr">
        <is>
          <t/>
        </is>
      </c>
      <c r="BM180" t="inlineStr">
        <is>
          <t/>
        </is>
      </c>
      <c r="BN180" s="2" t="inlineStr">
        <is>
          <t>dokumentu kvalitātes pārskatīšana</t>
        </is>
      </c>
      <c r="BO180" s="2" t="inlineStr">
        <is>
          <t>2</t>
        </is>
      </c>
      <c r="BP180" s="2" t="inlineStr">
        <is>
          <t/>
        </is>
      </c>
      <c r="BQ180" t="inlineStr">
        <is>
          <t/>
        </is>
      </c>
      <c r="BR180" s="2" t="inlineStr">
        <is>
          <t>Reviżjoni tal-Kwalità tad-Dokumenti</t>
        </is>
      </c>
      <c r="BS180" s="2" t="inlineStr">
        <is>
          <t>3</t>
        </is>
      </c>
      <c r="BT180" s="2" t="inlineStr">
        <is>
          <t/>
        </is>
      </c>
      <c r="BU180" t="inlineStr">
        <is>
          <t/>
        </is>
      </c>
      <c r="BV180" s="2" t="inlineStr">
        <is>
          <t>kwaliteitscontrole van documenten</t>
        </is>
      </c>
      <c r="BW180" s="2" t="inlineStr">
        <is>
          <t>2</t>
        </is>
      </c>
      <c r="BX180" s="2" t="inlineStr">
        <is>
          <t/>
        </is>
      </c>
      <c r="BY180" t="inlineStr">
        <is>
          <t/>
        </is>
      </c>
      <c r="BZ180" s="2" t="inlineStr">
        <is>
          <t>przegląd jakości dokumentów</t>
        </is>
      </c>
      <c r="CA180" s="2" t="inlineStr">
        <is>
          <t>2</t>
        </is>
      </c>
      <c r="CB180" s="2" t="inlineStr">
        <is>
          <t/>
        </is>
      </c>
      <c r="CC180" t="inlineStr">
        <is>
          <t/>
        </is>
      </c>
      <c r="CD180" s="2" t="inlineStr">
        <is>
          <t>revisão da qualidade linguística de documentos</t>
        </is>
      </c>
      <c r="CE180" s="2" t="inlineStr">
        <is>
          <t>3</t>
        </is>
      </c>
      <c r="CF180" s="2" t="inlineStr">
        <is>
          <t/>
        </is>
      </c>
      <c r="CG180" t="inlineStr">
        <is>
          <t/>
        </is>
      </c>
      <c r="CH180" s="2" t="inlineStr">
        <is>
          <t>revizuirea calității documentelor|
RCD</t>
        </is>
      </c>
      <c r="CI180" s="2" t="inlineStr">
        <is>
          <t>3|
3</t>
        </is>
      </c>
      <c r="CJ180" s="2" t="inlineStr">
        <is>
          <t xml:space="preserve">|
</t>
        </is>
      </c>
      <c r="CK180" t="inlineStr">
        <is>
          <t/>
        </is>
      </c>
      <c r="CL180" s="2" t="inlineStr">
        <is>
          <t>posudzovanie kvality dokumentov</t>
        </is>
      </c>
      <c r="CM180" s="2" t="inlineStr">
        <is>
          <t>2</t>
        </is>
      </c>
      <c r="CN180" s="2" t="inlineStr">
        <is>
          <t/>
        </is>
      </c>
      <c r="CO180" t="inlineStr">
        <is>
          <t/>
        </is>
      </c>
      <c r="CP180" s="2" t="inlineStr">
        <is>
          <t>pregled kakovosti dokumentov</t>
        </is>
      </c>
      <c r="CQ180" s="2" t="inlineStr">
        <is>
          <t>2</t>
        </is>
      </c>
      <c r="CR180" s="2" t="inlineStr">
        <is>
          <t/>
        </is>
      </c>
      <c r="CS180" t="inlineStr">
        <is>
          <t/>
        </is>
      </c>
      <c r="CT180" s="2" t="inlineStr">
        <is>
          <t>kvalitetsgranskning av dokument|
QRD</t>
        </is>
      </c>
      <c r="CU180" s="2" t="inlineStr">
        <is>
          <t>3|
3</t>
        </is>
      </c>
      <c r="CV180" s="2" t="inlineStr">
        <is>
          <t xml:space="preserve">|
</t>
        </is>
      </c>
      <c r="CW180" t="inlineStr">
        <is>
          <t/>
        </is>
      </c>
    </row>
    <row r="181">
      <c r="A181" s="1" t="str">
        <f>HYPERLINK("https://iate.europa.eu/entry/result/1721517/all", "1721517")</f>
        <v>1721517</v>
      </c>
      <c r="B181" t="inlineStr">
        <is>
          <t>POLITICS</t>
        </is>
      </c>
      <c r="C181" t="inlineStr">
        <is>
          <t>POLITICS|executive power and public service|administrative law</t>
        </is>
      </c>
      <c r="D181" t="inlineStr">
        <is>
          <t>no</t>
        </is>
      </c>
      <c r="E181" t="inlineStr">
        <is>
          <t/>
        </is>
      </c>
      <c r="F181" t="inlineStr">
        <is>
          <t/>
        </is>
      </c>
      <c r="G181" t="inlineStr">
        <is>
          <t/>
        </is>
      </c>
      <c r="H181" t="inlineStr">
        <is>
          <t/>
        </is>
      </c>
      <c r="I181" t="inlineStr">
        <is>
          <t/>
        </is>
      </c>
      <c r="J181" t="inlineStr">
        <is>
          <t/>
        </is>
      </c>
      <c r="K181" t="inlineStr">
        <is>
          <t/>
        </is>
      </c>
      <c r="L181" t="inlineStr">
        <is>
          <t/>
        </is>
      </c>
      <c r="M181" t="inlineStr">
        <is>
          <t/>
        </is>
      </c>
      <c r="N181" s="2" t="inlineStr">
        <is>
          <t>prisstop</t>
        </is>
      </c>
      <c r="O181" s="2" t="inlineStr">
        <is>
          <t>3</t>
        </is>
      </c>
      <c r="P181" s="2" t="inlineStr">
        <is>
          <t/>
        </is>
      </c>
      <c r="Q181" t="inlineStr">
        <is>
          <t/>
        </is>
      </c>
      <c r="R181" s="2" t="inlineStr">
        <is>
          <t>Preisstop</t>
        </is>
      </c>
      <c r="S181" s="2" t="inlineStr">
        <is>
          <t>3</t>
        </is>
      </c>
      <c r="T181" s="2" t="inlineStr">
        <is>
          <t/>
        </is>
      </c>
      <c r="U181" t="inlineStr">
        <is>
          <t/>
        </is>
      </c>
      <c r="V181" s="2" t="inlineStr">
        <is>
          <t>καθήλωση των τιμών</t>
        </is>
      </c>
      <c r="W181" s="2" t="inlineStr">
        <is>
          <t>3</t>
        </is>
      </c>
      <c r="X181" s="2" t="inlineStr">
        <is>
          <t/>
        </is>
      </c>
      <c r="Y181" t="inlineStr">
        <is>
          <t/>
        </is>
      </c>
      <c r="Z181" s="2" t="inlineStr">
        <is>
          <t>price freeze|
..standstill on prices</t>
        </is>
      </c>
      <c r="AA181" s="2" t="inlineStr">
        <is>
          <t>3|
3</t>
        </is>
      </c>
      <c r="AB181" s="2" t="inlineStr">
        <is>
          <t xml:space="preserve">|
</t>
        </is>
      </c>
      <c r="AC181" t="inlineStr">
        <is>
          <t/>
        </is>
      </c>
      <c r="AD181" s="2" t="inlineStr">
        <is>
          <t>congelación de precios</t>
        </is>
      </c>
      <c r="AE181" s="2" t="inlineStr">
        <is>
          <t>3</t>
        </is>
      </c>
      <c r="AF181" s="2" t="inlineStr">
        <is>
          <t/>
        </is>
      </c>
      <c r="AG181" t="inlineStr">
        <is>
          <t/>
        </is>
      </c>
      <c r="AH181" t="inlineStr">
        <is>
          <t/>
        </is>
      </c>
      <c r="AI181" t="inlineStr">
        <is>
          <t/>
        </is>
      </c>
      <c r="AJ181" t="inlineStr">
        <is>
          <t/>
        </is>
      </c>
      <c r="AK181" t="inlineStr">
        <is>
          <t/>
        </is>
      </c>
      <c r="AL181" s="2" t="inlineStr">
        <is>
          <t>hintasulku</t>
        </is>
      </c>
      <c r="AM181" s="2" t="inlineStr">
        <is>
          <t>3</t>
        </is>
      </c>
      <c r="AN181" s="2" t="inlineStr">
        <is>
          <t/>
        </is>
      </c>
      <c r="AO181" t="inlineStr">
        <is>
          <t/>
        </is>
      </c>
      <c r="AP181" s="2" t="inlineStr">
        <is>
          <t>blocage des prix|
gel des prix</t>
        </is>
      </c>
      <c r="AQ181" s="2" t="inlineStr">
        <is>
          <t>3|
3</t>
        </is>
      </c>
      <c r="AR181" s="2" t="inlineStr">
        <is>
          <t xml:space="preserve">|
</t>
        </is>
      </c>
      <c r="AS181" t="inlineStr">
        <is>
          <t/>
        </is>
      </c>
      <c r="AT181" t="inlineStr">
        <is>
          <t/>
        </is>
      </c>
      <c r="AU181" t="inlineStr">
        <is>
          <t/>
        </is>
      </c>
      <c r="AV181" t="inlineStr">
        <is>
          <t/>
        </is>
      </c>
      <c r="AW181" t="inlineStr">
        <is>
          <t/>
        </is>
      </c>
      <c r="AX181" t="inlineStr">
        <is>
          <t/>
        </is>
      </c>
      <c r="AY181" t="inlineStr">
        <is>
          <t/>
        </is>
      </c>
      <c r="AZ181" t="inlineStr">
        <is>
          <t/>
        </is>
      </c>
      <c r="BA181" t="inlineStr">
        <is>
          <t/>
        </is>
      </c>
      <c r="BB181" t="inlineStr">
        <is>
          <t/>
        </is>
      </c>
      <c r="BC181" t="inlineStr">
        <is>
          <t/>
        </is>
      </c>
      <c r="BD181" t="inlineStr">
        <is>
          <t/>
        </is>
      </c>
      <c r="BE181" t="inlineStr">
        <is>
          <t/>
        </is>
      </c>
      <c r="BF181" s="2" t="inlineStr">
        <is>
          <t>blocco dei prezzi</t>
        </is>
      </c>
      <c r="BG181" s="2" t="inlineStr">
        <is>
          <t>3</t>
        </is>
      </c>
      <c r="BH181" s="2" t="inlineStr">
        <is>
          <t/>
        </is>
      </c>
      <c r="BI181" t="inlineStr">
        <is>
          <t/>
        </is>
      </c>
      <c r="BJ181" s="2" t="inlineStr">
        <is>
          <t>kainų įšaldymas</t>
        </is>
      </c>
      <c r="BK181" s="2" t="inlineStr">
        <is>
          <t>3</t>
        </is>
      </c>
      <c r="BL181" s="2" t="inlineStr">
        <is>
          <t/>
        </is>
      </c>
      <c r="BM181" t="inlineStr">
        <is>
          <t/>
        </is>
      </c>
      <c r="BN181" t="inlineStr">
        <is>
          <t/>
        </is>
      </c>
      <c r="BO181" t="inlineStr">
        <is>
          <t/>
        </is>
      </c>
      <c r="BP181" t="inlineStr">
        <is>
          <t/>
        </is>
      </c>
      <c r="BQ181" t="inlineStr">
        <is>
          <t/>
        </is>
      </c>
      <c r="BR181" t="inlineStr">
        <is>
          <t/>
        </is>
      </c>
      <c r="BS181" t="inlineStr">
        <is>
          <t/>
        </is>
      </c>
      <c r="BT181" t="inlineStr">
        <is>
          <t/>
        </is>
      </c>
      <c r="BU181" t="inlineStr">
        <is>
          <t/>
        </is>
      </c>
      <c r="BV181" s="2" t="inlineStr">
        <is>
          <t>prijsstop</t>
        </is>
      </c>
      <c r="BW181" s="2" t="inlineStr">
        <is>
          <t>3</t>
        </is>
      </c>
      <c r="BX181" s="2" t="inlineStr">
        <is>
          <t/>
        </is>
      </c>
      <c r="BY181" t="inlineStr">
        <is>
          <t/>
        </is>
      </c>
      <c r="BZ181" s="2" t="inlineStr">
        <is>
          <t>zamrożenie cen</t>
        </is>
      </c>
      <c r="CA181" s="2" t="inlineStr">
        <is>
          <t>1</t>
        </is>
      </c>
      <c r="CB181" s="2" t="inlineStr">
        <is>
          <t/>
        </is>
      </c>
      <c r="CC181" t="inlineStr">
        <is>
          <t/>
        </is>
      </c>
      <c r="CD181" s="2" t="inlineStr">
        <is>
          <t>bloqueio de preços</t>
        </is>
      </c>
      <c r="CE181" s="2" t="inlineStr">
        <is>
          <t>3</t>
        </is>
      </c>
      <c r="CF181" s="2" t="inlineStr">
        <is>
          <t/>
        </is>
      </c>
      <c r="CG181" t="inlineStr">
        <is>
          <t/>
        </is>
      </c>
      <c r="CH181" s="2" t="inlineStr">
        <is>
          <t>înghețarea prețurilor</t>
        </is>
      </c>
      <c r="CI181" s="2" t="inlineStr">
        <is>
          <t>3</t>
        </is>
      </c>
      <c r="CJ181" s="2" t="inlineStr">
        <is>
          <t/>
        </is>
      </c>
      <c r="CK181" t="inlineStr">
        <is>
          <t/>
        </is>
      </c>
      <c r="CL181" t="inlineStr">
        <is>
          <t/>
        </is>
      </c>
      <c r="CM181" t="inlineStr">
        <is>
          <t/>
        </is>
      </c>
      <c r="CN181" t="inlineStr">
        <is>
          <t/>
        </is>
      </c>
      <c r="CO181" t="inlineStr">
        <is>
          <t/>
        </is>
      </c>
      <c r="CP181" t="inlineStr">
        <is>
          <t/>
        </is>
      </c>
      <c r="CQ181" t="inlineStr">
        <is>
          <t/>
        </is>
      </c>
      <c r="CR181" t="inlineStr">
        <is>
          <t/>
        </is>
      </c>
      <c r="CS181" t="inlineStr">
        <is>
          <t/>
        </is>
      </c>
      <c r="CT181" s="2" t="inlineStr">
        <is>
          <t>prisstopp</t>
        </is>
      </c>
      <c r="CU181" s="2" t="inlineStr">
        <is>
          <t>3</t>
        </is>
      </c>
      <c r="CV181" s="2" t="inlineStr">
        <is>
          <t/>
        </is>
      </c>
      <c r="CW181" t="inlineStr">
        <is>
          <t/>
        </is>
      </c>
    </row>
    <row r="182">
      <c r="A182" s="1" t="str">
        <f>HYPERLINK("https://iate.europa.eu/entry/result/1667103/all", "1667103")</f>
        <v>1667103</v>
      </c>
      <c r="B182" t="inlineStr">
        <is>
          <t>SOCIAL QUESTIONS</t>
        </is>
      </c>
      <c r="C182" t="inlineStr">
        <is>
          <t>SOCIAL QUESTIONS|health|medical science</t>
        </is>
      </c>
      <c r="D182" t="inlineStr">
        <is>
          <t>no</t>
        </is>
      </c>
      <c r="E182" t="inlineStr">
        <is>
          <t/>
        </is>
      </c>
      <c r="F182" t="inlineStr">
        <is>
          <t/>
        </is>
      </c>
      <c r="G182" t="inlineStr">
        <is>
          <t/>
        </is>
      </c>
      <c r="H182" t="inlineStr">
        <is>
          <t/>
        </is>
      </c>
      <c r="I182" t="inlineStr">
        <is>
          <t/>
        </is>
      </c>
      <c r="J182" t="inlineStr">
        <is>
          <t/>
        </is>
      </c>
      <c r="K182" t="inlineStr">
        <is>
          <t/>
        </is>
      </c>
      <c r="L182" t="inlineStr">
        <is>
          <t/>
        </is>
      </c>
      <c r="M182" t="inlineStr">
        <is>
          <t/>
        </is>
      </c>
      <c r="N182" s="2" t="inlineStr">
        <is>
          <t>farmakopé</t>
        </is>
      </c>
      <c r="O182" s="2" t="inlineStr">
        <is>
          <t>3</t>
        </is>
      </c>
      <c r="P182" s="2" t="inlineStr">
        <is>
          <t/>
        </is>
      </c>
      <c r="Q182" t="inlineStr">
        <is>
          <t/>
        </is>
      </c>
      <c r="R182" s="2" t="inlineStr">
        <is>
          <t>Pharmakopoee|
Arzneibuch</t>
        </is>
      </c>
      <c r="S182" s="2" t="inlineStr">
        <is>
          <t>3|
3</t>
        </is>
      </c>
      <c r="T182" s="2" t="inlineStr">
        <is>
          <t xml:space="preserve">|
</t>
        </is>
      </c>
      <c r="U182" t="inlineStr">
        <is>
          <t/>
        </is>
      </c>
      <c r="V182" s="2" t="inlineStr">
        <is>
          <t>φαρμακοποιία</t>
        </is>
      </c>
      <c r="W182" s="2" t="inlineStr">
        <is>
          <t>3</t>
        </is>
      </c>
      <c r="X182" s="2" t="inlineStr">
        <is>
          <t/>
        </is>
      </c>
      <c r="Y182" t="inlineStr">
        <is>
          <t/>
        </is>
      </c>
      <c r="Z182" s="2" t="inlineStr">
        <is>
          <t>pharmacopoeia|
pharmacopeia</t>
        </is>
      </c>
      <c r="AA182" s="2" t="inlineStr">
        <is>
          <t>3|
3</t>
        </is>
      </c>
      <c r="AB182" s="2" t="inlineStr">
        <is>
          <t xml:space="preserve">|
</t>
        </is>
      </c>
      <c r="AC182" t="inlineStr">
        <is>
          <t/>
        </is>
      </c>
      <c r="AD182" s="2" t="inlineStr">
        <is>
          <t>farmacopea</t>
        </is>
      </c>
      <c r="AE182" s="2" t="inlineStr">
        <is>
          <t>3</t>
        </is>
      </c>
      <c r="AF182" s="2" t="inlineStr">
        <is>
          <t/>
        </is>
      </c>
      <c r="AG182" t="inlineStr">
        <is>
          <t/>
        </is>
      </c>
      <c r="AH182" t="inlineStr">
        <is>
          <t/>
        </is>
      </c>
      <c r="AI182" t="inlineStr">
        <is>
          <t/>
        </is>
      </c>
      <c r="AJ182" t="inlineStr">
        <is>
          <t/>
        </is>
      </c>
      <c r="AK182" t="inlineStr">
        <is>
          <t/>
        </is>
      </c>
      <c r="AL182" t="inlineStr">
        <is>
          <t/>
        </is>
      </c>
      <c r="AM182" t="inlineStr">
        <is>
          <t/>
        </is>
      </c>
      <c r="AN182" t="inlineStr">
        <is>
          <t/>
        </is>
      </c>
      <c r="AO182" t="inlineStr">
        <is>
          <t/>
        </is>
      </c>
      <c r="AP182" s="2" t="inlineStr">
        <is>
          <t>pharmacopée</t>
        </is>
      </c>
      <c r="AQ182" s="2" t="inlineStr">
        <is>
          <t>3</t>
        </is>
      </c>
      <c r="AR182" s="2" t="inlineStr">
        <is>
          <t/>
        </is>
      </c>
      <c r="AS182" t="inlineStr">
        <is>
          <t>art de préparer les médicaments, avec recettes et formules</t>
        </is>
      </c>
      <c r="AT182" t="inlineStr">
        <is>
          <t/>
        </is>
      </c>
      <c r="AU182" t="inlineStr">
        <is>
          <t/>
        </is>
      </c>
      <c r="AV182" t="inlineStr">
        <is>
          <t/>
        </is>
      </c>
      <c r="AW182" t="inlineStr">
        <is>
          <t/>
        </is>
      </c>
      <c r="AX182" t="inlineStr">
        <is>
          <t/>
        </is>
      </c>
      <c r="AY182" t="inlineStr">
        <is>
          <t/>
        </is>
      </c>
      <c r="AZ182" t="inlineStr">
        <is>
          <t/>
        </is>
      </c>
      <c r="BA182" t="inlineStr">
        <is>
          <t/>
        </is>
      </c>
      <c r="BB182" t="inlineStr">
        <is>
          <t/>
        </is>
      </c>
      <c r="BC182" t="inlineStr">
        <is>
          <t/>
        </is>
      </c>
      <c r="BD182" t="inlineStr">
        <is>
          <t/>
        </is>
      </c>
      <c r="BE182" t="inlineStr">
        <is>
          <t/>
        </is>
      </c>
      <c r="BF182" s="2" t="inlineStr">
        <is>
          <t>farmacopea</t>
        </is>
      </c>
      <c r="BG182" s="2" t="inlineStr">
        <is>
          <t>3</t>
        </is>
      </c>
      <c r="BH182" s="2" t="inlineStr">
        <is>
          <t/>
        </is>
      </c>
      <c r="BI182" t="inlineStr">
        <is>
          <t/>
        </is>
      </c>
      <c r="BJ182" t="inlineStr">
        <is>
          <t/>
        </is>
      </c>
      <c r="BK182" t="inlineStr">
        <is>
          <t/>
        </is>
      </c>
      <c r="BL182" t="inlineStr">
        <is>
          <t/>
        </is>
      </c>
      <c r="BM182" t="inlineStr">
        <is>
          <t/>
        </is>
      </c>
      <c r="BN182" t="inlineStr">
        <is>
          <t/>
        </is>
      </c>
      <c r="BO182" t="inlineStr">
        <is>
          <t/>
        </is>
      </c>
      <c r="BP182" t="inlineStr">
        <is>
          <t/>
        </is>
      </c>
      <c r="BQ182" t="inlineStr">
        <is>
          <t/>
        </is>
      </c>
      <c r="BR182" t="inlineStr">
        <is>
          <t/>
        </is>
      </c>
      <c r="BS182" t="inlineStr">
        <is>
          <t/>
        </is>
      </c>
      <c r="BT182" t="inlineStr">
        <is>
          <t/>
        </is>
      </c>
      <c r="BU182" t="inlineStr">
        <is>
          <t/>
        </is>
      </c>
      <c r="BV182" s="2" t="inlineStr">
        <is>
          <t>farmacopee</t>
        </is>
      </c>
      <c r="BW182" s="2" t="inlineStr">
        <is>
          <t>3</t>
        </is>
      </c>
      <c r="BX182" s="2" t="inlineStr">
        <is>
          <t/>
        </is>
      </c>
      <c r="BY182" t="inlineStr">
        <is>
          <t/>
        </is>
      </c>
      <c r="BZ182" t="inlineStr">
        <is>
          <t/>
        </is>
      </c>
      <c r="CA182" t="inlineStr">
        <is>
          <t/>
        </is>
      </c>
      <c r="CB182" t="inlineStr">
        <is>
          <t/>
        </is>
      </c>
      <c r="CC182" t="inlineStr">
        <is>
          <t/>
        </is>
      </c>
      <c r="CD182" s="2" t="inlineStr">
        <is>
          <t>farmacopeia</t>
        </is>
      </c>
      <c r="CE182" s="2" t="inlineStr">
        <is>
          <t>3</t>
        </is>
      </c>
      <c r="CF182" s="2" t="inlineStr">
        <is>
          <t/>
        </is>
      </c>
      <c r="CG182" t="inlineStr">
        <is>
          <t/>
        </is>
      </c>
      <c r="CH182" t="inlineStr">
        <is>
          <t/>
        </is>
      </c>
      <c r="CI182" t="inlineStr">
        <is>
          <t/>
        </is>
      </c>
      <c r="CJ182" t="inlineStr">
        <is>
          <t/>
        </is>
      </c>
      <c r="CK182" t="inlineStr">
        <is>
          <t/>
        </is>
      </c>
      <c r="CL182" t="inlineStr">
        <is>
          <t/>
        </is>
      </c>
      <c r="CM182" t="inlineStr">
        <is>
          <t/>
        </is>
      </c>
      <c r="CN182" t="inlineStr">
        <is>
          <t/>
        </is>
      </c>
      <c r="CO182" t="inlineStr">
        <is>
          <t/>
        </is>
      </c>
      <c r="CP182" t="inlineStr">
        <is>
          <t/>
        </is>
      </c>
      <c r="CQ182" t="inlineStr">
        <is>
          <t/>
        </is>
      </c>
      <c r="CR182" t="inlineStr">
        <is>
          <t/>
        </is>
      </c>
      <c r="CS182" t="inlineStr">
        <is>
          <t/>
        </is>
      </c>
      <c r="CT182" t="inlineStr">
        <is>
          <t/>
        </is>
      </c>
      <c r="CU182" t="inlineStr">
        <is>
          <t/>
        </is>
      </c>
      <c r="CV182" t="inlineStr">
        <is>
          <t/>
        </is>
      </c>
      <c r="CW182" t="inlineStr">
        <is>
          <t/>
        </is>
      </c>
    </row>
    <row r="183">
      <c r="A183" s="1" t="str">
        <f>HYPERLINK("https://iate.europa.eu/entry/result/3567612/all", "3567612")</f>
        <v>3567612</v>
      </c>
      <c r="B183" t="inlineStr">
        <is>
          <t>TRADE;BUSINESS AND COMPETITION</t>
        </is>
      </c>
      <c r="C183" t="inlineStr">
        <is>
          <t>TRADE;TRADE|trade policy|import policy;BUSINESS AND COMPETITION</t>
        </is>
      </c>
      <c r="D183" t="inlineStr">
        <is>
          <t>yes</t>
        </is>
      </c>
      <c r="E183" t="inlineStr">
        <is>
          <t/>
        </is>
      </c>
      <c r="F183" t="inlineStr">
        <is>
          <t/>
        </is>
      </c>
      <c r="G183" t="inlineStr">
        <is>
          <t/>
        </is>
      </c>
      <c r="H183" t="inlineStr">
        <is>
          <t/>
        </is>
      </c>
      <c r="I183" t="inlineStr">
        <is>
          <t/>
        </is>
      </c>
      <c r="J183" t="inlineStr">
        <is>
          <t/>
        </is>
      </c>
      <c r="K183" t="inlineStr">
        <is>
          <t/>
        </is>
      </c>
      <c r="L183" t="inlineStr">
        <is>
          <t/>
        </is>
      </c>
      <c r="M183" t="inlineStr">
        <is>
          <t/>
        </is>
      </c>
      <c r="N183" t="inlineStr">
        <is>
          <t/>
        </is>
      </c>
      <c r="O183" t="inlineStr">
        <is>
          <t/>
        </is>
      </c>
      <c r="P183" t="inlineStr">
        <is>
          <t/>
        </is>
      </c>
      <c r="Q183" t="inlineStr">
        <is>
          <t/>
        </is>
      </c>
      <c r="R183" t="inlineStr">
        <is>
          <t/>
        </is>
      </c>
      <c r="S183" t="inlineStr">
        <is>
          <t/>
        </is>
      </c>
      <c r="T183" t="inlineStr">
        <is>
          <t/>
        </is>
      </c>
      <c r="U183" t="inlineStr">
        <is>
          <t/>
        </is>
      </c>
      <c r="V183" t="inlineStr">
        <is>
          <t/>
        </is>
      </c>
      <c r="W183" t="inlineStr">
        <is>
          <t/>
        </is>
      </c>
      <c r="X183" t="inlineStr">
        <is>
          <t/>
        </is>
      </c>
      <c r="Y183" t="inlineStr">
        <is>
          <t/>
        </is>
      </c>
      <c r="Z183" s="2" t="inlineStr">
        <is>
          <t>parallel importer</t>
        </is>
      </c>
      <c r="AA183" s="2" t="inlineStr">
        <is>
          <t>3</t>
        </is>
      </c>
      <c r="AB183" s="2" t="inlineStr">
        <is>
          <t/>
        </is>
      </c>
      <c r="AC183" t="inlineStr">
        <is>
          <t/>
        </is>
      </c>
      <c r="AD183" t="inlineStr">
        <is>
          <t/>
        </is>
      </c>
      <c r="AE183" t="inlineStr">
        <is>
          <t/>
        </is>
      </c>
      <c r="AF183" t="inlineStr">
        <is>
          <t/>
        </is>
      </c>
      <c r="AG183" t="inlineStr">
        <is>
          <t/>
        </is>
      </c>
      <c r="AH183" t="inlineStr">
        <is>
          <t/>
        </is>
      </c>
      <c r="AI183" t="inlineStr">
        <is>
          <t/>
        </is>
      </c>
      <c r="AJ183" t="inlineStr">
        <is>
          <t/>
        </is>
      </c>
      <c r="AK183" t="inlineStr">
        <is>
          <t/>
        </is>
      </c>
      <c r="AL183" s="2" t="inlineStr">
        <is>
          <t>rinnakkaistuoja</t>
        </is>
      </c>
      <c r="AM183" s="2" t="inlineStr">
        <is>
          <t>3</t>
        </is>
      </c>
      <c r="AN183" s="2" t="inlineStr">
        <is>
          <t/>
        </is>
      </c>
      <c r="AO183" t="inlineStr">
        <is>
          <t/>
        </is>
      </c>
      <c r="AP183" t="inlineStr">
        <is>
          <t/>
        </is>
      </c>
      <c r="AQ183" t="inlineStr">
        <is>
          <t/>
        </is>
      </c>
      <c r="AR183" t="inlineStr">
        <is>
          <t/>
        </is>
      </c>
      <c r="AS183" t="inlineStr">
        <is>
          <t/>
        </is>
      </c>
      <c r="AT183" s="2" t="inlineStr">
        <is>
          <t>allmhaireoir comhthreomhar</t>
        </is>
      </c>
      <c r="AU183" s="2" t="inlineStr">
        <is>
          <t>3</t>
        </is>
      </c>
      <c r="AV183" s="2" t="inlineStr">
        <is>
          <t/>
        </is>
      </c>
      <c r="AW183" t="inlineStr">
        <is>
          <t/>
        </is>
      </c>
      <c r="AX183" t="inlineStr">
        <is>
          <t/>
        </is>
      </c>
      <c r="AY183" t="inlineStr">
        <is>
          <t/>
        </is>
      </c>
      <c r="AZ183" t="inlineStr">
        <is>
          <t/>
        </is>
      </c>
      <c r="BA183" t="inlineStr">
        <is>
          <t/>
        </is>
      </c>
      <c r="BB183" t="inlineStr">
        <is>
          <t/>
        </is>
      </c>
      <c r="BC183" t="inlineStr">
        <is>
          <t/>
        </is>
      </c>
      <c r="BD183" t="inlineStr">
        <is>
          <t/>
        </is>
      </c>
      <c r="BE183" t="inlineStr">
        <is>
          <t/>
        </is>
      </c>
      <c r="BF183" t="inlineStr">
        <is>
          <t/>
        </is>
      </c>
      <c r="BG183" t="inlineStr">
        <is>
          <t/>
        </is>
      </c>
      <c r="BH183" t="inlineStr">
        <is>
          <t/>
        </is>
      </c>
      <c r="BI183" t="inlineStr">
        <is>
          <t/>
        </is>
      </c>
      <c r="BJ183" t="inlineStr">
        <is>
          <t/>
        </is>
      </c>
      <c r="BK183" t="inlineStr">
        <is>
          <t/>
        </is>
      </c>
      <c r="BL183" t="inlineStr">
        <is>
          <t/>
        </is>
      </c>
      <c r="BM183" t="inlineStr">
        <is>
          <t/>
        </is>
      </c>
      <c r="BN183" t="inlineStr">
        <is>
          <t/>
        </is>
      </c>
      <c r="BO183" t="inlineStr">
        <is>
          <t/>
        </is>
      </c>
      <c r="BP183" t="inlineStr">
        <is>
          <t/>
        </is>
      </c>
      <c r="BQ183" t="inlineStr">
        <is>
          <t/>
        </is>
      </c>
      <c r="BR183" t="inlineStr">
        <is>
          <t/>
        </is>
      </c>
      <c r="BS183" t="inlineStr">
        <is>
          <t/>
        </is>
      </c>
      <c r="BT183" t="inlineStr">
        <is>
          <t/>
        </is>
      </c>
      <c r="BU183" t="inlineStr">
        <is>
          <t/>
        </is>
      </c>
      <c r="BV183" t="inlineStr">
        <is>
          <t/>
        </is>
      </c>
      <c r="BW183" t="inlineStr">
        <is>
          <t/>
        </is>
      </c>
      <c r="BX183" t="inlineStr">
        <is>
          <t/>
        </is>
      </c>
      <c r="BY183" t="inlineStr">
        <is>
          <t/>
        </is>
      </c>
      <c r="BZ183" t="inlineStr">
        <is>
          <t/>
        </is>
      </c>
      <c r="CA183" t="inlineStr">
        <is>
          <t/>
        </is>
      </c>
      <c r="CB183" t="inlineStr">
        <is>
          <t/>
        </is>
      </c>
      <c r="CC183" t="inlineStr">
        <is>
          <t/>
        </is>
      </c>
      <c r="CD183" t="inlineStr">
        <is>
          <t/>
        </is>
      </c>
      <c r="CE183" t="inlineStr">
        <is>
          <t/>
        </is>
      </c>
      <c r="CF183" t="inlineStr">
        <is>
          <t/>
        </is>
      </c>
      <c r="CG183" t="inlineStr">
        <is>
          <t/>
        </is>
      </c>
      <c r="CH183" t="inlineStr">
        <is>
          <t/>
        </is>
      </c>
      <c r="CI183" t="inlineStr">
        <is>
          <t/>
        </is>
      </c>
      <c r="CJ183" t="inlineStr">
        <is>
          <t/>
        </is>
      </c>
      <c r="CK183" t="inlineStr">
        <is>
          <t/>
        </is>
      </c>
      <c r="CL183" t="inlineStr">
        <is>
          <t/>
        </is>
      </c>
      <c r="CM183" t="inlineStr">
        <is>
          <t/>
        </is>
      </c>
      <c r="CN183" t="inlineStr">
        <is>
          <t/>
        </is>
      </c>
      <c r="CO183" t="inlineStr">
        <is>
          <t/>
        </is>
      </c>
      <c r="CP183" t="inlineStr">
        <is>
          <t/>
        </is>
      </c>
      <c r="CQ183" t="inlineStr">
        <is>
          <t/>
        </is>
      </c>
      <c r="CR183" t="inlineStr">
        <is>
          <t/>
        </is>
      </c>
      <c r="CS183" t="inlineStr">
        <is>
          <t/>
        </is>
      </c>
      <c r="CT183" t="inlineStr">
        <is>
          <t/>
        </is>
      </c>
      <c r="CU183" t="inlineStr">
        <is>
          <t/>
        </is>
      </c>
      <c r="CV183" t="inlineStr">
        <is>
          <t/>
        </is>
      </c>
      <c r="CW183" t="inlineStr">
        <is>
          <t/>
        </is>
      </c>
    </row>
    <row r="184">
      <c r="A184" s="1" t="str">
        <f>HYPERLINK("https://iate.europa.eu/entry/result/3544148/all", "3544148")</f>
        <v>3544148</v>
      </c>
      <c r="B184" t="inlineStr">
        <is>
          <t>SOCIAL QUESTIONS</t>
        </is>
      </c>
      <c r="C184" t="inlineStr">
        <is>
          <t>SOCIAL QUESTIONS|health|pharmaceutical industry</t>
        </is>
      </c>
      <c r="D184" t="inlineStr">
        <is>
          <t>no</t>
        </is>
      </c>
      <c r="E184" t="inlineStr">
        <is>
          <t/>
        </is>
      </c>
      <c r="F184" t="inlineStr">
        <is>
          <t/>
        </is>
      </c>
      <c r="G184" t="inlineStr">
        <is>
          <t/>
        </is>
      </c>
      <c r="H184" t="inlineStr">
        <is>
          <t/>
        </is>
      </c>
      <c r="I184" t="inlineStr">
        <is>
          <t/>
        </is>
      </c>
      <c r="J184" s="2" t="inlineStr">
        <is>
          <t>neintervenční hodnocení</t>
        </is>
      </c>
      <c r="K184" s="2" t="inlineStr">
        <is>
          <t>3</t>
        </is>
      </c>
      <c r="L184" s="2" t="inlineStr">
        <is>
          <t/>
        </is>
      </c>
      <c r="M184" t="inlineStr">
        <is>
          <t>studie, při níž jsou léčivý přípravekči léčivé přípravky předepisovány obvyklým způsobem v souladus podmínkami registrace</t>
        </is>
      </c>
      <c r="N184" s="2" t="inlineStr">
        <is>
          <t>ikke-interventionsforsøg</t>
        </is>
      </c>
      <c r="O184" s="2" t="inlineStr">
        <is>
          <t>3</t>
        </is>
      </c>
      <c r="P184" s="2" t="inlineStr">
        <is>
          <t/>
        </is>
      </c>
      <c r="Q184" t="inlineStr">
        <is>
          <t>en undersøgelse, hvor lægemidlet eller lægemidlerne ordineres som normalt i overensstemmelse med betingelserne i markedsføringstilladelsen</t>
        </is>
      </c>
      <c r="R184" s="2" t="inlineStr">
        <is>
          <t>nicht-interventionelle Prüfung</t>
        </is>
      </c>
      <c r="S184" s="2" t="inlineStr">
        <is>
          <t>3</t>
        </is>
      </c>
      <c r="T184" s="2" t="inlineStr">
        <is>
          <t/>
        </is>
      </c>
      <c r="U184" t="inlineStr">
        <is>
          <t>Untersuchung, in deren Rahmen die betreffenden Arzneimittel auf übliche Weise unter den in der Genehmigung für das Inverkehrbringen genannten Bedingungen verordnet werden</t>
        </is>
      </c>
      <c r="V184" s="2" t="inlineStr">
        <is>
          <t>μη παρεμβατική μελέτη|
μη παρεμβατική δοκιμή</t>
        </is>
      </c>
      <c r="W184" s="2" t="inlineStr">
        <is>
          <t>3|
3</t>
        </is>
      </c>
      <c r="X184" s="2" t="inlineStr">
        <is>
          <t xml:space="preserve">|
</t>
        </is>
      </c>
      <c r="Y184" t="inlineStr">
        <is>
          <t>δοκιμή κατά την οποία το ή τα φάρμακα συνταγογραφούνται ως συνήθως, σύμφωνα με τους όρους που προβλέπονται στην άδεια κυκλοφορίας. Η ένταξη του ασθενούς σε μια συγκεκριμένη θεραπευτική στρατηγική δεν αποφασίζεται εκ των προτέρων από πρωτόκολλο δοκιμής, αλλά εντάσσεται στην τρέχουσα ιατρική πρακτική, η δε απόφαση χορήγησης του φαρμάκου διαχωρίζεται σαφώς από την απόφαση συμμετοχής του ασθενούς στη δοκιμή. Στους ασθενείς δεν πρέπει να εφαρμόζεται πρόσθετη διαδικασία διάγνωσης ή παρακολούθησης και για την ανάλυση των συλλεγόμενων δεδομένων χρησιμοποιούνται επιδημιολογικές μέθοδοι</t>
        </is>
      </c>
      <c r="Z184" s="2" t="inlineStr">
        <is>
          <t>non-interventional trial|
non-interventional trials</t>
        </is>
      </c>
      <c r="AA184" s="2" t="inlineStr">
        <is>
          <t>3|
1</t>
        </is>
      </c>
      <c r="AB184" s="2" t="inlineStr">
        <is>
          <t xml:space="preserve">|
</t>
        </is>
      </c>
      <c r="AC184" t="inlineStr">
        <is>
          <t>study where the medicinal product(s) is (are) prescribed in the usual manner in accordance with the terms of the marketing authorisation</t>
        </is>
      </c>
      <c r="AD184" t="inlineStr">
        <is>
          <t/>
        </is>
      </c>
      <c r="AE184" t="inlineStr">
        <is>
          <t/>
        </is>
      </c>
      <c r="AF184" t="inlineStr">
        <is>
          <t/>
        </is>
      </c>
      <c r="AG184" t="inlineStr">
        <is>
          <t/>
        </is>
      </c>
      <c r="AH184" s="2" t="inlineStr">
        <is>
          <t>ravisse mitte sekkuv uuring</t>
        </is>
      </c>
      <c r="AI184" s="2" t="inlineStr">
        <is>
          <t>3</t>
        </is>
      </c>
      <c r="AJ184" s="2" t="inlineStr">
        <is>
          <t/>
        </is>
      </c>
      <c r="AK184" t="inlineStr">
        <is>
          <t>uuring, mille puhul ravimit (ravimeid) määratakse tavalises korras vastavalt müügiloa tingimustele</t>
        </is>
      </c>
      <c r="AL184" t="inlineStr">
        <is>
          <t/>
        </is>
      </c>
      <c r="AM184" t="inlineStr">
        <is>
          <t/>
        </is>
      </c>
      <c r="AN184" t="inlineStr">
        <is>
          <t/>
        </is>
      </c>
      <c r="AO184" t="inlineStr">
        <is>
          <t/>
        </is>
      </c>
      <c r="AP184" s="2" t="inlineStr">
        <is>
          <t>essai non interventionnel</t>
        </is>
      </c>
      <c r="AQ184" s="2" t="inlineStr">
        <is>
          <t>3</t>
        </is>
      </c>
      <c r="AR184" s="2" t="inlineStr">
        <is>
          <t/>
        </is>
      </c>
      <c r="AS184" t="inlineStr">
        <is>
          <t>étude dans le cadre de laquelle le ou les médicaments sont prescrits de la manière habituelle conformément aux conditions fixées dans l'autorisation de mise sur le marché</t>
        </is>
      </c>
      <c r="AT184" t="inlineStr">
        <is>
          <t/>
        </is>
      </c>
      <c r="AU184" t="inlineStr">
        <is>
          <t/>
        </is>
      </c>
      <c r="AV184" t="inlineStr">
        <is>
          <t/>
        </is>
      </c>
      <c r="AW184" t="inlineStr">
        <is>
          <t/>
        </is>
      </c>
      <c r="AX184" t="inlineStr">
        <is>
          <t/>
        </is>
      </c>
      <c r="AY184" t="inlineStr">
        <is>
          <t/>
        </is>
      </c>
      <c r="AZ184" t="inlineStr">
        <is>
          <t/>
        </is>
      </c>
      <c r="BA184" t="inlineStr">
        <is>
          <t/>
        </is>
      </c>
      <c r="BB184" s="2" t="inlineStr">
        <is>
          <t>beavatkozással nem járó vizsgálat</t>
        </is>
      </c>
      <c r="BC184" s="2" t="inlineStr">
        <is>
          <t>3</t>
        </is>
      </c>
      <c r="BD184" s="2" t="inlineStr">
        <is>
          <t/>
        </is>
      </c>
      <c r="BE184" t="inlineStr">
        <is>
          <t/>
        </is>
      </c>
      <c r="BF184" s="2" t="inlineStr">
        <is>
          <t>sperimentazione non interventistica</t>
        </is>
      </c>
      <c r="BG184" s="2" t="inlineStr">
        <is>
          <t>3</t>
        </is>
      </c>
      <c r="BH184" s="2" t="inlineStr">
        <is>
          <t/>
        </is>
      </c>
      <c r="BI184" t="inlineStr">
        <is>
          <t>sperimentazione nel cui ambito i medicinali sono prescritti nel modo consueto conformemente alle condizioni fissate nell'autorizzazione di commercializzazione</t>
        </is>
      </c>
      <c r="BJ184" s="2" t="inlineStr">
        <is>
          <t>neintervencinis tyrimas</t>
        </is>
      </c>
      <c r="BK184" s="2" t="inlineStr">
        <is>
          <t>3</t>
        </is>
      </c>
      <c r="BL184" s="2" t="inlineStr">
        <is>
          <t/>
        </is>
      </c>
      <c r="BM184" t="inlineStr">
        <is>
          <t>tyrimas, kai vaistas yra skiriamas įprastu būdu pagal leidime prekiauti rinkoje nustatytas sąlygas</t>
        </is>
      </c>
      <c r="BN184" s="2" t="inlineStr">
        <is>
          <t>beziejaukšanās izmēģinājums</t>
        </is>
      </c>
      <c r="BO184" s="2" t="inlineStr">
        <is>
          <t>2</t>
        </is>
      </c>
      <c r="BP184" s="2" t="inlineStr">
        <is>
          <t/>
        </is>
      </c>
      <c r="BQ184" t="inlineStr">
        <is>
          <t/>
        </is>
      </c>
      <c r="BR184" s="2" t="inlineStr">
        <is>
          <t>prova mingħajr intervent</t>
        </is>
      </c>
      <c r="BS184" s="2" t="inlineStr">
        <is>
          <t>3</t>
        </is>
      </c>
      <c r="BT184" s="2" t="inlineStr">
        <is>
          <t/>
        </is>
      </c>
      <c r="BU184" t="inlineStr">
        <is>
          <t/>
        </is>
      </c>
      <c r="BV184" s="2" t="inlineStr">
        <is>
          <t>proef zonder interventie|
niet-interventionele proef</t>
        </is>
      </c>
      <c r="BW184" s="2" t="inlineStr">
        <is>
          <t>3|
3</t>
        </is>
      </c>
      <c r="BX184" s="2" t="inlineStr">
        <is>
          <t xml:space="preserve">|
</t>
        </is>
      </c>
      <c r="BY184" t="inlineStr">
        <is>
          <t>proef "met toegelaten geneesmiddelen, waarbij de proefpersonen niet van tevoren zijn ingedeeld en geen aanvullende interventie plaatsvindt"</t>
        </is>
      </c>
      <c r="BZ184" s="2" t="inlineStr">
        <is>
          <t>badanie nieinterwencyjne</t>
        </is>
      </c>
      <c r="CA184" s="2" t="inlineStr">
        <is>
          <t>3</t>
        </is>
      </c>
      <c r="CB184" s="2" t="inlineStr">
        <is>
          <t/>
        </is>
      </c>
      <c r="CC184" t="inlineStr">
        <is>
          <t>badanie, w którym:&lt;br&gt;1) produkty lecznicze są stosowane w sposób określony w pozwoleniu na dopuszczenie do obrotu;&lt;br&gt;2) przydzielenie chorego do grupy, w której stosowana jest określona metoda leczenia, nie następuje na podstawie protokołu badania, ale zależy od aktualnej praktyki, a decyzja o podaniu leku jest jednoznacznie oddzielona od decyzji o włączeniu pacjenta do badania;&lt;br&gt;3) u pacjentów nie wykonuje się żadnych dodatkowych procedur diagnostycznych ani monitorowania, a do analizy zebranych danych stosuje się metody epidemiologiczne</t>
        </is>
      </c>
      <c r="CD184" s="2" t="inlineStr">
        <is>
          <t>ensaio sem intervenção</t>
        </is>
      </c>
      <c r="CE184" s="2" t="inlineStr">
        <is>
          <t>3</t>
        </is>
      </c>
      <c r="CF184" s="2" t="inlineStr">
        <is>
          <t/>
        </is>
      </c>
      <c r="CG184" t="inlineStr">
        <is>
          <t>estudo no âmbito do qual o ou os medicamentos são receitados da forma habitual, de acordo com as condições previstas na autorização de colocação no mercado.</t>
        </is>
      </c>
      <c r="CH184" t="inlineStr">
        <is>
          <t/>
        </is>
      </c>
      <c r="CI184" t="inlineStr">
        <is>
          <t/>
        </is>
      </c>
      <c r="CJ184" t="inlineStr">
        <is>
          <t/>
        </is>
      </c>
      <c r="CK184" t="inlineStr">
        <is>
          <t/>
        </is>
      </c>
      <c r="CL184" t="inlineStr">
        <is>
          <t/>
        </is>
      </c>
      <c r="CM184" t="inlineStr">
        <is>
          <t/>
        </is>
      </c>
      <c r="CN184" t="inlineStr">
        <is>
          <t/>
        </is>
      </c>
      <c r="CO184" t="inlineStr">
        <is>
          <t/>
        </is>
      </c>
      <c r="CP184" s="2" t="inlineStr">
        <is>
          <t>neintervencijsko klinično preskušanje|
neintervencijsko preskušanje</t>
        </is>
      </c>
      <c r="CQ184" s="2" t="inlineStr">
        <is>
          <t>3|
3</t>
        </is>
      </c>
      <c r="CR184" s="2" t="inlineStr">
        <is>
          <t xml:space="preserve">|
</t>
        </is>
      </c>
      <c r="CS184" t="inlineStr">
        <is>
          <t>Klinično preskušanje zdravila, pri katerem izbira bolnikov, način zdravljenja, izbor zdravila, predpisovanje zdravila, določitev preiskav in spremljanje bolnika ne odstopa od ustaljenega načina zdravljenja.</t>
        </is>
      </c>
      <c r="CT184" s="2" t="inlineStr">
        <is>
          <t>icke-interventionsstudie</t>
        </is>
      </c>
      <c r="CU184" s="2" t="inlineStr">
        <is>
          <t>3</t>
        </is>
      </c>
      <c r="CV184" s="2" t="inlineStr">
        <is>
          <t/>
        </is>
      </c>
      <c r="CW184" t="inlineStr">
        <is>
          <t>annan &lt;i&gt;klinisk studie&lt;/i&gt; [ &lt;a href="/entry/result/3543172/all" id="ENTRY_TO_ENTRY_CONVERTER" target="_blank"&gt;IATE:3543172&lt;/a&gt; ] än &lt;i&gt;klinisk prövning&lt;/i&gt; [ &lt;a href="/entry/result/1686971/all" id="ENTRY_TO_ENTRY_CONVERTER" target="_blank"&gt;IATE:1686971&lt;/a&gt; ]</t>
        </is>
      </c>
    </row>
    <row r="185">
      <c r="A185" s="1" t="str">
        <f>HYPERLINK("https://iate.europa.eu/entry/result/1076828/all", "1076828")</f>
        <v>1076828</v>
      </c>
      <c r="B185" t="inlineStr">
        <is>
          <t>SOCIAL QUESTIONS</t>
        </is>
      </c>
      <c r="C185" t="inlineStr">
        <is>
          <t>SOCIAL QUESTIONS|health|medical science</t>
        </is>
      </c>
      <c r="D185" t="inlineStr">
        <is>
          <t>no</t>
        </is>
      </c>
      <c r="E185" t="inlineStr">
        <is>
          <t/>
        </is>
      </c>
      <c r="F185" t="inlineStr">
        <is>
          <t/>
        </is>
      </c>
      <c r="G185" t="inlineStr">
        <is>
          <t/>
        </is>
      </c>
      <c r="H185" t="inlineStr">
        <is>
          <t/>
        </is>
      </c>
      <c r="I185" t="inlineStr">
        <is>
          <t/>
        </is>
      </c>
      <c r="J185" t="inlineStr">
        <is>
          <t/>
        </is>
      </c>
      <c r="K185" t="inlineStr">
        <is>
          <t/>
        </is>
      </c>
      <c r="L185" t="inlineStr">
        <is>
          <t/>
        </is>
      </c>
      <c r="M185" t="inlineStr">
        <is>
          <t/>
        </is>
      </c>
      <c r="N185" s="2" t="inlineStr">
        <is>
          <t>hjerteinfarkt</t>
        </is>
      </c>
      <c r="O185" s="2" t="inlineStr">
        <is>
          <t>3</t>
        </is>
      </c>
      <c r="P185" s="2" t="inlineStr">
        <is>
          <t/>
        </is>
      </c>
      <c r="Q185" t="inlineStr">
        <is>
          <t/>
        </is>
      </c>
      <c r="R185" s="2" t="inlineStr">
        <is>
          <t>Myokardinfarkt</t>
        </is>
      </c>
      <c r="S185" s="2" t="inlineStr">
        <is>
          <t>3</t>
        </is>
      </c>
      <c r="T185" s="2" t="inlineStr">
        <is>
          <t/>
        </is>
      </c>
      <c r="U185" t="inlineStr">
        <is>
          <t/>
        </is>
      </c>
      <c r="V185" t="inlineStr">
        <is>
          <t/>
        </is>
      </c>
      <c r="W185" t="inlineStr">
        <is>
          <t/>
        </is>
      </c>
      <c r="X185" t="inlineStr">
        <is>
          <t/>
        </is>
      </c>
      <c r="Y185" t="inlineStr">
        <is>
          <t/>
        </is>
      </c>
      <c r="Z185" s="2" t="inlineStr">
        <is>
          <t>myocardial infarct</t>
        </is>
      </c>
      <c r="AA185" s="2" t="inlineStr">
        <is>
          <t>3</t>
        </is>
      </c>
      <c r="AB185" s="2" t="inlineStr">
        <is>
          <t/>
        </is>
      </c>
      <c r="AC185" t="inlineStr">
        <is>
          <t/>
        </is>
      </c>
      <c r="AD185" t="inlineStr">
        <is>
          <t/>
        </is>
      </c>
      <c r="AE185" t="inlineStr">
        <is>
          <t/>
        </is>
      </c>
      <c r="AF185" t="inlineStr">
        <is>
          <t/>
        </is>
      </c>
      <c r="AG185" t="inlineStr">
        <is>
          <t/>
        </is>
      </c>
      <c r="AH185" t="inlineStr">
        <is>
          <t/>
        </is>
      </c>
      <c r="AI185" t="inlineStr">
        <is>
          <t/>
        </is>
      </c>
      <c r="AJ185" t="inlineStr">
        <is>
          <t/>
        </is>
      </c>
      <c r="AK185" t="inlineStr">
        <is>
          <t/>
        </is>
      </c>
      <c r="AL185" t="inlineStr">
        <is>
          <t/>
        </is>
      </c>
      <c r="AM185" t="inlineStr">
        <is>
          <t/>
        </is>
      </c>
      <c r="AN185" t="inlineStr">
        <is>
          <t/>
        </is>
      </c>
      <c r="AO185" t="inlineStr">
        <is>
          <t/>
        </is>
      </c>
      <c r="AP185" s="2" t="inlineStr">
        <is>
          <t>infarctus du myocarde</t>
        </is>
      </c>
      <c r="AQ185" s="2" t="inlineStr">
        <is>
          <t>3</t>
        </is>
      </c>
      <c r="AR185" s="2" t="inlineStr">
        <is>
          <t/>
        </is>
      </c>
      <c r="AS185" t="inlineStr">
        <is>
          <t>altération macroscopique d'une paroi cardiaque, d'origine ischémique, comportant une nécrose myocardique et, ultérieurement, une sclérose</t>
        </is>
      </c>
      <c r="AT185" t="inlineStr">
        <is>
          <t/>
        </is>
      </c>
      <c r="AU185" t="inlineStr">
        <is>
          <t/>
        </is>
      </c>
      <c r="AV185" t="inlineStr">
        <is>
          <t/>
        </is>
      </c>
      <c r="AW185" t="inlineStr">
        <is>
          <t/>
        </is>
      </c>
      <c r="AX185" t="inlineStr">
        <is>
          <t/>
        </is>
      </c>
      <c r="AY185" t="inlineStr">
        <is>
          <t/>
        </is>
      </c>
      <c r="AZ185" t="inlineStr">
        <is>
          <t/>
        </is>
      </c>
      <c r="BA185" t="inlineStr">
        <is>
          <t/>
        </is>
      </c>
      <c r="BB185" t="inlineStr">
        <is>
          <t/>
        </is>
      </c>
      <c r="BC185" t="inlineStr">
        <is>
          <t/>
        </is>
      </c>
      <c r="BD185" t="inlineStr">
        <is>
          <t/>
        </is>
      </c>
      <c r="BE185" t="inlineStr">
        <is>
          <t/>
        </is>
      </c>
      <c r="BF185" s="2" t="inlineStr">
        <is>
          <t>infarto del miocardo</t>
        </is>
      </c>
      <c r="BG185" s="2" t="inlineStr">
        <is>
          <t>3</t>
        </is>
      </c>
      <c r="BH185" s="2" t="inlineStr">
        <is>
          <t/>
        </is>
      </c>
      <c r="BI185" t="inlineStr">
        <is>
          <t/>
        </is>
      </c>
      <c r="BJ185" t="inlineStr">
        <is>
          <t/>
        </is>
      </c>
      <c r="BK185" t="inlineStr">
        <is>
          <t/>
        </is>
      </c>
      <c r="BL185" t="inlineStr">
        <is>
          <t/>
        </is>
      </c>
      <c r="BM185" t="inlineStr">
        <is>
          <t/>
        </is>
      </c>
      <c r="BN185" t="inlineStr">
        <is>
          <t/>
        </is>
      </c>
      <c r="BO185" t="inlineStr">
        <is>
          <t/>
        </is>
      </c>
      <c r="BP185" t="inlineStr">
        <is>
          <t/>
        </is>
      </c>
      <c r="BQ185" t="inlineStr">
        <is>
          <t/>
        </is>
      </c>
      <c r="BR185" t="inlineStr">
        <is>
          <t/>
        </is>
      </c>
      <c r="BS185" t="inlineStr">
        <is>
          <t/>
        </is>
      </c>
      <c r="BT185" t="inlineStr">
        <is>
          <t/>
        </is>
      </c>
      <c r="BU185" t="inlineStr">
        <is>
          <t/>
        </is>
      </c>
      <c r="BV185" s="2" t="inlineStr">
        <is>
          <t>hartinfarct|
myocardinfarct</t>
        </is>
      </c>
      <c r="BW185" s="2" t="inlineStr">
        <is>
          <t>3|
3</t>
        </is>
      </c>
      <c r="BX185" s="2" t="inlineStr">
        <is>
          <t xml:space="preserve">|
</t>
        </is>
      </c>
      <c r="BY185" t="inlineStr">
        <is>
          <t/>
        </is>
      </c>
      <c r="BZ185" t="inlineStr">
        <is>
          <t/>
        </is>
      </c>
      <c r="CA185" t="inlineStr">
        <is>
          <t/>
        </is>
      </c>
      <c r="CB185" t="inlineStr">
        <is>
          <t/>
        </is>
      </c>
      <c r="CC185" t="inlineStr">
        <is>
          <t/>
        </is>
      </c>
      <c r="CD185" s="2" t="inlineStr">
        <is>
          <t>enfarte do miocárdio</t>
        </is>
      </c>
      <c r="CE185" s="2" t="inlineStr">
        <is>
          <t>3</t>
        </is>
      </c>
      <c r="CF185" s="2" t="inlineStr">
        <is>
          <t/>
        </is>
      </c>
      <c r="CG185" t="inlineStr">
        <is>
          <t/>
        </is>
      </c>
      <c r="CH185" t="inlineStr">
        <is>
          <t/>
        </is>
      </c>
      <c r="CI185" t="inlineStr">
        <is>
          <t/>
        </is>
      </c>
      <c r="CJ185" t="inlineStr">
        <is>
          <t/>
        </is>
      </c>
      <c r="CK185" t="inlineStr">
        <is>
          <t/>
        </is>
      </c>
      <c r="CL185" t="inlineStr">
        <is>
          <t/>
        </is>
      </c>
      <c r="CM185" t="inlineStr">
        <is>
          <t/>
        </is>
      </c>
      <c r="CN185" t="inlineStr">
        <is>
          <t/>
        </is>
      </c>
      <c r="CO185" t="inlineStr">
        <is>
          <t/>
        </is>
      </c>
      <c r="CP185" t="inlineStr">
        <is>
          <t/>
        </is>
      </c>
      <c r="CQ185" t="inlineStr">
        <is>
          <t/>
        </is>
      </c>
      <c r="CR185" t="inlineStr">
        <is>
          <t/>
        </is>
      </c>
      <c r="CS185" t="inlineStr">
        <is>
          <t/>
        </is>
      </c>
      <c r="CT185" t="inlineStr">
        <is>
          <t/>
        </is>
      </c>
      <c r="CU185" t="inlineStr">
        <is>
          <t/>
        </is>
      </c>
      <c r="CV185" t="inlineStr">
        <is>
          <t/>
        </is>
      </c>
      <c r="CW185" t="inlineStr">
        <is>
          <t/>
        </is>
      </c>
    </row>
    <row r="186">
      <c r="A186" s="1" t="str">
        <f>HYPERLINK("https://iate.europa.eu/entry/result/3545971/all", "3545971")</f>
        <v>3545971</v>
      </c>
      <c r="B186" t="inlineStr">
        <is>
          <t>SOCIAL QUESTIONS</t>
        </is>
      </c>
      <c r="C186" t="inlineStr">
        <is>
          <t>SOCIAL QUESTIONS|health</t>
        </is>
      </c>
      <c r="D186" t="inlineStr">
        <is>
          <t>no</t>
        </is>
      </c>
      <c r="E186" t="inlineStr">
        <is>
          <t/>
        </is>
      </c>
      <c r="F186" t="inlineStr">
        <is>
          <t/>
        </is>
      </c>
      <c r="G186" t="inlineStr">
        <is>
          <t/>
        </is>
      </c>
      <c r="H186" t="inlineStr">
        <is>
          <t/>
        </is>
      </c>
      <c r="I186" t="inlineStr">
        <is>
          <t/>
        </is>
      </c>
      <c r="J186" s="2" t="inlineStr">
        <is>
          <t>systém vigilance pro zdravotnické prostředky</t>
        </is>
      </c>
      <c r="K186" s="2" t="inlineStr">
        <is>
          <t>3</t>
        </is>
      </c>
      <c r="L186" s="2" t="inlineStr">
        <is>
          <t/>
        </is>
      </c>
      <c r="M186" t="inlineStr">
        <is>
          <t>systém oznamování a vyhodnocování nežádoucích příhod a přijímání nápravných opatření týkajících se zdravotnických prostředků</t>
        </is>
      </c>
      <c r="N186" t="inlineStr">
        <is>
          <t/>
        </is>
      </c>
      <c r="O186" t="inlineStr">
        <is>
          <t/>
        </is>
      </c>
      <c r="P186" t="inlineStr">
        <is>
          <t/>
        </is>
      </c>
      <c r="Q186" t="inlineStr">
        <is>
          <t/>
        </is>
      </c>
      <c r="R186" t="inlineStr">
        <is>
          <t/>
        </is>
      </c>
      <c r="S186" t="inlineStr">
        <is>
          <t/>
        </is>
      </c>
      <c r="T186" t="inlineStr">
        <is>
          <t/>
        </is>
      </c>
      <c r="U186" t="inlineStr">
        <is>
          <t/>
        </is>
      </c>
      <c r="V186" t="inlineStr">
        <is>
          <t/>
        </is>
      </c>
      <c r="W186" t="inlineStr">
        <is>
          <t/>
        </is>
      </c>
      <c r="X186" t="inlineStr">
        <is>
          <t/>
        </is>
      </c>
      <c r="Y186" t="inlineStr">
        <is>
          <t/>
        </is>
      </c>
      <c r="Z186" s="2" t="inlineStr">
        <is>
          <t>Medical Devices Vigilance System|
Medical Device Vigilance System</t>
        </is>
      </c>
      <c r="AA186" s="2" t="inlineStr">
        <is>
          <t>3|
1</t>
        </is>
      </c>
      <c r="AB186" s="2" t="inlineStr">
        <is>
          <t xml:space="preserve">|
</t>
        </is>
      </c>
      <c r="AC186" t="inlineStr">
        <is>
          <t>system whose principal purpose is to improve the protection of health and safety of patients, users and others by reducing the likelihood of reoccurrence of incidents related to the use of a medical device</t>
        </is>
      </c>
      <c r="AD186" t="inlineStr">
        <is>
          <t/>
        </is>
      </c>
      <c r="AE186" t="inlineStr">
        <is>
          <t/>
        </is>
      </c>
      <c r="AF186" t="inlineStr">
        <is>
          <t/>
        </is>
      </c>
      <c r="AG186" t="inlineStr">
        <is>
          <t/>
        </is>
      </c>
      <c r="AH186" t="inlineStr">
        <is>
          <t/>
        </is>
      </c>
      <c r="AI186" t="inlineStr">
        <is>
          <t/>
        </is>
      </c>
      <c r="AJ186" t="inlineStr">
        <is>
          <t/>
        </is>
      </c>
      <c r="AK186" t="inlineStr">
        <is>
          <t/>
        </is>
      </c>
      <c r="AL186" t="inlineStr">
        <is>
          <t/>
        </is>
      </c>
      <c r="AM186" t="inlineStr">
        <is>
          <t/>
        </is>
      </c>
      <c r="AN186" t="inlineStr">
        <is>
          <t/>
        </is>
      </c>
      <c r="AO186" t="inlineStr">
        <is>
          <t/>
        </is>
      </c>
      <c r="AP186" s="2" t="inlineStr">
        <is>
          <t>système de vigilance pour les dispositifs médicaux</t>
        </is>
      </c>
      <c r="AQ186" s="2" t="inlineStr">
        <is>
          <t>1</t>
        </is>
      </c>
      <c r="AR186" s="2" t="inlineStr">
        <is>
          <t/>
        </is>
      </c>
      <c r="AS186" t="inlineStr">
        <is>
          <t>système dont l'objectif principal est d'assurer la protection de la santé et de la sécurité des patients, des utilisateurs et des tiers en réduisant la probabilité de survenue d'incidents répétitifs liés à l'utilisation d'un dispositif médical</t>
        </is>
      </c>
      <c r="AT186" t="inlineStr">
        <is>
          <t/>
        </is>
      </c>
      <c r="AU186" t="inlineStr">
        <is>
          <t/>
        </is>
      </c>
      <c r="AV186" t="inlineStr">
        <is>
          <t/>
        </is>
      </c>
      <c r="AW186" t="inlineStr">
        <is>
          <t/>
        </is>
      </c>
      <c r="AX186" t="inlineStr">
        <is>
          <t/>
        </is>
      </c>
      <c r="AY186" t="inlineStr">
        <is>
          <t/>
        </is>
      </c>
      <c r="AZ186" t="inlineStr">
        <is>
          <t/>
        </is>
      </c>
      <c r="BA186" t="inlineStr">
        <is>
          <t/>
        </is>
      </c>
      <c r="BB186" t="inlineStr">
        <is>
          <t/>
        </is>
      </c>
      <c r="BC186" t="inlineStr">
        <is>
          <t/>
        </is>
      </c>
      <c r="BD186" t="inlineStr">
        <is>
          <t/>
        </is>
      </c>
      <c r="BE186" t="inlineStr">
        <is>
          <t/>
        </is>
      </c>
      <c r="BF186" t="inlineStr">
        <is>
          <t/>
        </is>
      </c>
      <c r="BG186" t="inlineStr">
        <is>
          <t/>
        </is>
      </c>
      <c r="BH186" t="inlineStr">
        <is>
          <t/>
        </is>
      </c>
      <c r="BI186" t="inlineStr">
        <is>
          <t/>
        </is>
      </c>
      <c r="BJ186" t="inlineStr">
        <is>
          <t/>
        </is>
      </c>
      <c r="BK186" t="inlineStr">
        <is>
          <t/>
        </is>
      </c>
      <c r="BL186" t="inlineStr">
        <is>
          <t/>
        </is>
      </c>
      <c r="BM186" t="inlineStr">
        <is>
          <t/>
        </is>
      </c>
      <c r="BN186" t="inlineStr">
        <is>
          <t/>
        </is>
      </c>
      <c r="BO186" t="inlineStr">
        <is>
          <t/>
        </is>
      </c>
      <c r="BP186" t="inlineStr">
        <is>
          <t/>
        </is>
      </c>
      <c r="BQ186" t="inlineStr">
        <is>
          <t/>
        </is>
      </c>
      <c r="BR186" t="inlineStr">
        <is>
          <t/>
        </is>
      </c>
      <c r="BS186" t="inlineStr">
        <is>
          <t/>
        </is>
      </c>
      <c r="BT186" t="inlineStr">
        <is>
          <t/>
        </is>
      </c>
      <c r="BU186" t="inlineStr">
        <is>
          <t/>
        </is>
      </c>
      <c r="BV186" t="inlineStr">
        <is>
          <t/>
        </is>
      </c>
      <c r="BW186" t="inlineStr">
        <is>
          <t/>
        </is>
      </c>
      <c r="BX186" t="inlineStr">
        <is>
          <t/>
        </is>
      </c>
      <c r="BY186" t="inlineStr">
        <is>
          <t/>
        </is>
      </c>
      <c r="BZ186" s="2" t="inlineStr">
        <is>
          <t>system nadzoru nad bezpieczeństwem wyrobów medycznych</t>
        </is>
      </c>
      <c r="CA186" s="2" t="inlineStr">
        <is>
          <t>2</t>
        </is>
      </c>
      <c r="CB186" s="2" t="inlineStr">
        <is>
          <t/>
        </is>
      </c>
      <c r="CC186" t="inlineStr">
        <is>
          <t/>
        </is>
      </c>
      <c r="CD186" t="inlineStr">
        <is>
          <t/>
        </is>
      </c>
      <c r="CE186" t="inlineStr">
        <is>
          <t/>
        </is>
      </c>
      <c r="CF186" t="inlineStr">
        <is>
          <t/>
        </is>
      </c>
      <c r="CG186" t="inlineStr">
        <is>
          <t/>
        </is>
      </c>
      <c r="CH186" t="inlineStr">
        <is>
          <t/>
        </is>
      </c>
      <c r="CI186" t="inlineStr">
        <is>
          <t/>
        </is>
      </c>
      <c r="CJ186" t="inlineStr">
        <is>
          <t/>
        </is>
      </c>
      <c r="CK186" t="inlineStr">
        <is>
          <t/>
        </is>
      </c>
      <c r="CL186" s="2" t="inlineStr">
        <is>
          <t>systém vigilancie zdravotníckych pomôcok</t>
        </is>
      </c>
      <c r="CM186" s="2" t="inlineStr">
        <is>
          <t>3</t>
        </is>
      </c>
      <c r="CN186" s="2" t="inlineStr">
        <is>
          <t/>
        </is>
      </c>
      <c r="CO186" t="inlineStr">
        <is>
          <t/>
        </is>
      </c>
      <c r="CP186" t="inlineStr">
        <is>
          <t/>
        </is>
      </c>
      <c r="CQ186" t="inlineStr">
        <is>
          <t/>
        </is>
      </c>
      <c r="CR186" t="inlineStr">
        <is>
          <t/>
        </is>
      </c>
      <c r="CS186" t="inlineStr">
        <is>
          <t/>
        </is>
      </c>
      <c r="CT186" t="inlineStr">
        <is>
          <t/>
        </is>
      </c>
      <c r="CU186" t="inlineStr">
        <is>
          <t/>
        </is>
      </c>
      <c r="CV186" t="inlineStr">
        <is>
          <t/>
        </is>
      </c>
      <c r="CW186" t="inlineStr">
        <is>
          <t/>
        </is>
      </c>
    </row>
    <row r="187">
      <c r="A187" s="1" t="str">
        <f>HYPERLINK("https://iate.europa.eu/entry/result/816417/all", "816417")</f>
        <v>816417</v>
      </c>
      <c r="B187" t="inlineStr">
        <is>
          <t>Domain code not specified</t>
        </is>
      </c>
      <c r="C187" t="inlineStr">
        <is>
          <t>Domain code not specified</t>
        </is>
      </c>
      <c r="D187" t="inlineStr">
        <is>
          <t>no</t>
        </is>
      </c>
      <c r="E187" t="inlineStr">
        <is>
          <t/>
        </is>
      </c>
      <c r="F187" t="inlineStr">
        <is>
          <t/>
        </is>
      </c>
      <c r="G187" t="inlineStr">
        <is>
          <t/>
        </is>
      </c>
      <c r="H187" t="inlineStr">
        <is>
          <t/>
        </is>
      </c>
      <c r="I187" t="inlineStr">
        <is>
          <t/>
        </is>
      </c>
      <c r="J187" t="inlineStr">
        <is>
          <t/>
        </is>
      </c>
      <c r="K187" t="inlineStr">
        <is>
          <t/>
        </is>
      </c>
      <c r="L187" t="inlineStr">
        <is>
          <t/>
        </is>
      </c>
      <c r="M187" t="inlineStr">
        <is>
          <t/>
        </is>
      </c>
      <c r="N187" t="inlineStr">
        <is>
          <t/>
        </is>
      </c>
      <c r="O187" t="inlineStr">
        <is>
          <t/>
        </is>
      </c>
      <c r="P187" t="inlineStr">
        <is>
          <t/>
        </is>
      </c>
      <c r="Q187" t="inlineStr">
        <is>
          <t/>
        </is>
      </c>
      <c r="R187" s="2" t="inlineStr">
        <is>
          <t>innere Verpackung</t>
        </is>
      </c>
      <c r="S187" s="2" t="inlineStr">
        <is>
          <t>3</t>
        </is>
      </c>
      <c r="T187" s="2" t="inlineStr">
        <is>
          <t/>
        </is>
      </c>
      <c r="U187" t="inlineStr">
        <is>
          <t/>
        </is>
      </c>
      <c r="V187" t="inlineStr">
        <is>
          <t/>
        </is>
      </c>
      <c r="W187" t="inlineStr">
        <is>
          <t/>
        </is>
      </c>
      <c r="X187" t="inlineStr">
        <is>
          <t/>
        </is>
      </c>
      <c r="Y187" t="inlineStr">
        <is>
          <t/>
        </is>
      </c>
      <c r="Z187" s="2" t="inlineStr">
        <is>
          <t>inner packaging</t>
        </is>
      </c>
      <c r="AA187" s="2" t="inlineStr">
        <is>
          <t>1</t>
        </is>
      </c>
      <c r="AB187" s="2" t="inlineStr">
        <is>
          <t/>
        </is>
      </c>
      <c r="AC187" t="inlineStr">
        <is>
          <t/>
        </is>
      </c>
      <c r="AD187" t="inlineStr">
        <is>
          <t/>
        </is>
      </c>
      <c r="AE187" t="inlineStr">
        <is>
          <t/>
        </is>
      </c>
      <c r="AF187" t="inlineStr">
        <is>
          <t/>
        </is>
      </c>
      <c r="AG187" t="inlineStr">
        <is>
          <t/>
        </is>
      </c>
      <c r="AH187" t="inlineStr">
        <is>
          <t/>
        </is>
      </c>
      <c r="AI187" t="inlineStr">
        <is>
          <t/>
        </is>
      </c>
      <c r="AJ187" t="inlineStr">
        <is>
          <t/>
        </is>
      </c>
      <c r="AK187" t="inlineStr">
        <is>
          <t/>
        </is>
      </c>
      <c r="AL187" t="inlineStr">
        <is>
          <t/>
        </is>
      </c>
      <c r="AM187" t="inlineStr">
        <is>
          <t/>
        </is>
      </c>
      <c r="AN187" t="inlineStr">
        <is>
          <t/>
        </is>
      </c>
      <c r="AO187" t="inlineStr">
        <is>
          <t/>
        </is>
      </c>
      <c r="AP187" t="inlineStr">
        <is>
          <t/>
        </is>
      </c>
      <c r="AQ187" t="inlineStr">
        <is>
          <t/>
        </is>
      </c>
      <c r="AR187" t="inlineStr">
        <is>
          <t/>
        </is>
      </c>
      <c r="AS187" t="inlineStr">
        <is>
          <t/>
        </is>
      </c>
      <c r="AT187" t="inlineStr">
        <is>
          <t/>
        </is>
      </c>
      <c r="AU187" t="inlineStr">
        <is>
          <t/>
        </is>
      </c>
      <c r="AV187" t="inlineStr">
        <is>
          <t/>
        </is>
      </c>
      <c r="AW187" t="inlineStr">
        <is>
          <t/>
        </is>
      </c>
      <c r="AX187" t="inlineStr">
        <is>
          <t/>
        </is>
      </c>
      <c r="AY187" t="inlineStr">
        <is>
          <t/>
        </is>
      </c>
      <c r="AZ187" t="inlineStr">
        <is>
          <t/>
        </is>
      </c>
      <c r="BA187" t="inlineStr">
        <is>
          <t/>
        </is>
      </c>
      <c r="BB187" t="inlineStr">
        <is>
          <t/>
        </is>
      </c>
      <c r="BC187" t="inlineStr">
        <is>
          <t/>
        </is>
      </c>
      <c r="BD187" t="inlineStr">
        <is>
          <t/>
        </is>
      </c>
      <c r="BE187" t="inlineStr">
        <is>
          <t/>
        </is>
      </c>
      <c r="BF187" t="inlineStr">
        <is>
          <t/>
        </is>
      </c>
      <c r="BG187" t="inlineStr">
        <is>
          <t/>
        </is>
      </c>
      <c r="BH187" t="inlineStr">
        <is>
          <t/>
        </is>
      </c>
      <c r="BI187" t="inlineStr">
        <is>
          <t/>
        </is>
      </c>
      <c r="BJ187" t="inlineStr">
        <is>
          <t/>
        </is>
      </c>
      <c r="BK187" t="inlineStr">
        <is>
          <t/>
        </is>
      </c>
      <c r="BL187" t="inlineStr">
        <is>
          <t/>
        </is>
      </c>
      <c r="BM187" t="inlineStr">
        <is>
          <t/>
        </is>
      </c>
      <c r="BN187" t="inlineStr">
        <is>
          <t/>
        </is>
      </c>
      <c r="BO187" t="inlineStr">
        <is>
          <t/>
        </is>
      </c>
      <c r="BP187" t="inlineStr">
        <is>
          <t/>
        </is>
      </c>
      <c r="BQ187" t="inlineStr">
        <is>
          <t/>
        </is>
      </c>
      <c r="BR187" t="inlineStr">
        <is>
          <t/>
        </is>
      </c>
      <c r="BS187" t="inlineStr">
        <is>
          <t/>
        </is>
      </c>
      <c r="BT187" t="inlineStr">
        <is>
          <t/>
        </is>
      </c>
      <c r="BU187" t="inlineStr">
        <is>
          <t/>
        </is>
      </c>
      <c r="BV187" t="inlineStr">
        <is>
          <t/>
        </is>
      </c>
      <c r="BW187" t="inlineStr">
        <is>
          <t/>
        </is>
      </c>
      <c r="BX187" t="inlineStr">
        <is>
          <t/>
        </is>
      </c>
      <c r="BY187" t="inlineStr">
        <is>
          <t/>
        </is>
      </c>
      <c r="BZ187" s="2" t="inlineStr">
        <is>
          <t>opakowanie wewnętrzne</t>
        </is>
      </c>
      <c r="CA187" s="2" t="inlineStr">
        <is>
          <t>3</t>
        </is>
      </c>
      <c r="CB187" s="2" t="inlineStr">
        <is>
          <t/>
        </is>
      </c>
      <c r="CC187" t="inlineStr">
        <is>
          <t>opakowanie, któe podczas przewozu wymaga zastosowania opakowania zewnętrznego</t>
        </is>
      </c>
      <c r="CD187" t="inlineStr">
        <is>
          <t/>
        </is>
      </c>
      <c r="CE187" t="inlineStr">
        <is>
          <t/>
        </is>
      </c>
      <c r="CF187" t="inlineStr">
        <is>
          <t/>
        </is>
      </c>
      <c r="CG187" t="inlineStr">
        <is>
          <t/>
        </is>
      </c>
      <c r="CH187" s="2" t="inlineStr">
        <is>
          <t>ambalaj interior</t>
        </is>
      </c>
      <c r="CI187" s="2" t="inlineStr">
        <is>
          <t>3</t>
        </is>
      </c>
      <c r="CJ187" s="2" t="inlineStr">
        <is>
          <t/>
        </is>
      </c>
      <c r="CK187" t="inlineStr">
        <is>
          <t>ambalaj care trebuie prevăzut cu un ambalaj exterior în vederea
transportului</t>
        </is>
      </c>
      <c r="CL187" t="inlineStr">
        <is>
          <t/>
        </is>
      </c>
      <c r="CM187" t="inlineStr">
        <is>
          <t/>
        </is>
      </c>
      <c r="CN187" t="inlineStr">
        <is>
          <t/>
        </is>
      </c>
      <c r="CO187" t="inlineStr">
        <is>
          <t/>
        </is>
      </c>
      <c r="CP187" t="inlineStr">
        <is>
          <t/>
        </is>
      </c>
      <c r="CQ187" t="inlineStr">
        <is>
          <t/>
        </is>
      </c>
      <c r="CR187" t="inlineStr">
        <is>
          <t/>
        </is>
      </c>
      <c r="CS187" t="inlineStr">
        <is>
          <t/>
        </is>
      </c>
      <c r="CT187" t="inlineStr">
        <is>
          <t/>
        </is>
      </c>
      <c r="CU187" t="inlineStr">
        <is>
          <t/>
        </is>
      </c>
      <c r="CV187" t="inlineStr">
        <is>
          <t/>
        </is>
      </c>
      <c r="CW187" t="inlineStr">
        <is>
          <t/>
        </is>
      </c>
    </row>
    <row r="188">
      <c r="A188" s="1" t="str">
        <f>HYPERLINK("https://iate.europa.eu/entry/result/3501893/all", "3501893")</f>
        <v>3501893</v>
      </c>
      <c r="B188" t="inlineStr">
        <is>
          <t>SOCIAL QUESTIONS</t>
        </is>
      </c>
      <c r="C188" t="inlineStr">
        <is>
          <t>SOCIAL QUESTIONS|health|health policy</t>
        </is>
      </c>
      <c r="D188" t="inlineStr">
        <is>
          <t>no</t>
        </is>
      </c>
      <c r="E188" t="inlineStr">
        <is>
          <t/>
        </is>
      </c>
      <c r="F188" t="inlineStr">
        <is>
          <t/>
        </is>
      </c>
      <c r="G188" t="inlineStr">
        <is>
          <t/>
        </is>
      </c>
      <c r="H188" t="inlineStr">
        <is>
          <t/>
        </is>
      </c>
      <c r="I188" t="inlineStr">
        <is>
          <t/>
        </is>
      </c>
      <c r="J188" t="inlineStr">
        <is>
          <t/>
        </is>
      </c>
      <c r="K188" t="inlineStr">
        <is>
          <t/>
        </is>
      </c>
      <c r="L188" t="inlineStr">
        <is>
          <t/>
        </is>
      </c>
      <c r="M188" t="inlineStr">
        <is>
          <t/>
        </is>
      </c>
      <c r="N188" t="inlineStr">
        <is>
          <t/>
        </is>
      </c>
      <c r="O188" t="inlineStr">
        <is>
          <t/>
        </is>
      </c>
      <c r="P188" t="inlineStr">
        <is>
          <t/>
        </is>
      </c>
      <c r="Q188" t="inlineStr">
        <is>
          <t/>
        </is>
      </c>
      <c r="R188" s="2" t="inlineStr">
        <is>
          <t>Globale Nomenklatur für Medizinprodukte|
GMDN</t>
        </is>
      </c>
      <c r="S188" s="2" t="inlineStr">
        <is>
          <t>3|
3</t>
        </is>
      </c>
      <c r="T188" s="2" t="inlineStr">
        <is>
          <t xml:space="preserve">|
</t>
        </is>
      </c>
      <c r="U188" t="inlineStr">
        <is>
          <t>Liste von Gattungsbezeichnungen gemäß ISO 15225:2000 für die Identifikation und den regulativen Datenaustausch aller Medizinprodukte</t>
        </is>
      </c>
      <c r="V188" t="inlineStr">
        <is>
          <t/>
        </is>
      </c>
      <c r="W188" t="inlineStr">
        <is>
          <t/>
        </is>
      </c>
      <c r="X188" t="inlineStr">
        <is>
          <t/>
        </is>
      </c>
      <c r="Y188" t="inlineStr">
        <is>
          <t/>
        </is>
      </c>
      <c r="Z188" s="2" t="inlineStr">
        <is>
          <t>Global Medical Device Nomenclature|
GMDN</t>
        </is>
      </c>
      <c r="AA188" s="2" t="inlineStr">
        <is>
          <t>4|
3</t>
        </is>
      </c>
      <c r="AB188" s="2" t="inlineStr">
        <is>
          <t xml:space="preserve">|
</t>
        </is>
      </c>
      <c r="AC188" t="inlineStr">
        <is>
          <t>comprehensive system of internationally recognised coded descriptors in the format of preferred terms with definitions used to generically identify medical devices and related health care products</t>
        </is>
      </c>
      <c r="AD188" t="inlineStr">
        <is>
          <t/>
        </is>
      </c>
      <c r="AE188" t="inlineStr">
        <is>
          <t/>
        </is>
      </c>
      <c r="AF188" t="inlineStr">
        <is>
          <t/>
        </is>
      </c>
      <c r="AG188" t="inlineStr">
        <is>
          <t/>
        </is>
      </c>
      <c r="AH188" t="inlineStr">
        <is>
          <t/>
        </is>
      </c>
      <c r="AI188" t="inlineStr">
        <is>
          <t/>
        </is>
      </c>
      <c r="AJ188" t="inlineStr">
        <is>
          <t/>
        </is>
      </c>
      <c r="AK188" t="inlineStr">
        <is>
          <t/>
        </is>
      </c>
      <c r="AL188" t="inlineStr">
        <is>
          <t/>
        </is>
      </c>
      <c r="AM188" t="inlineStr">
        <is>
          <t/>
        </is>
      </c>
      <c r="AN188" t="inlineStr">
        <is>
          <t/>
        </is>
      </c>
      <c r="AO188" t="inlineStr">
        <is>
          <t/>
        </is>
      </c>
      <c r="AP188" t="inlineStr">
        <is>
          <t/>
        </is>
      </c>
      <c r="AQ188" t="inlineStr">
        <is>
          <t/>
        </is>
      </c>
      <c r="AR188" t="inlineStr">
        <is>
          <t/>
        </is>
      </c>
      <c r="AS188" t="inlineStr">
        <is>
          <t/>
        </is>
      </c>
      <c r="AT188" s="2" t="inlineStr">
        <is>
          <t>Ainmníocht Dhomhanda na bhFeistí Leighis</t>
        </is>
      </c>
      <c r="AU188" s="2" t="inlineStr">
        <is>
          <t>3</t>
        </is>
      </c>
      <c r="AV188" s="2" t="inlineStr">
        <is>
          <t/>
        </is>
      </c>
      <c r="AW188" t="inlineStr">
        <is>
          <t/>
        </is>
      </c>
      <c r="AX188" t="inlineStr">
        <is>
          <t/>
        </is>
      </c>
      <c r="AY188" t="inlineStr">
        <is>
          <t/>
        </is>
      </c>
      <c r="AZ188" t="inlineStr">
        <is>
          <t/>
        </is>
      </c>
      <c r="BA188" t="inlineStr">
        <is>
          <t/>
        </is>
      </c>
      <c r="BB188" t="inlineStr">
        <is>
          <t/>
        </is>
      </c>
      <c r="BC188" t="inlineStr">
        <is>
          <t/>
        </is>
      </c>
      <c r="BD188" t="inlineStr">
        <is>
          <t/>
        </is>
      </c>
      <c r="BE188" t="inlineStr">
        <is>
          <t/>
        </is>
      </c>
      <c r="BF188" t="inlineStr">
        <is>
          <t/>
        </is>
      </c>
      <c r="BG188" t="inlineStr">
        <is>
          <t/>
        </is>
      </c>
      <c r="BH188" t="inlineStr">
        <is>
          <t/>
        </is>
      </c>
      <c r="BI188" t="inlineStr">
        <is>
          <t/>
        </is>
      </c>
      <c r="BJ188" s="2" t="inlineStr">
        <is>
          <t>Visuotinė medicinos priemonių nomenklatūra</t>
        </is>
      </c>
      <c r="BK188" s="2" t="inlineStr">
        <is>
          <t>3</t>
        </is>
      </c>
      <c r="BL188" s="2" t="inlineStr">
        <is>
          <t/>
        </is>
      </c>
      <c r="BM188" t="inlineStr">
        <is>
          <t>išsami tarptautiniu lygiu pripažintų deskriptorių su kodais sistema, skirta medicinos priemonėms ir susijusiems sveikatos priežiūros produktams identifikuoti</t>
        </is>
      </c>
      <c r="BN188" t="inlineStr">
        <is>
          <t/>
        </is>
      </c>
      <c r="BO188" t="inlineStr">
        <is>
          <t/>
        </is>
      </c>
      <c r="BP188" t="inlineStr">
        <is>
          <t/>
        </is>
      </c>
      <c r="BQ188" t="inlineStr">
        <is>
          <t/>
        </is>
      </c>
      <c r="BR188" t="inlineStr">
        <is>
          <t/>
        </is>
      </c>
      <c r="BS188" t="inlineStr">
        <is>
          <t/>
        </is>
      </c>
      <c r="BT188" t="inlineStr">
        <is>
          <t/>
        </is>
      </c>
      <c r="BU188" t="inlineStr">
        <is>
          <t/>
        </is>
      </c>
      <c r="BV188" t="inlineStr">
        <is>
          <t/>
        </is>
      </c>
      <c r="BW188" t="inlineStr">
        <is>
          <t/>
        </is>
      </c>
      <c r="BX188" t="inlineStr">
        <is>
          <t/>
        </is>
      </c>
      <c r="BY188" t="inlineStr">
        <is>
          <t/>
        </is>
      </c>
      <c r="BZ188" s="2" t="inlineStr">
        <is>
          <t>globalna nomenklatura wyrobów medycznych|
GMDN</t>
        </is>
      </c>
      <c r="CA188" s="2" t="inlineStr">
        <is>
          <t>3|
3</t>
        </is>
      </c>
      <c r="CB188" s="2" t="inlineStr">
        <is>
          <t xml:space="preserve">|
</t>
        </is>
      </c>
      <c r="CC188" t="inlineStr">
        <is>
          <t/>
        </is>
      </c>
      <c r="CD188" t="inlineStr">
        <is>
          <t/>
        </is>
      </c>
      <c r="CE188" t="inlineStr">
        <is>
          <t/>
        </is>
      </c>
      <c r="CF188" t="inlineStr">
        <is>
          <t/>
        </is>
      </c>
      <c r="CG188" t="inlineStr">
        <is>
          <t/>
        </is>
      </c>
      <c r="CH188" s="2" t="inlineStr">
        <is>
          <t>Nomenclatorul global al dispozitivelor medicale</t>
        </is>
      </c>
      <c r="CI188" s="2" t="inlineStr">
        <is>
          <t>3</t>
        </is>
      </c>
      <c r="CJ188" s="2" t="inlineStr">
        <is>
          <t/>
        </is>
      </c>
      <c r="CK188" t="inlineStr">
        <is>
          <t/>
        </is>
      </c>
      <c r="CL188" t="inlineStr">
        <is>
          <t/>
        </is>
      </c>
      <c r="CM188" t="inlineStr">
        <is>
          <t/>
        </is>
      </c>
      <c r="CN188" t="inlineStr">
        <is>
          <t/>
        </is>
      </c>
      <c r="CO188" t="inlineStr">
        <is>
          <t/>
        </is>
      </c>
      <c r="CP188" t="inlineStr">
        <is>
          <t/>
        </is>
      </c>
      <c r="CQ188" t="inlineStr">
        <is>
          <t/>
        </is>
      </c>
      <c r="CR188" t="inlineStr">
        <is>
          <t/>
        </is>
      </c>
      <c r="CS188" t="inlineStr">
        <is>
          <t/>
        </is>
      </c>
      <c r="CT188" t="inlineStr">
        <is>
          <t/>
        </is>
      </c>
      <c r="CU188" t="inlineStr">
        <is>
          <t/>
        </is>
      </c>
      <c r="CV188" t="inlineStr">
        <is>
          <t/>
        </is>
      </c>
      <c r="CW188" t="inlineStr">
        <is>
          <t/>
        </is>
      </c>
    </row>
    <row r="189">
      <c r="A189" s="1" t="str">
        <f>HYPERLINK("https://iate.europa.eu/entry/result/3545910/all", "3545910")</f>
        <v>3545910</v>
      </c>
      <c r="B189" t="inlineStr">
        <is>
          <t>SOCIAL QUESTIONS</t>
        </is>
      </c>
      <c r="C189" t="inlineStr">
        <is>
          <t>SOCIAL QUESTIONS|health|health policy;SOCIAL QUESTIONS|health|medical science</t>
        </is>
      </c>
      <c r="D189" t="inlineStr">
        <is>
          <t>no</t>
        </is>
      </c>
      <c r="E189" t="inlineStr">
        <is>
          <t/>
        </is>
      </c>
      <c r="F189" t="inlineStr">
        <is>
          <t/>
        </is>
      </c>
      <c r="G189" t="inlineStr">
        <is>
          <t/>
        </is>
      </c>
      <c r="H189" t="inlineStr">
        <is>
          <t/>
        </is>
      </c>
      <c r="I189" t="inlineStr">
        <is>
          <t/>
        </is>
      </c>
      <c r="J189" t="inlineStr">
        <is>
          <t/>
        </is>
      </c>
      <c r="K189" t="inlineStr">
        <is>
          <t/>
        </is>
      </c>
      <c r="L189" t="inlineStr">
        <is>
          <t/>
        </is>
      </c>
      <c r="M189" t="inlineStr">
        <is>
          <t/>
        </is>
      </c>
      <c r="N189" t="inlineStr">
        <is>
          <t/>
        </is>
      </c>
      <c r="O189" t="inlineStr">
        <is>
          <t/>
        </is>
      </c>
      <c r="P189" t="inlineStr">
        <is>
          <t/>
        </is>
      </c>
      <c r="Q189" t="inlineStr">
        <is>
          <t/>
        </is>
      </c>
      <c r="R189" t="inlineStr">
        <is>
          <t/>
        </is>
      </c>
      <c r="S189" t="inlineStr">
        <is>
          <t/>
        </is>
      </c>
      <c r="T189" t="inlineStr">
        <is>
          <t/>
        </is>
      </c>
      <c r="U189" t="inlineStr">
        <is>
          <t/>
        </is>
      </c>
      <c r="V189" t="inlineStr">
        <is>
          <t/>
        </is>
      </c>
      <c r="W189" t="inlineStr">
        <is>
          <t/>
        </is>
      </c>
      <c r="X189" t="inlineStr">
        <is>
          <t/>
        </is>
      </c>
      <c r="Y189" t="inlineStr">
        <is>
          <t/>
        </is>
      </c>
      <c r="Z189" s="2" t="inlineStr">
        <is>
          <t>general safety and performance requirements</t>
        </is>
      </c>
      <c r="AA189" s="2" t="inlineStr">
        <is>
          <t>3</t>
        </is>
      </c>
      <c r="AB189" s="2" t="inlineStr">
        <is>
          <t/>
        </is>
      </c>
      <c r="AC189" t="inlineStr">
        <is>
          <t/>
        </is>
      </c>
      <c r="AD189" t="inlineStr">
        <is>
          <t/>
        </is>
      </c>
      <c r="AE189" t="inlineStr">
        <is>
          <t/>
        </is>
      </c>
      <c r="AF189" t="inlineStr">
        <is>
          <t/>
        </is>
      </c>
      <c r="AG189" t="inlineStr">
        <is>
          <t/>
        </is>
      </c>
      <c r="AH189" t="inlineStr">
        <is>
          <t/>
        </is>
      </c>
      <c r="AI189" t="inlineStr">
        <is>
          <t/>
        </is>
      </c>
      <c r="AJ189" t="inlineStr">
        <is>
          <t/>
        </is>
      </c>
      <c r="AK189" t="inlineStr">
        <is>
          <t/>
        </is>
      </c>
      <c r="AL189" t="inlineStr">
        <is>
          <t/>
        </is>
      </c>
      <c r="AM189" t="inlineStr">
        <is>
          <t/>
        </is>
      </c>
      <c r="AN189" t="inlineStr">
        <is>
          <t/>
        </is>
      </c>
      <c r="AO189" t="inlineStr">
        <is>
          <t/>
        </is>
      </c>
      <c r="AP189" t="inlineStr">
        <is>
          <t/>
        </is>
      </c>
      <c r="AQ189" t="inlineStr">
        <is>
          <t/>
        </is>
      </c>
      <c r="AR189" t="inlineStr">
        <is>
          <t/>
        </is>
      </c>
      <c r="AS189" t="inlineStr">
        <is>
          <t/>
        </is>
      </c>
      <c r="AT189" t="inlineStr">
        <is>
          <t/>
        </is>
      </c>
      <c r="AU189" t="inlineStr">
        <is>
          <t/>
        </is>
      </c>
      <c r="AV189" t="inlineStr">
        <is>
          <t/>
        </is>
      </c>
      <c r="AW189" t="inlineStr">
        <is>
          <t/>
        </is>
      </c>
      <c r="AX189" t="inlineStr">
        <is>
          <t/>
        </is>
      </c>
      <c r="AY189" t="inlineStr">
        <is>
          <t/>
        </is>
      </c>
      <c r="AZ189" t="inlineStr">
        <is>
          <t/>
        </is>
      </c>
      <c r="BA189" t="inlineStr">
        <is>
          <t/>
        </is>
      </c>
      <c r="BB189" t="inlineStr">
        <is>
          <t/>
        </is>
      </c>
      <c r="BC189" t="inlineStr">
        <is>
          <t/>
        </is>
      </c>
      <c r="BD189" t="inlineStr">
        <is>
          <t/>
        </is>
      </c>
      <c r="BE189" t="inlineStr">
        <is>
          <t/>
        </is>
      </c>
      <c r="BF189" t="inlineStr">
        <is>
          <t/>
        </is>
      </c>
      <c r="BG189" t="inlineStr">
        <is>
          <t/>
        </is>
      </c>
      <c r="BH189" t="inlineStr">
        <is>
          <t/>
        </is>
      </c>
      <c r="BI189" t="inlineStr">
        <is>
          <t/>
        </is>
      </c>
      <c r="BJ189" t="inlineStr">
        <is>
          <t/>
        </is>
      </c>
      <c r="BK189" t="inlineStr">
        <is>
          <t/>
        </is>
      </c>
      <c r="BL189" t="inlineStr">
        <is>
          <t/>
        </is>
      </c>
      <c r="BM189" t="inlineStr">
        <is>
          <t/>
        </is>
      </c>
      <c r="BN189" t="inlineStr">
        <is>
          <t/>
        </is>
      </c>
      <c r="BO189" t="inlineStr">
        <is>
          <t/>
        </is>
      </c>
      <c r="BP189" t="inlineStr">
        <is>
          <t/>
        </is>
      </c>
      <c r="BQ189" t="inlineStr">
        <is>
          <t/>
        </is>
      </c>
      <c r="BR189" t="inlineStr">
        <is>
          <t/>
        </is>
      </c>
      <c r="BS189" t="inlineStr">
        <is>
          <t/>
        </is>
      </c>
      <c r="BT189" t="inlineStr">
        <is>
          <t/>
        </is>
      </c>
      <c r="BU189" t="inlineStr">
        <is>
          <t/>
        </is>
      </c>
      <c r="BV189" t="inlineStr">
        <is>
          <t/>
        </is>
      </c>
      <c r="BW189" t="inlineStr">
        <is>
          <t/>
        </is>
      </c>
      <c r="BX189" t="inlineStr">
        <is>
          <t/>
        </is>
      </c>
      <c r="BY189" t="inlineStr">
        <is>
          <t/>
        </is>
      </c>
      <c r="BZ189" t="inlineStr">
        <is>
          <t/>
        </is>
      </c>
      <c r="CA189" t="inlineStr">
        <is>
          <t/>
        </is>
      </c>
      <c r="CB189" t="inlineStr">
        <is>
          <t/>
        </is>
      </c>
      <c r="CC189" t="inlineStr">
        <is>
          <t/>
        </is>
      </c>
      <c r="CD189" t="inlineStr">
        <is>
          <t/>
        </is>
      </c>
      <c r="CE189" t="inlineStr">
        <is>
          <t/>
        </is>
      </c>
      <c r="CF189" t="inlineStr">
        <is>
          <t/>
        </is>
      </c>
      <c r="CG189" t="inlineStr">
        <is>
          <t/>
        </is>
      </c>
      <c r="CH189" s="2" t="inlineStr">
        <is>
          <t>cerințe generale privind siguranța și performanța</t>
        </is>
      </c>
      <c r="CI189" s="2" t="inlineStr">
        <is>
          <t>3</t>
        </is>
      </c>
      <c r="CJ189" s="2" t="inlineStr">
        <is>
          <t/>
        </is>
      </c>
      <c r="CK189" t="inlineStr">
        <is>
          <t/>
        </is>
      </c>
      <c r="CL189" t="inlineStr">
        <is>
          <t/>
        </is>
      </c>
      <c r="CM189" t="inlineStr">
        <is>
          <t/>
        </is>
      </c>
      <c r="CN189" t="inlineStr">
        <is>
          <t/>
        </is>
      </c>
      <c r="CO189" t="inlineStr">
        <is>
          <t/>
        </is>
      </c>
      <c r="CP189" t="inlineStr">
        <is>
          <t/>
        </is>
      </c>
      <c r="CQ189" t="inlineStr">
        <is>
          <t/>
        </is>
      </c>
      <c r="CR189" t="inlineStr">
        <is>
          <t/>
        </is>
      </c>
      <c r="CS189" t="inlineStr">
        <is>
          <t/>
        </is>
      </c>
      <c r="CT189" t="inlineStr">
        <is>
          <t/>
        </is>
      </c>
      <c r="CU189" t="inlineStr">
        <is>
          <t/>
        </is>
      </c>
      <c r="CV189" t="inlineStr">
        <is>
          <t/>
        </is>
      </c>
      <c r="CW189" t="inlineStr">
        <is>
          <t/>
        </is>
      </c>
    </row>
    <row r="190">
      <c r="A190" s="1" t="str">
        <f>HYPERLINK("https://iate.europa.eu/entry/result/1877028/all", "1877028")</f>
        <v>1877028</v>
      </c>
      <c r="B190" t="inlineStr">
        <is>
          <t>SOCIAL QUESTIONS</t>
        </is>
      </c>
      <c r="C190" t="inlineStr">
        <is>
          <t>SOCIAL QUESTIONS|health|medical science</t>
        </is>
      </c>
      <c r="D190" t="inlineStr">
        <is>
          <t>no</t>
        </is>
      </c>
      <c r="E190" t="inlineStr">
        <is>
          <t/>
        </is>
      </c>
      <c r="F190" t="inlineStr">
        <is>
          <t/>
        </is>
      </c>
      <c r="G190" t="inlineStr">
        <is>
          <t/>
        </is>
      </c>
      <c r="H190" t="inlineStr">
        <is>
          <t/>
        </is>
      </c>
      <c r="I190" t="inlineStr">
        <is>
          <t/>
        </is>
      </c>
      <c r="J190" t="inlineStr">
        <is>
          <t/>
        </is>
      </c>
      <c r="K190" t="inlineStr">
        <is>
          <t/>
        </is>
      </c>
      <c r="L190" t="inlineStr">
        <is>
          <t/>
        </is>
      </c>
      <c r="M190" t="inlineStr">
        <is>
          <t/>
        </is>
      </c>
      <c r="N190" t="inlineStr">
        <is>
          <t/>
        </is>
      </c>
      <c r="O190" t="inlineStr">
        <is>
          <t/>
        </is>
      </c>
      <c r="P190" t="inlineStr">
        <is>
          <t/>
        </is>
      </c>
      <c r="Q190" t="inlineStr">
        <is>
          <t/>
        </is>
      </c>
      <c r="R190" t="inlineStr">
        <is>
          <t/>
        </is>
      </c>
      <c r="S190" t="inlineStr">
        <is>
          <t/>
        </is>
      </c>
      <c r="T190" t="inlineStr">
        <is>
          <t/>
        </is>
      </c>
      <c r="U190" t="inlineStr">
        <is>
          <t/>
        </is>
      </c>
      <c r="V190" t="inlineStr">
        <is>
          <t/>
        </is>
      </c>
      <c r="W190" t="inlineStr">
        <is>
          <t/>
        </is>
      </c>
      <c r="X190" t="inlineStr">
        <is>
          <t/>
        </is>
      </c>
      <c r="Y190" t="inlineStr">
        <is>
          <t/>
        </is>
      </c>
      <c r="Z190" s="2" t="inlineStr">
        <is>
          <t>EudraNet|
European Drug Administrators Network</t>
        </is>
      </c>
      <c r="AA190" s="2" t="inlineStr">
        <is>
          <t>3|
3</t>
        </is>
      </c>
      <c r="AB190" s="2" t="inlineStr">
        <is>
          <t xml:space="preserve">|
</t>
        </is>
      </c>
      <c r="AC190" t="inlineStr">
        <is>
          <t/>
        </is>
      </c>
      <c r="AD190" t="inlineStr">
        <is>
          <t/>
        </is>
      </c>
      <c r="AE190" t="inlineStr">
        <is>
          <t/>
        </is>
      </c>
      <c r="AF190" t="inlineStr">
        <is>
          <t/>
        </is>
      </c>
      <c r="AG190" t="inlineStr">
        <is>
          <t/>
        </is>
      </c>
      <c r="AH190" t="inlineStr">
        <is>
          <t/>
        </is>
      </c>
      <c r="AI190" t="inlineStr">
        <is>
          <t/>
        </is>
      </c>
      <c r="AJ190" t="inlineStr">
        <is>
          <t/>
        </is>
      </c>
      <c r="AK190" t="inlineStr">
        <is>
          <t/>
        </is>
      </c>
      <c r="AL190" t="inlineStr">
        <is>
          <t/>
        </is>
      </c>
      <c r="AM190" t="inlineStr">
        <is>
          <t/>
        </is>
      </c>
      <c r="AN190" t="inlineStr">
        <is>
          <t/>
        </is>
      </c>
      <c r="AO190" t="inlineStr">
        <is>
          <t/>
        </is>
      </c>
      <c r="AP190" s="2" t="inlineStr">
        <is>
          <t>Réseau européen des autorités chargées de la réglementation pharmaceutique</t>
        </is>
      </c>
      <c r="AQ190" s="2" t="inlineStr">
        <is>
          <t>3</t>
        </is>
      </c>
      <c r="AR190" s="2" t="inlineStr">
        <is>
          <t/>
        </is>
      </c>
      <c r="AS190" t="inlineStr">
        <is>
          <t/>
        </is>
      </c>
      <c r="AT190" t="inlineStr">
        <is>
          <t/>
        </is>
      </c>
      <c r="AU190" t="inlineStr">
        <is>
          <t/>
        </is>
      </c>
      <c r="AV190" t="inlineStr">
        <is>
          <t/>
        </is>
      </c>
      <c r="AW190" t="inlineStr">
        <is>
          <t/>
        </is>
      </c>
      <c r="AX190" t="inlineStr">
        <is>
          <t/>
        </is>
      </c>
      <c r="AY190" t="inlineStr">
        <is>
          <t/>
        </is>
      </c>
      <c r="AZ190" t="inlineStr">
        <is>
          <t/>
        </is>
      </c>
      <c r="BA190" t="inlineStr">
        <is>
          <t/>
        </is>
      </c>
      <c r="BB190" t="inlineStr">
        <is>
          <t/>
        </is>
      </c>
      <c r="BC190" t="inlineStr">
        <is>
          <t/>
        </is>
      </c>
      <c r="BD190" t="inlineStr">
        <is>
          <t/>
        </is>
      </c>
      <c r="BE190" t="inlineStr">
        <is>
          <t/>
        </is>
      </c>
      <c r="BF190" s="2" t="inlineStr">
        <is>
          <t>Rete delle autorità europee di regolamentazione farmaceutica</t>
        </is>
      </c>
      <c r="BG190" s="2" t="inlineStr">
        <is>
          <t>3</t>
        </is>
      </c>
      <c r="BH190" s="2" t="inlineStr">
        <is>
          <t/>
        </is>
      </c>
      <c r="BI190" t="inlineStr">
        <is>
          <t/>
        </is>
      </c>
      <c r="BJ190" t="inlineStr">
        <is>
          <t/>
        </is>
      </c>
      <c r="BK190" t="inlineStr">
        <is>
          <t/>
        </is>
      </c>
      <c r="BL190" t="inlineStr">
        <is>
          <t/>
        </is>
      </c>
      <c r="BM190" t="inlineStr">
        <is>
          <t/>
        </is>
      </c>
      <c r="BN190" t="inlineStr">
        <is>
          <t/>
        </is>
      </c>
      <c r="BO190" t="inlineStr">
        <is>
          <t/>
        </is>
      </c>
      <c r="BP190" t="inlineStr">
        <is>
          <t/>
        </is>
      </c>
      <c r="BQ190" t="inlineStr">
        <is>
          <t/>
        </is>
      </c>
      <c r="BR190" t="inlineStr">
        <is>
          <t/>
        </is>
      </c>
      <c r="BS190" t="inlineStr">
        <is>
          <t/>
        </is>
      </c>
      <c r="BT190" t="inlineStr">
        <is>
          <t/>
        </is>
      </c>
      <c r="BU190" t="inlineStr">
        <is>
          <t/>
        </is>
      </c>
      <c r="BV190" s="2" t="inlineStr">
        <is>
          <t>Netwerk van Europese regelgevende instanties voor geneesmiddelen</t>
        </is>
      </c>
      <c r="BW190" s="2" t="inlineStr">
        <is>
          <t>3</t>
        </is>
      </c>
      <c r="BX190" s="2" t="inlineStr">
        <is>
          <t/>
        </is>
      </c>
      <c r="BY190" t="inlineStr">
        <is>
          <t/>
        </is>
      </c>
      <c r="BZ190" t="inlineStr">
        <is>
          <t/>
        </is>
      </c>
      <c r="CA190" t="inlineStr">
        <is>
          <t/>
        </is>
      </c>
      <c r="CB190" t="inlineStr">
        <is>
          <t/>
        </is>
      </c>
      <c r="CC190" t="inlineStr">
        <is>
          <t/>
        </is>
      </c>
      <c r="CD190" t="inlineStr">
        <is>
          <t/>
        </is>
      </c>
      <c r="CE190" t="inlineStr">
        <is>
          <t/>
        </is>
      </c>
      <c r="CF190" t="inlineStr">
        <is>
          <t/>
        </is>
      </c>
      <c r="CG190" t="inlineStr">
        <is>
          <t/>
        </is>
      </c>
      <c r="CH190" t="inlineStr">
        <is>
          <t/>
        </is>
      </c>
      <c r="CI190" t="inlineStr">
        <is>
          <t/>
        </is>
      </c>
      <c r="CJ190" t="inlineStr">
        <is>
          <t/>
        </is>
      </c>
      <c r="CK190" t="inlineStr">
        <is>
          <t/>
        </is>
      </c>
      <c r="CL190" t="inlineStr">
        <is>
          <t/>
        </is>
      </c>
      <c r="CM190" t="inlineStr">
        <is>
          <t/>
        </is>
      </c>
      <c r="CN190" t="inlineStr">
        <is>
          <t/>
        </is>
      </c>
      <c r="CO190" t="inlineStr">
        <is>
          <t/>
        </is>
      </c>
      <c r="CP190" t="inlineStr">
        <is>
          <t/>
        </is>
      </c>
      <c r="CQ190" t="inlineStr">
        <is>
          <t/>
        </is>
      </c>
      <c r="CR190" t="inlineStr">
        <is>
          <t/>
        </is>
      </c>
      <c r="CS190" t="inlineStr">
        <is>
          <t/>
        </is>
      </c>
      <c r="CT190" t="inlineStr">
        <is>
          <t/>
        </is>
      </c>
      <c r="CU190" t="inlineStr">
        <is>
          <t/>
        </is>
      </c>
      <c r="CV190" t="inlineStr">
        <is>
          <t/>
        </is>
      </c>
      <c r="CW190" t="inlineStr">
        <is>
          <t/>
        </is>
      </c>
    </row>
    <row r="191">
      <c r="A191" s="1" t="str">
        <f>HYPERLINK("https://iate.europa.eu/entry/result/1888099/all", "1888099")</f>
        <v>1888099</v>
      </c>
      <c r="B191" t="inlineStr">
        <is>
          <t>SOCIAL QUESTIONS</t>
        </is>
      </c>
      <c r="C191" t="inlineStr">
        <is>
          <t>SOCIAL QUESTIONS|health|medical science</t>
        </is>
      </c>
      <c r="D191" t="inlineStr">
        <is>
          <t>no</t>
        </is>
      </c>
      <c r="E191" t="inlineStr">
        <is>
          <t/>
        </is>
      </c>
      <c r="F191" t="inlineStr">
        <is>
          <t/>
        </is>
      </c>
      <c r="G191" t="inlineStr">
        <is>
          <t/>
        </is>
      </c>
      <c r="H191" t="inlineStr">
        <is>
          <t/>
        </is>
      </c>
      <c r="I191" t="inlineStr">
        <is>
          <t/>
        </is>
      </c>
      <c r="J191" t="inlineStr">
        <is>
          <t/>
        </is>
      </c>
      <c r="K191" t="inlineStr">
        <is>
          <t/>
        </is>
      </c>
      <c r="L191" t="inlineStr">
        <is>
          <t/>
        </is>
      </c>
      <c r="M191" t="inlineStr">
        <is>
          <t/>
        </is>
      </c>
      <c r="N191" t="inlineStr">
        <is>
          <t/>
        </is>
      </c>
      <c r="O191" t="inlineStr">
        <is>
          <t/>
        </is>
      </c>
      <c r="P191" t="inlineStr">
        <is>
          <t/>
        </is>
      </c>
      <c r="Q191" t="inlineStr">
        <is>
          <t/>
        </is>
      </c>
      <c r="R191" t="inlineStr">
        <is>
          <t/>
        </is>
      </c>
      <c r="S191" t="inlineStr">
        <is>
          <t/>
        </is>
      </c>
      <c r="T191" t="inlineStr">
        <is>
          <t/>
        </is>
      </c>
      <c r="U191" t="inlineStr">
        <is>
          <t/>
        </is>
      </c>
      <c r="V191" t="inlineStr">
        <is>
          <t/>
        </is>
      </c>
      <c r="W191" t="inlineStr">
        <is>
          <t/>
        </is>
      </c>
      <c r="X191" t="inlineStr">
        <is>
          <t/>
        </is>
      </c>
      <c r="Y191" t="inlineStr">
        <is>
          <t/>
        </is>
      </c>
      <c r="Z191" s="2" t="inlineStr">
        <is>
          <t>DNA chip|
DNA microarray|
biochip|
gene chip</t>
        </is>
      </c>
      <c r="AA191" s="2" t="inlineStr">
        <is>
          <t>3|
3|
3|
3</t>
        </is>
      </c>
      <c r="AB191" s="2" t="inlineStr">
        <is>
          <t xml:space="preserve">|
|
|
</t>
        </is>
      </c>
      <c r="AC191" t="inlineStr">
        <is>
          <t>high density arrays of DNA and RNA-probes for the detection and measurement of DNA and RNA sequences</t>
        </is>
      </c>
      <c r="AD191" s="2" t="inlineStr">
        <is>
          <t>chip de ADN|
biochip|
chip de expresión génica|
micromatriz de ADN</t>
        </is>
      </c>
      <c r="AE191" s="2" t="inlineStr">
        <is>
          <t>3|
3|
3|
3</t>
        </is>
      </c>
      <c r="AF191" s="2" t="inlineStr">
        <is>
          <t xml:space="preserve">|
|
|
</t>
        </is>
      </c>
      <c r="AG191" t="inlineStr">
        <is>
          <t>plaquita de vidrio u otro material rígido que lleva pegados miles de genes ordenados e identificados en filas y columnas y se emplea para analizar de una sola vez grandes cantidades de genes de una muestra de sangre o tejidos</t>
        </is>
      </c>
      <c r="AH191" t="inlineStr">
        <is>
          <t/>
        </is>
      </c>
      <c r="AI191" t="inlineStr">
        <is>
          <t/>
        </is>
      </c>
      <c r="AJ191" t="inlineStr">
        <is>
          <t/>
        </is>
      </c>
      <c r="AK191" t="inlineStr">
        <is>
          <t/>
        </is>
      </c>
      <c r="AL191" s="2" t="inlineStr">
        <is>
          <t>DNA-ristikko</t>
        </is>
      </c>
      <c r="AM191" s="2" t="inlineStr">
        <is>
          <t>3</t>
        </is>
      </c>
      <c r="AN191" s="2" t="inlineStr">
        <is>
          <t/>
        </is>
      </c>
      <c r="AO191" t="inlineStr">
        <is>
          <t>tietyssä järjestyksessä jopa tuhansia erilaisia oligonukleotidejä sisältävä kelmu tai lasilevy, jota käytetään näytteen sisältämien nukleiinihappojen koostumuksen määrittämiseen hybridisaatiolla</t>
        </is>
      </c>
      <c r="AP191" t="inlineStr">
        <is>
          <t/>
        </is>
      </c>
      <c r="AQ191" t="inlineStr">
        <is>
          <t/>
        </is>
      </c>
      <c r="AR191" t="inlineStr">
        <is>
          <t/>
        </is>
      </c>
      <c r="AS191" t="inlineStr">
        <is>
          <t/>
        </is>
      </c>
      <c r="AT191" t="inlineStr">
        <is>
          <t/>
        </is>
      </c>
      <c r="AU191" t="inlineStr">
        <is>
          <t/>
        </is>
      </c>
      <c r="AV191" t="inlineStr">
        <is>
          <t/>
        </is>
      </c>
      <c r="AW191" t="inlineStr">
        <is>
          <t/>
        </is>
      </c>
      <c r="AX191" t="inlineStr">
        <is>
          <t/>
        </is>
      </c>
      <c r="AY191" t="inlineStr">
        <is>
          <t/>
        </is>
      </c>
      <c r="AZ191" t="inlineStr">
        <is>
          <t/>
        </is>
      </c>
      <c r="BA191" t="inlineStr">
        <is>
          <t/>
        </is>
      </c>
      <c r="BB191" t="inlineStr">
        <is>
          <t/>
        </is>
      </c>
      <c r="BC191" t="inlineStr">
        <is>
          <t/>
        </is>
      </c>
      <c r="BD191" t="inlineStr">
        <is>
          <t/>
        </is>
      </c>
      <c r="BE191" t="inlineStr">
        <is>
          <t/>
        </is>
      </c>
      <c r="BF191" t="inlineStr">
        <is>
          <t/>
        </is>
      </c>
      <c r="BG191" t="inlineStr">
        <is>
          <t/>
        </is>
      </c>
      <c r="BH191" t="inlineStr">
        <is>
          <t/>
        </is>
      </c>
      <c r="BI191" t="inlineStr">
        <is>
          <t/>
        </is>
      </c>
      <c r="BJ191" t="inlineStr">
        <is>
          <t/>
        </is>
      </c>
      <c r="BK191" t="inlineStr">
        <is>
          <t/>
        </is>
      </c>
      <c r="BL191" t="inlineStr">
        <is>
          <t/>
        </is>
      </c>
      <c r="BM191" t="inlineStr">
        <is>
          <t/>
        </is>
      </c>
      <c r="BN191" t="inlineStr">
        <is>
          <t/>
        </is>
      </c>
      <c r="BO191" t="inlineStr">
        <is>
          <t/>
        </is>
      </c>
      <c r="BP191" t="inlineStr">
        <is>
          <t/>
        </is>
      </c>
      <c r="BQ191" t="inlineStr">
        <is>
          <t/>
        </is>
      </c>
      <c r="BR191" s="2" t="inlineStr">
        <is>
          <t>mikrosekwenza tad-DNA</t>
        </is>
      </c>
      <c r="BS191" s="2" t="inlineStr">
        <is>
          <t>3</t>
        </is>
      </c>
      <c r="BT191" s="2" t="inlineStr">
        <is>
          <t/>
        </is>
      </c>
      <c r="BU191" t="inlineStr">
        <is>
          <t/>
        </is>
      </c>
      <c r="BV191" t="inlineStr">
        <is>
          <t/>
        </is>
      </c>
      <c r="BW191" t="inlineStr">
        <is>
          <t/>
        </is>
      </c>
      <c r="BX191" t="inlineStr">
        <is>
          <t/>
        </is>
      </c>
      <c r="BY191" t="inlineStr">
        <is>
          <t/>
        </is>
      </c>
      <c r="BZ191" t="inlineStr">
        <is>
          <t/>
        </is>
      </c>
      <c r="CA191" t="inlineStr">
        <is>
          <t/>
        </is>
      </c>
      <c r="CB191" t="inlineStr">
        <is>
          <t/>
        </is>
      </c>
      <c r="CC191" t="inlineStr">
        <is>
          <t/>
        </is>
      </c>
      <c r="CD191" s="2" t="inlineStr">
        <is>
          <t>microarranjo de ADN</t>
        </is>
      </c>
      <c r="CE191" s="2" t="inlineStr">
        <is>
          <t>3</t>
        </is>
      </c>
      <c r="CF191" s="2" t="inlineStr">
        <is>
          <t/>
        </is>
      </c>
      <c r="CG191" t="inlineStr">
        <is>
          <t>Coleção de pontos microscópicos, usualmente preenchidos com ADN, que contém sondas para determinadas moléculas-alvo produzindo resultados quantitativos, como expressão génica.</t>
        </is>
      </c>
      <c r="CH191" t="inlineStr">
        <is>
          <t/>
        </is>
      </c>
      <c r="CI191" t="inlineStr">
        <is>
          <t/>
        </is>
      </c>
      <c r="CJ191" t="inlineStr">
        <is>
          <t/>
        </is>
      </c>
      <c r="CK191" t="inlineStr">
        <is>
          <t/>
        </is>
      </c>
      <c r="CL191" t="inlineStr">
        <is>
          <t/>
        </is>
      </c>
      <c r="CM191" t="inlineStr">
        <is>
          <t/>
        </is>
      </c>
      <c r="CN191" t="inlineStr">
        <is>
          <t/>
        </is>
      </c>
      <c r="CO191" t="inlineStr">
        <is>
          <t/>
        </is>
      </c>
      <c r="CP191" t="inlineStr">
        <is>
          <t/>
        </is>
      </c>
      <c r="CQ191" t="inlineStr">
        <is>
          <t/>
        </is>
      </c>
      <c r="CR191" t="inlineStr">
        <is>
          <t/>
        </is>
      </c>
      <c r="CS191" t="inlineStr">
        <is>
          <t/>
        </is>
      </c>
      <c r="CT191" t="inlineStr">
        <is>
          <t/>
        </is>
      </c>
      <c r="CU191" t="inlineStr">
        <is>
          <t/>
        </is>
      </c>
      <c r="CV191" t="inlineStr">
        <is>
          <t/>
        </is>
      </c>
      <c r="CW191" t="inlineStr">
        <is>
          <t/>
        </is>
      </c>
    </row>
    <row r="192">
      <c r="A192" s="1" t="str">
        <f>HYPERLINK("https://iate.europa.eu/entry/result/1442805/all", "1442805")</f>
        <v>1442805</v>
      </c>
      <c r="B192" t="inlineStr">
        <is>
          <t>SOCIAL QUESTIONS</t>
        </is>
      </c>
      <c r="C192" t="inlineStr">
        <is>
          <t>SOCIAL QUESTIONS|health|medical science</t>
        </is>
      </c>
      <c r="D192" t="inlineStr">
        <is>
          <t>no</t>
        </is>
      </c>
      <c r="E192" t="inlineStr">
        <is>
          <t/>
        </is>
      </c>
      <c r="F192" s="2" t="inlineStr">
        <is>
          <t>медицинско изделие за клинично изпитване</t>
        </is>
      </c>
      <c r="G192" s="2" t="inlineStr">
        <is>
          <t>4</t>
        </is>
      </c>
      <c r="H192" s="2" t="inlineStr">
        <is>
          <t>preferred</t>
        </is>
      </c>
      <c r="I192" t="inlineStr">
        <is>
          <t>медицинско изделие, предназначено да се използва от медицински специалист или от друг специалист, който притежава подходяща за целите на изпитването квалификация, при провеждане на клинични изпитвания в лечебно заведение</t>
        </is>
      </c>
      <c r="J192" t="inlineStr">
        <is>
          <t/>
        </is>
      </c>
      <c r="K192" t="inlineStr">
        <is>
          <t/>
        </is>
      </c>
      <c r="L192" t="inlineStr">
        <is>
          <t/>
        </is>
      </c>
      <c r="M192" t="inlineStr">
        <is>
          <t/>
        </is>
      </c>
      <c r="N192" s="2" t="inlineStr">
        <is>
          <t>anordning bestemt til klinisk afprøvning</t>
        </is>
      </c>
      <c r="O192" s="2" t="inlineStr">
        <is>
          <t>3</t>
        </is>
      </c>
      <c r="P192" s="2" t="inlineStr">
        <is>
          <t/>
        </is>
      </c>
      <c r="Q192" t="inlineStr">
        <is>
          <t>enhver aktiv, implantabel, medicinsk anordning, der stilles til rådighed for en speciallæge med henblik på relevant klinisk afprøvning på mennesker</t>
        </is>
      </c>
      <c r="R192" s="2" t="inlineStr">
        <is>
          <t>für klinische Prüfungen bestimmtes Gerät</t>
        </is>
      </c>
      <c r="S192" s="2" t="inlineStr">
        <is>
          <t>3</t>
        </is>
      </c>
      <c r="T192" s="2" t="inlineStr">
        <is>
          <t/>
        </is>
      </c>
      <c r="U192" t="inlineStr">
        <is>
          <t>jedes aktive implantierbare medizinische Gerät, das dazu bestimmt ist, einem spezialisierten Arzt zur Durchführung von Prüfungen am Menschen in einer angemessenen medizinischen Umgebung zur Verfügung gestellt zu werden</t>
        </is>
      </c>
      <c r="V192" s="2" t="inlineStr">
        <is>
          <t>βοήθημα προοριζόμενο για κλινική έρευνα</t>
        </is>
      </c>
      <c r="W192" s="2" t="inlineStr">
        <is>
          <t>3</t>
        </is>
      </c>
      <c r="X192" s="2" t="inlineStr">
        <is>
          <t/>
        </is>
      </c>
      <c r="Y192" t="inlineStr">
        <is>
          <t>κάθε ενεργό εμφυτεύσιμο ιατρικό βοήθημα που προορίζεται να τεθεί στη διάθεση ειδικευμένου γιατρού με σκοπό την πραγματοποίηση ερευνών επί των ανθρώπων σε κατάλληλο κλινικό περιβάλλον.</t>
        </is>
      </c>
      <c r="Z192" s="2" t="inlineStr">
        <is>
          <t>device intended for clinical investigation</t>
        </is>
      </c>
      <c r="AA192" s="2" t="inlineStr">
        <is>
          <t>3</t>
        </is>
      </c>
      <c r="AB192" s="2" t="inlineStr">
        <is>
          <t/>
        </is>
      </c>
      <c r="AC192" t="inlineStr">
        <is>
          <t>any active implantable medical device intended for use by a specialist doctor when conducting investigations in an adequate human clinical envrionment</t>
        </is>
      </c>
      <c r="AD192" s="2" t="inlineStr">
        <is>
          <t>producto sanitario destinado a investigaciones clínicas</t>
        </is>
      </c>
      <c r="AE192" s="2" t="inlineStr">
        <is>
          <t>3</t>
        </is>
      </c>
      <c r="AF192" s="2" t="inlineStr">
        <is>
          <t/>
        </is>
      </c>
      <c r="AG192" t="inlineStr">
        <is>
          <t>cualquier producto sanitario implantable activo destinado a ser puesto a disposición de un médico especialista para que sea objeto de investigaciones en humanos efectuadas en un entorno clínico adecuado</t>
        </is>
      </c>
      <c r="AH192" t="inlineStr">
        <is>
          <t/>
        </is>
      </c>
      <c r="AI192" t="inlineStr">
        <is>
          <t/>
        </is>
      </c>
      <c r="AJ192" t="inlineStr">
        <is>
          <t/>
        </is>
      </c>
      <c r="AK192" t="inlineStr">
        <is>
          <t/>
        </is>
      </c>
      <c r="AL192" s="2" t="inlineStr">
        <is>
          <t>kliiniseen tutkimustyöhön tarkoitettu laite</t>
        </is>
      </c>
      <c r="AM192" s="2" t="inlineStr">
        <is>
          <t>3</t>
        </is>
      </c>
      <c r="AN192" s="2" t="inlineStr">
        <is>
          <t/>
        </is>
      </c>
      <c r="AO192" t="inlineStr">
        <is>
          <t>kaikki aktiiviset implantoitavat lääkinnälliset laitteet, jotka on tarkoitettu erikoislääkärin käytettäviksi tehtäessä tutkimuksia ihmisillä asianmukaisissa kliinisissä olosuhteissa</t>
        </is>
      </c>
      <c r="AP192" s="2" t="inlineStr">
        <is>
          <t>dispositif destiné à des investigations cliniques</t>
        </is>
      </c>
      <c r="AQ192" s="2" t="inlineStr">
        <is>
          <t>3</t>
        </is>
      </c>
      <c r="AR192" s="2" t="inlineStr">
        <is>
          <t/>
        </is>
      </c>
      <c r="AS192" t="inlineStr">
        <is>
          <t>tout dispositif médical implantable actif destiné à être mis à la disposition d'un médecin spécialiste en vue de faire l'objet des investigations effectuées dans un environnement clinique humain adéquat</t>
        </is>
      </c>
      <c r="AT192" t="inlineStr">
        <is>
          <t/>
        </is>
      </c>
      <c r="AU192" t="inlineStr">
        <is>
          <t/>
        </is>
      </c>
      <c r="AV192" t="inlineStr">
        <is>
          <t/>
        </is>
      </c>
      <c r="AW192" t="inlineStr">
        <is>
          <t/>
        </is>
      </c>
      <c r="AX192" t="inlineStr">
        <is>
          <t/>
        </is>
      </c>
      <c r="AY192" t="inlineStr">
        <is>
          <t/>
        </is>
      </c>
      <c r="AZ192" t="inlineStr">
        <is>
          <t/>
        </is>
      </c>
      <c r="BA192" t="inlineStr">
        <is>
          <t/>
        </is>
      </c>
      <c r="BB192" t="inlineStr">
        <is>
          <t/>
        </is>
      </c>
      <c r="BC192" t="inlineStr">
        <is>
          <t/>
        </is>
      </c>
      <c r="BD192" t="inlineStr">
        <is>
          <t/>
        </is>
      </c>
      <c r="BE192" t="inlineStr">
        <is>
          <t/>
        </is>
      </c>
      <c r="BF192" s="2" t="inlineStr">
        <is>
          <t>dispositivo destinato ad indagini cliniche</t>
        </is>
      </c>
      <c r="BG192" s="2" t="inlineStr">
        <is>
          <t>3</t>
        </is>
      </c>
      <c r="BH192" s="2" t="inlineStr">
        <is>
          <t/>
        </is>
      </c>
      <c r="BI192" t="inlineStr">
        <is>
          <t>qualsiasi dispositivo medico impiantabile attivo destinato a essere messo a disposizione di un medico specialista allo scopo di indagini da effettuarsi in un ambiente clinico umano idoneo</t>
        </is>
      </c>
      <c r="BJ192" t="inlineStr">
        <is>
          <t/>
        </is>
      </c>
      <c r="BK192" t="inlineStr">
        <is>
          <t/>
        </is>
      </c>
      <c r="BL192" t="inlineStr">
        <is>
          <t/>
        </is>
      </c>
      <c r="BM192" t="inlineStr">
        <is>
          <t/>
        </is>
      </c>
      <c r="BN192" t="inlineStr">
        <is>
          <t/>
        </is>
      </c>
      <c r="BO192" t="inlineStr">
        <is>
          <t/>
        </is>
      </c>
      <c r="BP192" t="inlineStr">
        <is>
          <t/>
        </is>
      </c>
      <c r="BQ192" t="inlineStr">
        <is>
          <t/>
        </is>
      </c>
      <c r="BR192" t="inlineStr">
        <is>
          <t/>
        </is>
      </c>
      <c r="BS192" t="inlineStr">
        <is>
          <t/>
        </is>
      </c>
      <c r="BT192" t="inlineStr">
        <is>
          <t/>
        </is>
      </c>
      <c r="BU192" t="inlineStr">
        <is>
          <t/>
        </is>
      </c>
      <c r="BV192" s="2" t="inlineStr">
        <is>
          <t>hulpmiddel bestemd voor klinisch onderzoek</t>
        </is>
      </c>
      <c r="BW192" s="2" t="inlineStr">
        <is>
          <t>3</t>
        </is>
      </c>
      <c r="BX192" s="2" t="inlineStr">
        <is>
          <t/>
        </is>
      </c>
      <c r="BY192" t="inlineStr">
        <is>
          <t>elk actief implanteerbaar medisch hulpmiddel dat bestemd is om ter beschikking van een medisch specialist te worden gesteld, ten einde daarmee in een geschikt klinisch menselijk milieu voor onderzoek te worden gebruikt</t>
        </is>
      </c>
      <c r="BZ192" t="inlineStr">
        <is>
          <t/>
        </is>
      </c>
      <c r="CA192" t="inlineStr">
        <is>
          <t/>
        </is>
      </c>
      <c r="CB192" t="inlineStr">
        <is>
          <t/>
        </is>
      </c>
      <c r="CC192" t="inlineStr">
        <is>
          <t/>
        </is>
      </c>
      <c r="CD192" s="2" t="inlineStr">
        <is>
          <t>dispositivo destinado a investigações clínicas</t>
        </is>
      </c>
      <c r="CE192" s="2" t="inlineStr">
        <is>
          <t>3</t>
        </is>
      </c>
      <c r="CF192" s="2" t="inlineStr">
        <is>
          <t/>
        </is>
      </c>
      <c r="CG192" t="inlineStr">
        <is>
          <t>qualquer dispositivo medicinal implantável activo destinado a ser posto à disposição de um médico especialista,a fim de ser objecto de investigações efectuadas num ambiente clínico humano adequado</t>
        </is>
      </c>
      <c r="CH192" t="inlineStr">
        <is>
          <t/>
        </is>
      </c>
      <c r="CI192" t="inlineStr">
        <is>
          <t/>
        </is>
      </c>
      <c r="CJ192" t="inlineStr">
        <is>
          <t/>
        </is>
      </c>
      <c r="CK192" t="inlineStr">
        <is>
          <t/>
        </is>
      </c>
      <c r="CL192" s="2" t="inlineStr">
        <is>
          <t>pomôcka určená na klinické skúšanie</t>
        </is>
      </c>
      <c r="CM192" s="2" t="inlineStr">
        <is>
          <t>3</t>
        </is>
      </c>
      <c r="CN192" s="2" t="inlineStr">
        <is>
          <t/>
        </is>
      </c>
      <c r="CO192" t="inlineStr">
        <is>
          <t>zdravotnícka pomôcka určená na klinické skúšanie lekárom s požadovanou špecializáciou alebo inou osobou s odbornou spôsobilosťou na vykonávanie klinického skúšania v zdravotníckom zariadení</t>
        </is>
      </c>
      <c r="CP192" t="inlineStr">
        <is>
          <t/>
        </is>
      </c>
      <c r="CQ192" t="inlineStr">
        <is>
          <t/>
        </is>
      </c>
      <c r="CR192" t="inlineStr">
        <is>
          <t/>
        </is>
      </c>
      <c r="CS192" t="inlineStr">
        <is>
          <t/>
        </is>
      </c>
      <c r="CT192" t="inlineStr">
        <is>
          <t/>
        </is>
      </c>
      <c r="CU192" t="inlineStr">
        <is>
          <t/>
        </is>
      </c>
      <c r="CV192" t="inlineStr">
        <is>
          <t/>
        </is>
      </c>
      <c r="CW192" t="inlineStr">
        <is>
          <t/>
        </is>
      </c>
    </row>
    <row r="193">
      <c r="A193" s="1" t="str">
        <f>HYPERLINK("https://iate.europa.eu/entry/result/1405638/all", "1405638")</f>
        <v>1405638</v>
      </c>
      <c r="B193" t="inlineStr">
        <is>
          <t>PRODUCTION, TECHNOLOGY AND RESEARCH;INDUSTRY</t>
        </is>
      </c>
      <c r="C193" t="inlineStr">
        <is>
          <t>PRODUCTION, TECHNOLOGY AND RESEARCH|technology and technical regulations|materials technology;INDUSTRY|electronics and electrical engineering</t>
        </is>
      </c>
      <c r="D193" t="inlineStr">
        <is>
          <t>no</t>
        </is>
      </c>
      <c r="E193" t="inlineStr">
        <is>
          <t/>
        </is>
      </c>
      <c r="F193" t="inlineStr">
        <is>
          <t/>
        </is>
      </c>
      <c r="G193" t="inlineStr">
        <is>
          <t/>
        </is>
      </c>
      <c r="H193" t="inlineStr">
        <is>
          <t/>
        </is>
      </c>
      <c r="I193" t="inlineStr">
        <is>
          <t/>
        </is>
      </c>
      <c r="J193" t="inlineStr">
        <is>
          <t/>
        </is>
      </c>
      <c r="K193" t="inlineStr">
        <is>
          <t/>
        </is>
      </c>
      <c r="L193" t="inlineStr">
        <is>
          <t/>
        </is>
      </c>
      <c r="M193" t="inlineStr">
        <is>
          <t/>
        </is>
      </c>
      <c r="N193" s="2" t="inlineStr">
        <is>
          <t>statisk beregning</t>
        </is>
      </c>
      <c r="O193" s="2" t="inlineStr">
        <is>
          <t>3</t>
        </is>
      </c>
      <c r="P193" s="2" t="inlineStr">
        <is>
          <t/>
        </is>
      </c>
      <c r="Q193" t="inlineStr">
        <is>
          <t/>
        </is>
      </c>
      <c r="R193" s="2" t="inlineStr">
        <is>
          <t>statische Berechnung</t>
        </is>
      </c>
      <c r="S193" s="2" t="inlineStr">
        <is>
          <t>3</t>
        </is>
      </c>
      <c r="T193" s="2" t="inlineStr">
        <is>
          <t/>
        </is>
      </c>
      <c r="U193" t="inlineStr">
        <is>
          <t/>
        </is>
      </c>
      <c r="V193" s="2" t="inlineStr">
        <is>
          <t>στατικός υπολογισμός</t>
        </is>
      </c>
      <c r="W193" s="2" t="inlineStr">
        <is>
          <t>3</t>
        </is>
      </c>
      <c r="X193" s="2" t="inlineStr">
        <is>
          <t/>
        </is>
      </c>
      <c r="Y193" t="inlineStr">
        <is>
          <t/>
        </is>
      </c>
      <c r="Z193" s="2" t="inlineStr">
        <is>
          <t>design calculations</t>
        </is>
      </c>
      <c r="AA193" s="2" t="inlineStr">
        <is>
          <t>3</t>
        </is>
      </c>
      <c r="AB193" s="2" t="inlineStr">
        <is>
          <t/>
        </is>
      </c>
      <c r="AC193" t="inlineStr">
        <is>
          <t/>
        </is>
      </c>
      <c r="AD193" s="2" t="inlineStr">
        <is>
          <t>cálculo estático</t>
        </is>
      </c>
      <c r="AE193" s="2" t="inlineStr">
        <is>
          <t>3</t>
        </is>
      </c>
      <c r="AF193" s="2" t="inlineStr">
        <is>
          <t/>
        </is>
      </c>
      <c r="AG193" t="inlineStr">
        <is>
          <t/>
        </is>
      </c>
      <c r="AH193" t="inlineStr">
        <is>
          <t/>
        </is>
      </c>
      <c r="AI193" t="inlineStr">
        <is>
          <t/>
        </is>
      </c>
      <c r="AJ193" t="inlineStr">
        <is>
          <t/>
        </is>
      </c>
      <c r="AK193" t="inlineStr">
        <is>
          <t/>
        </is>
      </c>
      <c r="AL193" t="inlineStr">
        <is>
          <t/>
        </is>
      </c>
      <c r="AM193" t="inlineStr">
        <is>
          <t/>
        </is>
      </c>
      <c r="AN193" t="inlineStr">
        <is>
          <t/>
        </is>
      </c>
      <c r="AO193" t="inlineStr">
        <is>
          <t/>
        </is>
      </c>
      <c r="AP193" s="2" t="inlineStr">
        <is>
          <t>calcul statique</t>
        </is>
      </c>
      <c r="AQ193" s="2" t="inlineStr">
        <is>
          <t>3</t>
        </is>
      </c>
      <c r="AR193" s="2" t="inlineStr">
        <is>
          <t/>
        </is>
      </c>
      <c r="AS193" t="inlineStr">
        <is>
          <t/>
        </is>
      </c>
      <c r="AT193" t="inlineStr">
        <is>
          <t/>
        </is>
      </c>
      <c r="AU193" t="inlineStr">
        <is>
          <t/>
        </is>
      </c>
      <c r="AV193" t="inlineStr">
        <is>
          <t/>
        </is>
      </c>
      <c r="AW193" t="inlineStr">
        <is>
          <t/>
        </is>
      </c>
      <c r="AX193" t="inlineStr">
        <is>
          <t/>
        </is>
      </c>
      <c r="AY193" t="inlineStr">
        <is>
          <t/>
        </is>
      </c>
      <c r="AZ193" t="inlineStr">
        <is>
          <t/>
        </is>
      </c>
      <c r="BA193" t="inlineStr">
        <is>
          <t/>
        </is>
      </c>
      <c r="BB193" t="inlineStr">
        <is>
          <t/>
        </is>
      </c>
      <c r="BC193" t="inlineStr">
        <is>
          <t/>
        </is>
      </c>
      <c r="BD193" t="inlineStr">
        <is>
          <t/>
        </is>
      </c>
      <c r="BE193" t="inlineStr">
        <is>
          <t/>
        </is>
      </c>
      <c r="BF193" s="2" t="inlineStr">
        <is>
          <t>calcolo statico</t>
        </is>
      </c>
      <c r="BG193" s="2" t="inlineStr">
        <is>
          <t>3</t>
        </is>
      </c>
      <c r="BH193" s="2" t="inlineStr">
        <is>
          <t/>
        </is>
      </c>
      <c r="BI193" t="inlineStr">
        <is>
          <t/>
        </is>
      </c>
      <c r="BJ193" s="2" t="inlineStr">
        <is>
          <t>projekto skaičiavimai</t>
        </is>
      </c>
      <c r="BK193" s="2" t="inlineStr">
        <is>
          <t>1</t>
        </is>
      </c>
      <c r="BL193" s="2" t="inlineStr">
        <is>
          <t/>
        </is>
      </c>
      <c r="BM193" t="inlineStr">
        <is>
          <t/>
        </is>
      </c>
      <c r="BN193" t="inlineStr">
        <is>
          <t/>
        </is>
      </c>
      <c r="BO193" t="inlineStr">
        <is>
          <t/>
        </is>
      </c>
      <c r="BP193" t="inlineStr">
        <is>
          <t/>
        </is>
      </c>
      <c r="BQ193" t="inlineStr">
        <is>
          <t/>
        </is>
      </c>
      <c r="BR193" t="inlineStr">
        <is>
          <t/>
        </is>
      </c>
      <c r="BS193" t="inlineStr">
        <is>
          <t/>
        </is>
      </c>
      <c r="BT193" t="inlineStr">
        <is>
          <t/>
        </is>
      </c>
      <c r="BU193" t="inlineStr">
        <is>
          <t/>
        </is>
      </c>
      <c r="BV193" s="2" t="inlineStr">
        <is>
          <t>statische berekening</t>
        </is>
      </c>
      <c r="BW193" s="2" t="inlineStr">
        <is>
          <t>3</t>
        </is>
      </c>
      <c r="BX193" s="2" t="inlineStr">
        <is>
          <t/>
        </is>
      </c>
      <c r="BY193" t="inlineStr">
        <is>
          <t/>
        </is>
      </c>
      <c r="BZ193" t="inlineStr">
        <is>
          <t/>
        </is>
      </c>
      <c r="CA193" t="inlineStr">
        <is>
          <t/>
        </is>
      </c>
      <c r="CB193" t="inlineStr">
        <is>
          <t/>
        </is>
      </c>
      <c r="CC193" t="inlineStr">
        <is>
          <t/>
        </is>
      </c>
      <c r="CD193" t="inlineStr">
        <is>
          <t/>
        </is>
      </c>
      <c r="CE193" t="inlineStr">
        <is>
          <t/>
        </is>
      </c>
      <c r="CF193" t="inlineStr">
        <is>
          <t/>
        </is>
      </c>
      <c r="CG193" t="inlineStr">
        <is>
          <t/>
        </is>
      </c>
      <c r="CH193" t="inlineStr">
        <is>
          <t/>
        </is>
      </c>
      <c r="CI193" t="inlineStr">
        <is>
          <t/>
        </is>
      </c>
      <c r="CJ193" t="inlineStr">
        <is>
          <t/>
        </is>
      </c>
      <c r="CK193" t="inlineStr">
        <is>
          <t/>
        </is>
      </c>
      <c r="CL193" t="inlineStr">
        <is>
          <t/>
        </is>
      </c>
      <c r="CM193" t="inlineStr">
        <is>
          <t/>
        </is>
      </c>
      <c r="CN193" t="inlineStr">
        <is>
          <t/>
        </is>
      </c>
      <c r="CO193" t="inlineStr">
        <is>
          <t/>
        </is>
      </c>
      <c r="CP193" t="inlineStr">
        <is>
          <t/>
        </is>
      </c>
      <c r="CQ193" t="inlineStr">
        <is>
          <t/>
        </is>
      </c>
      <c r="CR193" t="inlineStr">
        <is>
          <t/>
        </is>
      </c>
      <c r="CS193" t="inlineStr">
        <is>
          <t/>
        </is>
      </c>
      <c r="CT193" s="2" t="inlineStr">
        <is>
          <t>statisk beräkning</t>
        </is>
      </c>
      <c r="CU193" s="2" t="inlineStr">
        <is>
          <t>3</t>
        </is>
      </c>
      <c r="CV193" s="2" t="inlineStr">
        <is>
          <t/>
        </is>
      </c>
      <c r="CW193" t="inlineStr">
        <is>
          <t/>
        </is>
      </c>
    </row>
    <row r="194">
      <c r="A194" s="1" t="str">
        <f>HYPERLINK("https://iate.europa.eu/entry/result/43611/all", "43611")</f>
        <v>43611</v>
      </c>
      <c r="B194" t="inlineStr">
        <is>
          <t>POLITICS</t>
        </is>
      </c>
      <c r="C194" t="inlineStr">
        <is>
          <t>POLITICS|executive power and public service|administrative law</t>
        </is>
      </c>
      <c r="D194" t="inlineStr">
        <is>
          <t>no</t>
        </is>
      </c>
      <c r="E194" t="inlineStr">
        <is>
          <t/>
        </is>
      </c>
      <c r="F194" t="inlineStr">
        <is>
          <t/>
        </is>
      </c>
      <c r="G194" t="inlineStr">
        <is>
          <t/>
        </is>
      </c>
      <c r="H194" t="inlineStr">
        <is>
          <t/>
        </is>
      </c>
      <c r="I194" t="inlineStr">
        <is>
          <t/>
        </is>
      </c>
      <c r="J194" t="inlineStr">
        <is>
          <t/>
        </is>
      </c>
      <c r="K194" t="inlineStr">
        <is>
          <t/>
        </is>
      </c>
      <c r="L194" t="inlineStr">
        <is>
          <t/>
        </is>
      </c>
      <c r="M194" t="inlineStr">
        <is>
          <t/>
        </is>
      </c>
      <c r="N194" t="inlineStr">
        <is>
          <t/>
        </is>
      </c>
      <c r="O194" t="inlineStr">
        <is>
          <t/>
        </is>
      </c>
      <c r="P194" t="inlineStr">
        <is>
          <t/>
        </is>
      </c>
      <c r="Q194" t="inlineStr">
        <is>
          <t/>
        </is>
      </c>
      <c r="R194" s="2" t="inlineStr">
        <is>
          <t>Datenstichtag|
Datensperrpunkt</t>
        </is>
      </c>
      <c r="S194" s="2" t="inlineStr">
        <is>
          <t>3|
3</t>
        </is>
      </c>
      <c r="T194" s="2" t="inlineStr">
        <is>
          <t xml:space="preserve">|
</t>
        </is>
      </c>
      <c r="U194" t="inlineStr">
        <is>
          <t/>
        </is>
      </c>
      <c r="V194" t="inlineStr">
        <is>
          <t/>
        </is>
      </c>
      <c r="W194" t="inlineStr">
        <is>
          <t/>
        </is>
      </c>
      <c r="X194" t="inlineStr">
        <is>
          <t/>
        </is>
      </c>
      <c r="Y194" t="inlineStr">
        <is>
          <t/>
        </is>
      </c>
      <c r="Z194" s="2" t="inlineStr">
        <is>
          <t>data lock-point</t>
        </is>
      </c>
      <c r="AA194" s="2" t="inlineStr">
        <is>
          <t>3</t>
        </is>
      </c>
      <c r="AB194" s="2" t="inlineStr">
        <is>
          <t/>
        </is>
      </c>
      <c r="AC194" t="inlineStr">
        <is>
          <t>1.In the context of pharmacovigilance, cut-off dates for the inclusion of data into the Periodic Safety Update Report (PSUR). The data lock point is the date after which no further information is to be included into the corresponding PSUR. One has to specify such a cut-off point because it additionally serves to determine the due date for a PSUR.</t>
        </is>
      </c>
      <c r="AD194" t="inlineStr">
        <is>
          <t/>
        </is>
      </c>
      <c r="AE194" t="inlineStr">
        <is>
          <t/>
        </is>
      </c>
      <c r="AF194" t="inlineStr">
        <is>
          <t/>
        </is>
      </c>
      <c r="AG194" t="inlineStr">
        <is>
          <t/>
        </is>
      </c>
      <c r="AH194" t="inlineStr">
        <is>
          <t/>
        </is>
      </c>
      <c r="AI194" t="inlineStr">
        <is>
          <t/>
        </is>
      </c>
      <c r="AJ194" t="inlineStr">
        <is>
          <t/>
        </is>
      </c>
      <c r="AK194" t="inlineStr">
        <is>
          <t/>
        </is>
      </c>
      <c r="AL194" t="inlineStr">
        <is>
          <t/>
        </is>
      </c>
      <c r="AM194" t="inlineStr">
        <is>
          <t/>
        </is>
      </c>
      <c r="AN194" t="inlineStr">
        <is>
          <t/>
        </is>
      </c>
      <c r="AO194" t="inlineStr">
        <is>
          <t/>
        </is>
      </c>
      <c r="AP194" t="inlineStr">
        <is>
          <t/>
        </is>
      </c>
      <c r="AQ194" t="inlineStr">
        <is>
          <t/>
        </is>
      </c>
      <c r="AR194" t="inlineStr">
        <is>
          <t/>
        </is>
      </c>
      <c r="AS194" t="inlineStr">
        <is>
          <t/>
        </is>
      </c>
      <c r="AT194" t="inlineStr">
        <is>
          <t/>
        </is>
      </c>
      <c r="AU194" t="inlineStr">
        <is>
          <t/>
        </is>
      </c>
      <c r="AV194" t="inlineStr">
        <is>
          <t/>
        </is>
      </c>
      <c r="AW194" t="inlineStr">
        <is>
          <t/>
        </is>
      </c>
      <c r="AX194" t="inlineStr">
        <is>
          <t/>
        </is>
      </c>
      <c r="AY194" t="inlineStr">
        <is>
          <t/>
        </is>
      </c>
      <c r="AZ194" t="inlineStr">
        <is>
          <t/>
        </is>
      </c>
      <c r="BA194" t="inlineStr">
        <is>
          <t/>
        </is>
      </c>
      <c r="BB194" t="inlineStr">
        <is>
          <t/>
        </is>
      </c>
      <c r="BC194" t="inlineStr">
        <is>
          <t/>
        </is>
      </c>
      <c r="BD194" t="inlineStr">
        <is>
          <t/>
        </is>
      </c>
      <c r="BE194" t="inlineStr">
        <is>
          <t/>
        </is>
      </c>
      <c r="BF194" t="inlineStr">
        <is>
          <t/>
        </is>
      </c>
      <c r="BG194" t="inlineStr">
        <is>
          <t/>
        </is>
      </c>
      <c r="BH194" t="inlineStr">
        <is>
          <t/>
        </is>
      </c>
      <c r="BI194" t="inlineStr">
        <is>
          <t/>
        </is>
      </c>
      <c r="BJ194" t="inlineStr">
        <is>
          <t/>
        </is>
      </c>
      <c r="BK194" t="inlineStr">
        <is>
          <t/>
        </is>
      </c>
      <c r="BL194" t="inlineStr">
        <is>
          <t/>
        </is>
      </c>
      <c r="BM194" t="inlineStr">
        <is>
          <t/>
        </is>
      </c>
      <c r="BN194" t="inlineStr">
        <is>
          <t/>
        </is>
      </c>
      <c r="BO194" t="inlineStr">
        <is>
          <t/>
        </is>
      </c>
      <c r="BP194" t="inlineStr">
        <is>
          <t/>
        </is>
      </c>
      <c r="BQ194" t="inlineStr">
        <is>
          <t/>
        </is>
      </c>
      <c r="BR194" t="inlineStr">
        <is>
          <t/>
        </is>
      </c>
      <c r="BS194" t="inlineStr">
        <is>
          <t/>
        </is>
      </c>
      <c r="BT194" t="inlineStr">
        <is>
          <t/>
        </is>
      </c>
      <c r="BU194" t="inlineStr">
        <is>
          <t/>
        </is>
      </c>
      <c r="BV194" t="inlineStr">
        <is>
          <t/>
        </is>
      </c>
      <c r="BW194" t="inlineStr">
        <is>
          <t/>
        </is>
      </c>
      <c r="BX194" t="inlineStr">
        <is>
          <t/>
        </is>
      </c>
      <c r="BY194" t="inlineStr">
        <is>
          <t/>
        </is>
      </c>
      <c r="BZ194" t="inlineStr">
        <is>
          <t/>
        </is>
      </c>
      <c r="CA194" t="inlineStr">
        <is>
          <t/>
        </is>
      </c>
      <c r="CB194" t="inlineStr">
        <is>
          <t/>
        </is>
      </c>
      <c r="CC194" t="inlineStr">
        <is>
          <t/>
        </is>
      </c>
      <c r="CD194" t="inlineStr">
        <is>
          <t/>
        </is>
      </c>
      <c r="CE194" t="inlineStr">
        <is>
          <t/>
        </is>
      </c>
      <c r="CF194" t="inlineStr">
        <is>
          <t/>
        </is>
      </c>
      <c r="CG194" t="inlineStr">
        <is>
          <t/>
        </is>
      </c>
      <c r="CH194" t="inlineStr">
        <is>
          <t/>
        </is>
      </c>
      <c r="CI194" t="inlineStr">
        <is>
          <t/>
        </is>
      </c>
      <c r="CJ194" t="inlineStr">
        <is>
          <t/>
        </is>
      </c>
      <c r="CK194" t="inlineStr">
        <is>
          <t/>
        </is>
      </c>
      <c r="CL194" t="inlineStr">
        <is>
          <t/>
        </is>
      </c>
      <c r="CM194" t="inlineStr">
        <is>
          <t/>
        </is>
      </c>
      <c r="CN194" t="inlineStr">
        <is>
          <t/>
        </is>
      </c>
      <c r="CO194" t="inlineStr">
        <is>
          <t/>
        </is>
      </c>
      <c r="CP194" t="inlineStr">
        <is>
          <t/>
        </is>
      </c>
      <c r="CQ194" t="inlineStr">
        <is>
          <t/>
        </is>
      </c>
      <c r="CR194" t="inlineStr">
        <is>
          <t/>
        </is>
      </c>
      <c r="CS194" t="inlineStr">
        <is>
          <t/>
        </is>
      </c>
      <c r="CT194" t="inlineStr">
        <is>
          <t/>
        </is>
      </c>
      <c r="CU194" t="inlineStr">
        <is>
          <t/>
        </is>
      </c>
      <c r="CV194" t="inlineStr">
        <is>
          <t/>
        </is>
      </c>
      <c r="CW194" t="inlineStr">
        <is>
          <t/>
        </is>
      </c>
    </row>
    <row r="195">
      <c r="A195" s="1" t="str">
        <f>HYPERLINK("https://iate.europa.eu/entry/result/1474775/all", "1474775")</f>
        <v>1474775</v>
      </c>
      <c r="B195" t="inlineStr">
        <is>
          <t>FINANCE</t>
        </is>
      </c>
      <c r="C195" t="inlineStr">
        <is>
          <t>FINANCE|public finance and budget policy|public debt</t>
        </is>
      </c>
      <c r="D195" t="inlineStr">
        <is>
          <t>yes</t>
        </is>
      </c>
      <c r="E195" t="inlineStr">
        <is>
          <t/>
        </is>
      </c>
      <c r="F195" s="2" t="inlineStr">
        <is>
          <t>критична дата при преструктуриране на дълга</t>
        </is>
      </c>
      <c r="G195" s="2" t="inlineStr">
        <is>
          <t>2</t>
        </is>
      </c>
      <c r="H195" s="2" t="inlineStr">
        <is>
          <t/>
        </is>
      </c>
      <c r="I195" t="inlineStr">
        <is>
          <t/>
        </is>
      </c>
      <c r="J195" s="2" t="inlineStr">
        <is>
          <t>nejzazší termín|
konečný termín</t>
        </is>
      </c>
      <c r="K195" s="2" t="inlineStr">
        <is>
          <t>3|
3</t>
        </is>
      </c>
      <c r="L195" s="2" t="inlineStr">
        <is>
          <t xml:space="preserve">|
</t>
        </is>
      </c>
      <c r="M195" t="inlineStr">
        <is>
          <t>datum vymezené při první schůzce dlužnické země s věřiteli z &lt;i&gt;Pařížského klubu&lt;/i&gt; [ &lt;a href="/entry/result/767790/all" id="ENTRY_TO_ENTRY_CONVERTER" target="_blank"&gt;IATE:767790&lt;/a&gt; ], po němž již zpravidla nelze změnit pravidla splátek poskytnutých úvěrů</t>
        </is>
      </c>
      <c r="N195" s="2" t="inlineStr">
        <is>
          <t>skæringsdato</t>
        </is>
      </c>
      <c r="O195" s="2" t="inlineStr">
        <is>
          <t>3</t>
        </is>
      </c>
      <c r="P195" s="2" t="inlineStr">
        <is>
          <t/>
        </is>
      </c>
      <c r="Q195" t="inlineStr">
        <is>
          <t/>
        </is>
      </c>
      <c r="R195" s="2" t="inlineStr">
        <is>
          <t>Stichtag</t>
        </is>
      </c>
      <c r="S195" s="2" t="inlineStr">
        <is>
          <t>3</t>
        </is>
      </c>
      <c r="T195" s="2" t="inlineStr">
        <is>
          <t/>
        </is>
      </c>
      <c r="U195" t="inlineStr">
        <is>
          <t/>
        </is>
      </c>
      <c r="V195" s="2" t="inlineStr">
        <is>
          <t>ημερομηνία λήξης</t>
        </is>
      </c>
      <c r="W195" s="2" t="inlineStr">
        <is>
          <t>3</t>
        </is>
      </c>
      <c r="X195" s="2" t="inlineStr">
        <is>
          <t/>
        </is>
      </c>
      <c r="Y195" t="inlineStr">
        <is>
          <t/>
        </is>
      </c>
      <c r="Z195" s="2" t="inlineStr">
        <is>
          <t>cut-off date</t>
        </is>
      </c>
      <c r="AA195" s="2" t="inlineStr">
        <is>
          <t>3</t>
        </is>
      </c>
      <c r="AB195" s="2" t="inlineStr">
        <is>
          <t/>
        </is>
      </c>
      <c r="AC195" t="inlineStr">
        <is>
          <t>date defined when a debtor country first meets with &lt;i&gt;Paris Club&lt;/i&gt; [ &lt;a href="/entry/result/767790/all" id="ENTRY_TO_ENTRY_CONVERTER" target="_blank"&gt;IATE:767790&lt;/a&gt; ] creditors; credits granted after this date generally are not subject to future rescheduling</t>
        </is>
      </c>
      <c r="AD195" s="2" t="inlineStr">
        <is>
          <t>fecha límite|
fecha de referencia</t>
        </is>
      </c>
      <c r="AE195" s="2" t="inlineStr">
        <is>
          <t>3|
3</t>
        </is>
      </c>
      <c r="AF195" s="2" t="inlineStr">
        <is>
          <t xml:space="preserve">|
</t>
        </is>
      </c>
      <c r="AG195" t="inlineStr">
        <is>
          <t>Fecha valor de un movimiento de activos fijos desde el punto de vista de su contabilidad. Cualquier movimiento en un activo fijo capitalizado lanza el cálculo automático de la amortización en el importe contabilizado.</t>
        </is>
      </c>
      <c r="AH195" s="2" t="inlineStr">
        <is>
          <t>tähtpäev</t>
        </is>
      </c>
      <c r="AI195" s="2" t="inlineStr">
        <is>
          <t>3</t>
        </is>
      </c>
      <c r="AJ195" s="2" t="inlineStr">
        <is>
          <t/>
        </is>
      </c>
      <c r="AK195" t="inlineStr">
        <is>
          <t/>
        </is>
      </c>
      <c r="AL195" s="2" t="inlineStr">
        <is>
          <t>määrätty aikaraja</t>
        </is>
      </c>
      <c r="AM195" s="2" t="inlineStr">
        <is>
          <t>3</t>
        </is>
      </c>
      <c r="AN195" s="2" t="inlineStr">
        <is>
          <t/>
        </is>
      </c>
      <c r="AO195" t="inlineStr">
        <is>
          <t/>
        </is>
      </c>
      <c r="AP195" s="2" t="inlineStr">
        <is>
          <t>date butoir|
date limite</t>
        </is>
      </c>
      <c r="AQ195" s="2" t="inlineStr">
        <is>
          <t>3|
2</t>
        </is>
      </c>
      <c r="AR195" s="2" t="inlineStr">
        <is>
          <t xml:space="preserve">|
</t>
        </is>
      </c>
      <c r="AS195" t="inlineStr">
        <is>
          <t>date avant laquelle un crédit doit avoir été accordé pour que les échéances de remboursement correspondantes puissent être consolidées dans les accords de restructuration</t>
        </is>
      </c>
      <c r="AT195" s="2" t="inlineStr">
        <is>
          <t>scoithdháta</t>
        </is>
      </c>
      <c r="AU195" s="2" t="inlineStr">
        <is>
          <t>3</t>
        </is>
      </c>
      <c r="AV195" s="2" t="inlineStr">
        <is>
          <t/>
        </is>
      </c>
      <c r="AW195" t="inlineStr">
        <is>
          <t/>
        </is>
      </c>
      <c r="AX195" s="2" t="inlineStr">
        <is>
          <t>datum zaključenja</t>
        </is>
      </c>
      <c r="AY195" s="2" t="inlineStr">
        <is>
          <t>3</t>
        </is>
      </c>
      <c r="AZ195" s="2" t="inlineStr">
        <is>
          <t/>
        </is>
      </c>
      <c r="BA195" t="inlineStr">
        <is>
          <t>datum prije kojeg ugovor o kreditu ili bilo koji drugi financijski aranžman na temelju kojeg postoji obveza plaćanja stranim vjerovnicima mora biti sklopljen kako bi podlijegao reprogramiranju</t>
        </is>
      </c>
      <c r="BB195" s="2" t="inlineStr">
        <is>
          <t>határidő</t>
        </is>
      </c>
      <c r="BC195" s="2" t="inlineStr">
        <is>
          <t>4</t>
        </is>
      </c>
      <c r="BD195" s="2" t="inlineStr">
        <is>
          <t/>
        </is>
      </c>
      <c r="BE195" t="inlineStr">
        <is>
          <t>dátum, amely azt a végső időpontot jelöli, ameddig egy hitelszerződést vagy egyéb pénzügyi megállapodást le kell zárni</t>
        </is>
      </c>
      <c r="BF195" s="2" t="inlineStr">
        <is>
          <t>cut-off date|
cod</t>
        </is>
      </c>
      <c r="BG195" s="2" t="inlineStr">
        <is>
          <t>3|
3</t>
        </is>
      </c>
      <c r="BH195" s="2" t="inlineStr">
        <is>
          <t xml:space="preserve">|
</t>
        </is>
      </c>
      <c r="BI195" t="inlineStr">
        <is>
          <t>nel quadro del Club di Parigi, data convenzionale che viene stabilita nel momento in cui un Paese chiede di ristrutturare per la prima volta il proprio debito estero al Club di Parigi, vale a dire data prima della quale un debito deve essere stato contratto affinché possa essere oggetto di trattamento, dal momento che i prestiti concessi dopo questa data non posso essere ristrutturati</t>
        </is>
      </c>
      <c r="BJ195" s="2" t="inlineStr">
        <is>
          <t>galutinis terminas|
galutinė data</t>
        </is>
      </c>
      <c r="BK195" s="2" t="inlineStr">
        <is>
          <t>3|
3</t>
        </is>
      </c>
      <c r="BL195" s="2" t="inlineStr">
        <is>
          <t>|
admitted</t>
        </is>
      </c>
      <c r="BM195" t="inlineStr">
        <is>
          <t/>
        </is>
      </c>
      <c r="BN195" s="2" t="inlineStr">
        <is>
          <t>robeždatums|
termiņš</t>
        </is>
      </c>
      <c r="BO195" s="2" t="inlineStr">
        <is>
          <t>3|
3</t>
        </is>
      </c>
      <c r="BP195" s="2" t="inlineStr">
        <is>
          <t xml:space="preserve">|
</t>
        </is>
      </c>
      <c r="BQ195" t="inlineStr">
        <is>
          <t/>
        </is>
      </c>
      <c r="BR195" s="2" t="inlineStr">
        <is>
          <t>data limitu</t>
        </is>
      </c>
      <c r="BS195" s="2" t="inlineStr">
        <is>
          <t>3</t>
        </is>
      </c>
      <c r="BT195" s="2" t="inlineStr">
        <is>
          <t/>
        </is>
      </c>
      <c r="BU195" t="inlineStr">
        <is>
          <t>data sa meta jrid ikun konkluż kuntratt ta' kreditu jew kwalunkwe kuntratt finanzjarju ieħor li joħloq obbligi ta' pagament lil kredituri barranin, sabiex tali arranġamenti jkunu jistgħu jiġu riskedati</t>
        </is>
      </c>
      <c r="BV195" s="2" t="inlineStr">
        <is>
          <t>afsluitdatum|
cut-off date</t>
        </is>
      </c>
      <c r="BW195" s="2" t="inlineStr">
        <is>
          <t>3|
2</t>
        </is>
      </c>
      <c r="BX195" s="2" t="inlineStr">
        <is>
          <t xml:space="preserve">|
</t>
        </is>
      </c>
      <c r="BY195" t="inlineStr">
        <is>
          <t>datum waarvóór een kredietovereenkomst of andere financiële regeling waaruit betalingsverplichtingen aan een buitenlandse crediteur voortvloeien, met een land moet zijn aangegaan om in aanmerking te komen voor schuldverlichting of herstructurering</t>
        </is>
      </c>
      <c r="BZ195" s="2" t="inlineStr">
        <is>
          <t>data graniczna</t>
        </is>
      </c>
      <c r="CA195" s="2" t="inlineStr">
        <is>
          <t>3</t>
        </is>
      </c>
      <c r="CB195" s="2" t="inlineStr">
        <is>
          <t/>
        </is>
      </c>
      <c r="CC195" t="inlineStr">
        <is>
          <t/>
        </is>
      </c>
      <c r="CD195" s="2" t="inlineStr">
        <is>
          <t>data-limite</t>
        </is>
      </c>
      <c r="CE195" s="2" t="inlineStr">
        <is>
          <t>3</t>
        </is>
      </c>
      <c r="CF195" s="2" t="inlineStr">
        <is>
          <t/>
        </is>
      </c>
      <c r="CG195" t="inlineStr">
        <is>
          <t>Momento em que expira um prazo.</t>
        </is>
      </c>
      <c r="CH195" s="2" t="inlineStr">
        <is>
          <t>termen|
dată-limită</t>
        </is>
      </c>
      <c r="CI195" s="2" t="inlineStr">
        <is>
          <t>3|
3</t>
        </is>
      </c>
      <c r="CJ195" s="2" t="inlineStr">
        <is>
          <t xml:space="preserve">|
</t>
        </is>
      </c>
      <c r="CK195" t="inlineStr">
        <is>
          <t/>
        </is>
      </c>
      <c r="CL195" s="2" t="inlineStr">
        <is>
          <t>koncový dátum</t>
        </is>
      </c>
      <c r="CM195" s="2" t="inlineStr">
        <is>
          <t>3</t>
        </is>
      </c>
      <c r="CN195" s="2" t="inlineStr">
        <is>
          <t/>
        </is>
      </c>
      <c r="CO195" t="inlineStr">
        <is>
          <t/>
        </is>
      </c>
      <c r="CP195" s="2" t="inlineStr">
        <is>
          <t>presečni datum</t>
        </is>
      </c>
      <c r="CQ195" s="2" t="inlineStr">
        <is>
          <t>3</t>
        </is>
      </c>
      <c r="CR195" s="2" t="inlineStr">
        <is>
          <t/>
        </is>
      </c>
      <c r="CS195" t="inlineStr">
        <is>
          <t/>
        </is>
      </c>
      <c r="CT195" s="2" t="inlineStr">
        <is>
          <t>brytdatum</t>
        </is>
      </c>
      <c r="CU195" s="2" t="inlineStr">
        <is>
          <t>3</t>
        </is>
      </c>
      <c r="CV195" s="2" t="inlineStr">
        <is>
          <t/>
        </is>
      </c>
      <c r="CW195" t="inlineStr">
        <is>
          <t>gränsen för vilka skulder som får medräknas i omförhandlingen</t>
        </is>
      </c>
    </row>
    <row r="196">
      <c r="A196" s="1" t="str">
        <f>HYPERLINK("https://iate.europa.eu/entry/result/1569936/all", "1569936")</f>
        <v>1569936</v>
      </c>
      <c r="B196" t="inlineStr">
        <is>
          <t>ECONOMICS;SCIENCE</t>
        </is>
      </c>
      <c r="C196" t="inlineStr">
        <is>
          <t>ECONOMICS|economic analysis|statistics;SCIENCE</t>
        </is>
      </c>
      <c r="D196" t="inlineStr">
        <is>
          <t>no</t>
        </is>
      </c>
      <c r="E196" t="inlineStr">
        <is>
          <t/>
        </is>
      </c>
      <c r="F196" t="inlineStr">
        <is>
          <t/>
        </is>
      </c>
      <c r="G196" t="inlineStr">
        <is>
          <t/>
        </is>
      </c>
      <c r="H196" t="inlineStr">
        <is>
          <t/>
        </is>
      </c>
      <c r="I196" t="inlineStr">
        <is>
          <t/>
        </is>
      </c>
      <c r="J196" t="inlineStr">
        <is>
          <t/>
        </is>
      </c>
      <c r="K196" t="inlineStr">
        <is>
          <t/>
        </is>
      </c>
      <c r="L196" t="inlineStr">
        <is>
          <t/>
        </is>
      </c>
      <c r="M196" t="inlineStr">
        <is>
          <t/>
        </is>
      </c>
      <c r="N196" s="2" t="inlineStr">
        <is>
          <t>korrelations-tabel|
korrelationstabel</t>
        </is>
      </c>
      <c r="O196" s="2" t="inlineStr">
        <is>
          <t>3|
3</t>
        </is>
      </c>
      <c r="P196" s="2" t="inlineStr">
        <is>
          <t xml:space="preserve">|
</t>
        </is>
      </c>
      <c r="Q196" t="inlineStr">
        <is>
          <t/>
        </is>
      </c>
      <c r="R196" s="2" t="inlineStr">
        <is>
          <t>Korrelationstafel</t>
        </is>
      </c>
      <c r="S196" s="2" t="inlineStr">
        <is>
          <t>3</t>
        </is>
      </c>
      <c r="T196" s="2" t="inlineStr">
        <is>
          <t/>
        </is>
      </c>
      <c r="U196" t="inlineStr">
        <is>
          <t/>
        </is>
      </c>
      <c r="V196" s="2" t="inlineStr">
        <is>
          <t>πίνακας συσχέτισης</t>
        </is>
      </c>
      <c r="W196" s="2" t="inlineStr">
        <is>
          <t>3</t>
        </is>
      </c>
      <c r="X196" s="2" t="inlineStr">
        <is>
          <t/>
        </is>
      </c>
      <c r="Y196" t="inlineStr">
        <is>
          <t/>
        </is>
      </c>
      <c r="Z196" s="2" t="inlineStr">
        <is>
          <t>correlation table</t>
        </is>
      </c>
      <c r="AA196" s="2" t="inlineStr">
        <is>
          <t>3</t>
        </is>
      </c>
      <c r="AB196" s="2" t="inlineStr">
        <is>
          <t/>
        </is>
      </c>
      <c r="AC196" t="inlineStr">
        <is>
          <t>the frequency-table of a bivariate distribution</t>
        </is>
      </c>
      <c r="AD196" s="2" t="inlineStr">
        <is>
          <t>tabla de correlación</t>
        </is>
      </c>
      <c r="AE196" s="2" t="inlineStr">
        <is>
          <t>3</t>
        </is>
      </c>
      <c r="AF196" s="2" t="inlineStr">
        <is>
          <t/>
        </is>
      </c>
      <c r="AG196" t="inlineStr">
        <is>
          <t/>
        </is>
      </c>
      <c r="AH196" t="inlineStr">
        <is>
          <t/>
        </is>
      </c>
      <c r="AI196" t="inlineStr">
        <is>
          <t/>
        </is>
      </c>
      <c r="AJ196" t="inlineStr">
        <is>
          <t/>
        </is>
      </c>
      <c r="AK196" t="inlineStr">
        <is>
          <t/>
        </is>
      </c>
      <c r="AL196" s="2" t="inlineStr">
        <is>
          <t>korrelaatiotaulu</t>
        </is>
      </c>
      <c r="AM196" s="2" t="inlineStr">
        <is>
          <t>3</t>
        </is>
      </c>
      <c r="AN196" s="2" t="inlineStr">
        <is>
          <t/>
        </is>
      </c>
      <c r="AO196" t="inlineStr">
        <is>
          <t/>
        </is>
      </c>
      <c r="AP196" s="2" t="inlineStr">
        <is>
          <t>table de corrélation|
tableau de corrélation</t>
        </is>
      </c>
      <c r="AQ196" s="2" t="inlineStr">
        <is>
          <t>3|
3</t>
        </is>
      </c>
      <c r="AR196" s="2" t="inlineStr">
        <is>
          <t xml:space="preserve">|
</t>
        </is>
      </c>
      <c r="AS196" t="inlineStr">
        <is>
          <t>tableau à double entrée dans le cas de deux caractères quantitatifs(variables)</t>
        </is>
      </c>
      <c r="AT196" t="inlineStr">
        <is>
          <t/>
        </is>
      </c>
      <c r="AU196" t="inlineStr">
        <is>
          <t/>
        </is>
      </c>
      <c r="AV196" t="inlineStr">
        <is>
          <t/>
        </is>
      </c>
      <c r="AW196" t="inlineStr">
        <is>
          <t/>
        </is>
      </c>
      <c r="AX196" t="inlineStr">
        <is>
          <t/>
        </is>
      </c>
      <c r="AY196" t="inlineStr">
        <is>
          <t/>
        </is>
      </c>
      <c r="AZ196" t="inlineStr">
        <is>
          <t/>
        </is>
      </c>
      <c r="BA196" t="inlineStr">
        <is>
          <t/>
        </is>
      </c>
      <c r="BB196" s="2" t="inlineStr">
        <is>
          <t>megfelelési táblázat</t>
        </is>
      </c>
      <c r="BC196" s="2" t="inlineStr">
        <is>
          <t>4</t>
        </is>
      </c>
      <c r="BD196" s="2" t="inlineStr">
        <is>
          <t/>
        </is>
      </c>
      <c r="BE196" t="inlineStr">
        <is>
          <t/>
        </is>
      </c>
      <c r="BF196" s="2" t="inlineStr">
        <is>
          <t>tavola di correlazione</t>
        </is>
      </c>
      <c r="BG196" s="2" t="inlineStr">
        <is>
          <t>3</t>
        </is>
      </c>
      <c r="BH196" s="2" t="inlineStr">
        <is>
          <t/>
        </is>
      </c>
      <c r="BI196" t="inlineStr">
        <is>
          <t/>
        </is>
      </c>
      <c r="BJ196" t="inlineStr">
        <is>
          <t/>
        </is>
      </c>
      <c r="BK196" t="inlineStr">
        <is>
          <t/>
        </is>
      </c>
      <c r="BL196" t="inlineStr">
        <is>
          <t/>
        </is>
      </c>
      <c r="BM196" t="inlineStr">
        <is>
          <t/>
        </is>
      </c>
      <c r="BN196" t="inlineStr">
        <is>
          <t/>
        </is>
      </c>
      <c r="BO196" t="inlineStr">
        <is>
          <t/>
        </is>
      </c>
      <c r="BP196" t="inlineStr">
        <is>
          <t/>
        </is>
      </c>
      <c r="BQ196" t="inlineStr">
        <is>
          <t/>
        </is>
      </c>
      <c r="BR196" t="inlineStr">
        <is>
          <t/>
        </is>
      </c>
      <c r="BS196" t="inlineStr">
        <is>
          <t/>
        </is>
      </c>
      <c r="BT196" t="inlineStr">
        <is>
          <t/>
        </is>
      </c>
      <c r="BU196" t="inlineStr">
        <is>
          <t/>
        </is>
      </c>
      <c r="BV196" s="2" t="inlineStr">
        <is>
          <t>correlatietabel</t>
        </is>
      </c>
      <c r="BW196" s="2" t="inlineStr">
        <is>
          <t>3</t>
        </is>
      </c>
      <c r="BX196" s="2" t="inlineStr">
        <is>
          <t/>
        </is>
      </c>
      <c r="BY196" t="inlineStr">
        <is>
          <t/>
        </is>
      </c>
      <c r="BZ196" s="2" t="inlineStr">
        <is>
          <t>tabela korelacji</t>
        </is>
      </c>
      <c r="CA196" s="2" t="inlineStr">
        <is>
          <t>3</t>
        </is>
      </c>
      <c r="CB196" s="2" t="inlineStr">
        <is>
          <t/>
        </is>
      </c>
      <c r="CC196" t="inlineStr">
        <is>
          <t/>
        </is>
      </c>
      <c r="CD196" s="2" t="inlineStr">
        <is>
          <t>tabela de correlação|
tabela de correlações</t>
        </is>
      </c>
      <c r="CE196" s="2" t="inlineStr">
        <is>
          <t>3|
3</t>
        </is>
      </c>
      <c r="CF196" s="2" t="inlineStr">
        <is>
          <t xml:space="preserve">|
</t>
        </is>
      </c>
      <c r="CG196" t="inlineStr">
        <is>
          <t/>
        </is>
      </c>
      <c r="CH196" t="inlineStr">
        <is>
          <t/>
        </is>
      </c>
      <c r="CI196" t="inlineStr">
        <is>
          <t/>
        </is>
      </c>
      <c r="CJ196" t="inlineStr">
        <is>
          <t/>
        </is>
      </c>
      <c r="CK196" t="inlineStr">
        <is>
          <t/>
        </is>
      </c>
      <c r="CL196" s="2" t="inlineStr">
        <is>
          <t>tabuľka zhody</t>
        </is>
      </c>
      <c r="CM196" s="2" t="inlineStr">
        <is>
          <t>3</t>
        </is>
      </c>
      <c r="CN196" s="2" t="inlineStr">
        <is>
          <t/>
        </is>
      </c>
      <c r="CO196" t="inlineStr">
        <is>
          <t/>
        </is>
      </c>
      <c r="CP196" s="2" t="inlineStr">
        <is>
          <t>korelacijska tabela</t>
        </is>
      </c>
      <c r="CQ196" s="2" t="inlineStr">
        <is>
          <t>3</t>
        </is>
      </c>
      <c r="CR196" s="2" t="inlineStr">
        <is>
          <t/>
        </is>
      </c>
      <c r="CS196" t="inlineStr">
        <is>
          <t/>
        </is>
      </c>
      <c r="CT196" s="2" t="inlineStr">
        <is>
          <t>korrelationstabell</t>
        </is>
      </c>
      <c r="CU196" s="2" t="inlineStr">
        <is>
          <t>3</t>
        </is>
      </c>
      <c r="CV196" s="2" t="inlineStr">
        <is>
          <t/>
        </is>
      </c>
      <c r="CW196" t="inlineStr">
        <is>
          <t/>
        </is>
      </c>
    </row>
    <row r="197">
      <c r="A197" s="1" t="str">
        <f>HYPERLINK("https://iate.europa.eu/entry/result/3535560/all", "3535560")</f>
        <v>3535560</v>
      </c>
      <c r="B197" t="inlineStr">
        <is>
          <t>SOCIAL QUESTIONS</t>
        </is>
      </c>
      <c r="C197" t="inlineStr">
        <is>
          <t>SOCIAL QUESTIONS|health|health policy;SOCIAL QUESTIONS|health|pharmaceutical industry</t>
        </is>
      </c>
      <c r="D197" t="inlineStr">
        <is>
          <t>no</t>
        </is>
      </c>
      <c r="E197" t="inlineStr">
        <is>
          <t/>
        </is>
      </c>
      <c r="F197" s="2" t="inlineStr">
        <is>
          <t>Координационна група за процедурата по взаимно признаване и за децентрализираната процедура - лекарствени продукти за хуманна употреба</t>
        </is>
      </c>
      <c r="G197" s="2" t="inlineStr">
        <is>
          <t>2</t>
        </is>
      </c>
      <c r="H197" s="2" t="inlineStr">
        <is>
          <t/>
        </is>
      </c>
      <c r="I197" t="inlineStr">
        <is>
          <t/>
        </is>
      </c>
      <c r="J197" s="2" t="inlineStr">
        <is>
          <t>koordinační skupina pro vzájemné uznávání a decentralizované postupy - humánní léčivé přípravky</t>
        </is>
      </c>
      <c r="K197" s="2" t="inlineStr">
        <is>
          <t>2</t>
        </is>
      </c>
      <c r="L197" s="2" t="inlineStr">
        <is>
          <t/>
        </is>
      </c>
      <c r="M197" t="inlineStr">
        <is>
          <t/>
        </is>
      </c>
      <c r="N197" s="2" t="inlineStr">
        <is>
          <t>Koordinationsgruppe vedrørende gensidig anerkendelse og decentral procedure - lægemidler til mennesker</t>
        </is>
      </c>
      <c r="O197" s="2" t="inlineStr">
        <is>
          <t>3</t>
        </is>
      </c>
      <c r="P197" s="2" t="inlineStr">
        <is>
          <t/>
        </is>
      </c>
      <c r="Q197" t="inlineStr">
        <is>
          <t/>
        </is>
      </c>
      <c r="R197" s="2" t="inlineStr">
        <is>
          <t>Koordinierungsgruppe für das Verfahren der gegenseitigen Anerkennung und das dezentralisierte Verfahren - Humanarzneimittel</t>
        </is>
      </c>
      <c r="S197" s="2" t="inlineStr">
        <is>
          <t>3</t>
        </is>
      </c>
      <c r="T197" s="2" t="inlineStr">
        <is>
          <t/>
        </is>
      </c>
      <c r="U197" t="inlineStr">
        <is>
          <t/>
        </is>
      </c>
      <c r="V197" s="2" t="inlineStr">
        <is>
          <t>Συντονιστική Ομάδα για τη διαδικασία αμοιβαίας αναγνώρισης και την αποκεντρωμένη διαδικασία - φάρμακα για ανθρώπινη χρήση|
CMD(h)</t>
        </is>
      </c>
      <c r="W197" s="2" t="inlineStr">
        <is>
          <t>3|
3</t>
        </is>
      </c>
      <c r="X197" s="2" t="inlineStr">
        <is>
          <t xml:space="preserve">|
</t>
        </is>
      </c>
      <c r="Y197" t="inlineStr">
        <is>
          <t/>
        </is>
      </c>
      <c r="Z197" s="2" t="inlineStr">
        <is>
          <t>Coordination Group for Mutual Recognition and Decentralised Procedures - Human|
Co-ordination group for Mutual recognition and Decentralised procedures – human|
CMDh</t>
        </is>
      </c>
      <c r="AA197" s="2" t="inlineStr">
        <is>
          <t>3|
1|
3</t>
        </is>
      </c>
      <c r="AB197" s="2" t="inlineStr">
        <is>
          <t xml:space="preserve">|
|
</t>
        </is>
      </c>
      <c r="AC197" t="inlineStr">
        <is>
          <t>group set up under Directive 2004/27/EC for the examination of any question relating to marketing authorisation of a medicinal product in two or more Member States, in accordance with the mutual recognition procedure or the decentralised procedure</t>
        </is>
      </c>
      <c r="AD197" s="2" t="inlineStr">
        <is>
          <t>Grupo de Coordinación de los Procedimientos de Reconocimiento Mutuo y Descentralizados– Medicamentos humanos</t>
        </is>
      </c>
      <c r="AE197" s="2" t="inlineStr">
        <is>
          <t>3</t>
        </is>
      </c>
      <c r="AF197" s="2" t="inlineStr">
        <is>
          <t/>
        </is>
      </c>
      <c r="AG197" t="inlineStr">
        <is>
          <t>grupo creado en el marco de la Directiva 2004/27/CE para examinar las cuestiones relacionadas con la autorización de comercialización de medicamentos en dos o más Estados miembros de conformidad con el procedimiento de reconocimiento mútuo o el procedimiento descentralizado</t>
        </is>
      </c>
      <c r="AH197" s="2" t="inlineStr">
        <is>
          <t>inimravimite vastastikuse tunnustamise ja detsentraliseeritud menetluste koordineerimisrühm</t>
        </is>
      </c>
      <c r="AI197" s="2" t="inlineStr">
        <is>
          <t>2</t>
        </is>
      </c>
      <c r="AJ197" s="2" t="inlineStr">
        <is>
          <t/>
        </is>
      </c>
      <c r="AK197" t="inlineStr">
        <is>
          <t/>
        </is>
      </c>
      <c r="AL197" s="2" t="inlineStr">
        <is>
          <t>tunnustamis- ja hajautetun menettelyn koordinointiryhmä (ihmislääkevalmisteet)</t>
        </is>
      </c>
      <c r="AM197" s="2" t="inlineStr">
        <is>
          <t>2</t>
        </is>
      </c>
      <c r="AN197" s="2" t="inlineStr">
        <is>
          <t/>
        </is>
      </c>
      <c r="AO197" t="inlineStr">
        <is>
          <t/>
        </is>
      </c>
      <c r="AP197" s="2" t="inlineStr">
        <is>
          <t>Groupe de coordination pour la procédure de reconnaissance mutuelle et la procédure décentralisée - médicaments à usage humain</t>
        </is>
      </c>
      <c r="AQ197" s="2" t="inlineStr">
        <is>
          <t>2</t>
        </is>
      </c>
      <c r="AR197" s="2" t="inlineStr">
        <is>
          <t/>
        </is>
      </c>
      <c r="AS197" t="inlineStr">
        <is>
          <t/>
        </is>
      </c>
      <c r="AT197" s="2" t="inlineStr">
        <is>
          <t>CMDh|
an Grúpa Comhordaithe d'Aitheantas Frithpháirteach agus do Nósanna Imeachta Díláraithe - don Duine</t>
        </is>
      </c>
      <c r="AU197" s="2" t="inlineStr">
        <is>
          <t>3|
3</t>
        </is>
      </c>
      <c r="AV197" s="2" t="inlineStr">
        <is>
          <t xml:space="preserve">|
</t>
        </is>
      </c>
      <c r="AW197" t="inlineStr">
        <is>
          <t/>
        </is>
      </c>
      <c r="AX197" s="2" t="inlineStr">
        <is>
          <t>Koordinacijska grupa za postupak međusobnog priznavanja i decentralizirani postupak za humane lijekove|
CMDh</t>
        </is>
      </c>
      <c r="AY197" s="2" t="inlineStr">
        <is>
          <t>3|
3</t>
        </is>
      </c>
      <c r="AZ197" s="2" t="inlineStr">
        <is>
          <t xml:space="preserve">|
</t>
        </is>
      </c>
      <c r="BA197" t="inlineStr">
        <is>
          <t>grupa odgovorna za ispitivanje i razmatranje pitanja koji se odnose na odobrenja za stavljanje u promet humanih lijekova u dvije ili više država članica kroz postupak međusobnog priznavanja ili decentralizirani postupak</t>
        </is>
      </c>
      <c r="BB197" s="2" t="inlineStr">
        <is>
          <t>Kölcsönös elismerés és decentralizált eljárások koordinációs csoportja - Emberi felhasználásra szánt gyógyszerek</t>
        </is>
      </c>
      <c r="BC197" s="2" t="inlineStr">
        <is>
          <t>2</t>
        </is>
      </c>
      <c r="BD197" s="2" t="inlineStr">
        <is>
          <t/>
        </is>
      </c>
      <c r="BE197" t="inlineStr">
        <is>
          <t/>
        </is>
      </c>
      <c r="BF197" s="2" t="inlineStr">
        <is>
          <t>gruppo di coordinamento per le procedure di mutuo riconoscimento e decentrate - medicinali per uso umano</t>
        </is>
      </c>
      <c r="BG197" s="2" t="inlineStr">
        <is>
          <t>3</t>
        </is>
      </c>
      <c r="BH197" s="2" t="inlineStr">
        <is>
          <t/>
        </is>
      </c>
      <c r="BI197" t="inlineStr">
        <is>
          <t/>
        </is>
      </c>
      <c r="BJ197" s="2" t="inlineStr">
        <is>
          <t>Žmonėms skirtų vaistinių preparatų savitarpio pripažinimo ir decentralizuotos procedūros koordinavimo grupė</t>
        </is>
      </c>
      <c r="BK197" s="2" t="inlineStr">
        <is>
          <t>2</t>
        </is>
      </c>
      <c r="BL197" s="2" t="inlineStr">
        <is>
          <t/>
        </is>
      </c>
      <c r="BM197" t="inlineStr">
        <is>
          <t/>
        </is>
      </c>
      <c r="BN197" s="2" t="inlineStr">
        <is>
          <t>Cilvēkiem paredzēto zāļu savstarpējās atzīšanas un decentralizēto procedūru koordinācijas grupa|
&lt;i&gt;CMDh&lt;/i&gt;</t>
        </is>
      </c>
      <c r="BO197" s="2" t="inlineStr">
        <is>
          <t>2|
2</t>
        </is>
      </c>
      <c r="BP197" s="2" t="inlineStr">
        <is>
          <t xml:space="preserve">|
</t>
        </is>
      </c>
      <c r="BQ197" t="inlineStr">
        <is>
          <t/>
        </is>
      </c>
      <c r="BR197" s="2" t="inlineStr">
        <is>
          <t>Grupp ta' koordinazzjoni għal proċedura tar-rikonoxximent reċiproku u l-proċedura deċentralizzata - Bniedem</t>
        </is>
      </c>
      <c r="BS197" s="2" t="inlineStr">
        <is>
          <t>3</t>
        </is>
      </c>
      <c r="BT197" s="2" t="inlineStr">
        <is>
          <t/>
        </is>
      </c>
      <c r="BU197" t="inlineStr">
        <is>
          <t/>
        </is>
      </c>
      <c r="BV197" s="2" t="inlineStr">
        <is>
          <t>Coördinatiegroep voor wederzijdse erkenning en gedecentraliseerde procedures (geneesmiddelen voor menselijk gebruik)|
CMD(h)</t>
        </is>
      </c>
      <c r="BW197" s="2" t="inlineStr">
        <is>
          <t>2|
2</t>
        </is>
      </c>
      <c r="BX197" s="2" t="inlineStr">
        <is>
          <t xml:space="preserve">|
</t>
        </is>
      </c>
      <c r="BY197" t="inlineStr">
        <is>
          <t/>
        </is>
      </c>
      <c r="BZ197" s="2" t="inlineStr">
        <is>
          <t>Grupa koordynacyjna ds. procedur wzajemnego uznania i zdecentralizowanej - produkty stosowane u ludzi</t>
        </is>
      </c>
      <c r="CA197" s="2" t="inlineStr">
        <is>
          <t>2</t>
        </is>
      </c>
      <c r="CB197" s="2" t="inlineStr">
        <is>
          <t/>
        </is>
      </c>
      <c r="CC197" t="inlineStr">
        <is>
          <t/>
        </is>
      </c>
      <c r="CD197" s="2" t="inlineStr">
        <is>
          <t>Grupo de Coordenação para os Procedimentos de Reconhecimento Mútuo e Descentralizado - medicamentos para uso humano|
CMD(h)</t>
        </is>
      </c>
      <c r="CE197" s="2" t="inlineStr">
        <is>
          <t>3|
3</t>
        </is>
      </c>
      <c r="CF197" s="2" t="inlineStr">
        <is>
          <t xml:space="preserve">|
</t>
        </is>
      </c>
      <c r="CG197" t="inlineStr">
        <is>
          <t/>
        </is>
      </c>
      <c r="CH197" s="2" t="inlineStr">
        <is>
          <t>Grupul de coordonare pentru procedura de recunoaștere reciprocă și procedura descentralizată - Medicamente de uz uman|
CMD(h)</t>
        </is>
      </c>
      <c r="CI197" s="2" t="inlineStr">
        <is>
          <t>3|
3</t>
        </is>
      </c>
      <c r="CJ197" s="2" t="inlineStr">
        <is>
          <t xml:space="preserve">|
</t>
        </is>
      </c>
      <c r="CK197" t="inlineStr">
        <is>
          <t/>
        </is>
      </c>
      <c r="CL197" s="2" t="inlineStr">
        <is>
          <t>Koordinačná skupina pre postupy vzájomného uznávania a decentralizované postupy - humánne lieky</t>
        </is>
      </c>
      <c r="CM197" s="2" t="inlineStr">
        <is>
          <t>3</t>
        </is>
      </c>
      <c r="CN197" s="2" t="inlineStr">
        <is>
          <t/>
        </is>
      </c>
      <c r="CO197" t="inlineStr">
        <is>
          <t/>
        </is>
      </c>
      <c r="CP197" s="2" t="inlineStr">
        <is>
          <t>Skupina za usklajevanje za postopek z medsebojnim priznavanjem in decentralizirani postopek - zdravila za uporabo v humani medicini|
CMD(h)</t>
        </is>
      </c>
      <c r="CQ197" s="2" t="inlineStr">
        <is>
          <t>2|
2</t>
        </is>
      </c>
      <c r="CR197" s="2" t="inlineStr">
        <is>
          <t xml:space="preserve">|
</t>
        </is>
      </c>
      <c r="CS197" t="inlineStr">
        <is>
          <t/>
        </is>
      </c>
      <c r="CT197" s="2" t="inlineStr">
        <is>
          <t>samordningsgrupp för förfarandet för ömsesidigt erkännande och decentraliserat förfarande - humanläkemedel|
CMD(h)</t>
        </is>
      </c>
      <c r="CU197" s="2" t="inlineStr">
        <is>
          <t>3|
3</t>
        </is>
      </c>
      <c r="CV197" s="2" t="inlineStr">
        <is>
          <t xml:space="preserve">|
</t>
        </is>
      </c>
      <c r="CW197" t="inlineStr">
        <is>
          <t/>
        </is>
      </c>
    </row>
    <row r="198">
      <c r="A198" s="1" t="str">
        <f>HYPERLINK("https://iate.europa.eu/entry/result/1213015/all", "1213015")</f>
        <v>1213015</v>
      </c>
      <c r="B198" t="inlineStr">
        <is>
          <t>INDUSTRY</t>
        </is>
      </c>
      <c r="C198" t="inlineStr">
        <is>
          <t>INDUSTRY|electronics and electrical engineering</t>
        </is>
      </c>
      <c r="D198" t="inlineStr">
        <is>
          <t>no</t>
        </is>
      </c>
      <c r="E198" t="inlineStr">
        <is>
          <t/>
        </is>
      </c>
      <c r="F198" t="inlineStr">
        <is>
          <t/>
        </is>
      </c>
      <c r="G198" t="inlineStr">
        <is>
          <t/>
        </is>
      </c>
      <c r="H198" t="inlineStr">
        <is>
          <t/>
        </is>
      </c>
      <c r="I198" t="inlineStr">
        <is>
          <t/>
        </is>
      </c>
      <c r="J198" t="inlineStr">
        <is>
          <t/>
        </is>
      </c>
      <c r="K198" t="inlineStr">
        <is>
          <t/>
        </is>
      </c>
      <c r="L198" t="inlineStr">
        <is>
          <t/>
        </is>
      </c>
      <c r="M198" t="inlineStr">
        <is>
          <t/>
        </is>
      </c>
      <c r="N198" s="2" t="inlineStr">
        <is>
          <t>kontinuerlig anvendelse</t>
        </is>
      </c>
      <c r="O198" s="2" t="inlineStr">
        <is>
          <t>3</t>
        </is>
      </c>
      <c r="P198" s="2" t="inlineStr">
        <is>
          <t/>
        </is>
      </c>
      <c r="Q198" t="inlineStr">
        <is>
          <t/>
        </is>
      </c>
      <c r="R198" s="2" t="inlineStr">
        <is>
          <t>kontinuierlicher Betrieb|
Dauerbetrieb</t>
        </is>
      </c>
      <c r="S198" s="2" t="inlineStr">
        <is>
          <t>3|
3</t>
        </is>
      </c>
      <c r="T198" s="2" t="inlineStr">
        <is>
          <t xml:space="preserve">|
</t>
        </is>
      </c>
      <c r="U198" t="inlineStr">
        <is>
          <t/>
        </is>
      </c>
      <c r="V198" s="2" t="inlineStr">
        <is>
          <t>συνεχής λειτουργία</t>
        </is>
      </c>
      <c r="W198" s="2" t="inlineStr">
        <is>
          <t>3</t>
        </is>
      </c>
      <c r="X198" s="2" t="inlineStr">
        <is>
          <t/>
        </is>
      </c>
      <c r="Y198" t="inlineStr">
        <is>
          <t/>
        </is>
      </c>
      <c r="Z198" s="2" t="inlineStr">
        <is>
          <t>continuous use</t>
        </is>
      </c>
      <c r="AA198" s="2" t="inlineStr">
        <is>
          <t>3</t>
        </is>
      </c>
      <c r="AB198" s="2" t="inlineStr">
        <is>
          <t/>
        </is>
      </c>
      <c r="AC198" t="inlineStr">
        <is>
          <t/>
        </is>
      </c>
      <c r="AD198" s="2" t="inlineStr">
        <is>
          <t>funcionamiento continuo</t>
        </is>
      </c>
      <c r="AE198" s="2" t="inlineStr">
        <is>
          <t>3</t>
        </is>
      </c>
      <c r="AF198" s="2" t="inlineStr">
        <is>
          <t/>
        </is>
      </c>
      <c r="AG198" t="inlineStr">
        <is>
          <t/>
        </is>
      </c>
      <c r="AH198" t="inlineStr">
        <is>
          <t/>
        </is>
      </c>
      <c r="AI198" t="inlineStr">
        <is>
          <t/>
        </is>
      </c>
      <c r="AJ198" t="inlineStr">
        <is>
          <t/>
        </is>
      </c>
      <c r="AK198" t="inlineStr">
        <is>
          <t/>
        </is>
      </c>
      <c r="AL198" t="inlineStr">
        <is>
          <t/>
        </is>
      </c>
      <c r="AM198" t="inlineStr">
        <is>
          <t/>
        </is>
      </c>
      <c r="AN198" t="inlineStr">
        <is>
          <t/>
        </is>
      </c>
      <c r="AO198" t="inlineStr">
        <is>
          <t/>
        </is>
      </c>
      <c r="AP198" s="2" t="inlineStr">
        <is>
          <t>fonctionnement continu</t>
        </is>
      </c>
      <c r="AQ198" s="2" t="inlineStr">
        <is>
          <t>3</t>
        </is>
      </c>
      <c r="AR198" s="2" t="inlineStr">
        <is>
          <t/>
        </is>
      </c>
      <c r="AS198" t="inlineStr">
        <is>
          <t>la capacité d’un moteur électrique doté d’un système intégré de refroidissement de fonctionner à charge nominale sans interruption à des élévations maximales de température inférieures à l'élévation maximale</t>
        </is>
      </c>
      <c r="AT198" t="inlineStr">
        <is>
          <t/>
        </is>
      </c>
      <c r="AU198" t="inlineStr">
        <is>
          <t/>
        </is>
      </c>
      <c r="AV198" t="inlineStr">
        <is>
          <t/>
        </is>
      </c>
      <c r="AW198" t="inlineStr">
        <is>
          <t/>
        </is>
      </c>
      <c r="AX198" t="inlineStr">
        <is>
          <t/>
        </is>
      </c>
      <c r="AY198" t="inlineStr">
        <is>
          <t/>
        </is>
      </c>
      <c r="AZ198" t="inlineStr">
        <is>
          <t/>
        </is>
      </c>
      <c r="BA198" t="inlineStr">
        <is>
          <t/>
        </is>
      </c>
      <c r="BB198" t="inlineStr">
        <is>
          <t/>
        </is>
      </c>
      <c r="BC198" t="inlineStr">
        <is>
          <t/>
        </is>
      </c>
      <c r="BD198" t="inlineStr">
        <is>
          <t/>
        </is>
      </c>
      <c r="BE198" t="inlineStr">
        <is>
          <t/>
        </is>
      </c>
      <c r="BF198" s="2" t="inlineStr">
        <is>
          <t>funzionamento continuo</t>
        </is>
      </c>
      <c r="BG198" s="2" t="inlineStr">
        <is>
          <t>3</t>
        </is>
      </c>
      <c r="BH198" s="2" t="inlineStr">
        <is>
          <t/>
        </is>
      </c>
      <c r="BI198" t="inlineStr">
        <is>
          <t/>
        </is>
      </c>
      <c r="BJ198" t="inlineStr">
        <is>
          <t/>
        </is>
      </c>
      <c r="BK198" t="inlineStr">
        <is>
          <t/>
        </is>
      </c>
      <c r="BL198" t="inlineStr">
        <is>
          <t/>
        </is>
      </c>
      <c r="BM198" t="inlineStr">
        <is>
          <t/>
        </is>
      </c>
      <c r="BN198" t="inlineStr">
        <is>
          <t/>
        </is>
      </c>
      <c r="BO198" t="inlineStr">
        <is>
          <t/>
        </is>
      </c>
      <c r="BP198" t="inlineStr">
        <is>
          <t/>
        </is>
      </c>
      <c r="BQ198" t="inlineStr">
        <is>
          <t/>
        </is>
      </c>
      <c r="BR198" t="inlineStr">
        <is>
          <t/>
        </is>
      </c>
      <c r="BS198" t="inlineStr">
        <is>
          <t/>
        </is>
      </c>
      <c r="BT198" t="inlineStr">
        <is>
          <t/>
        </is>
      </c>
      <c r="BU198" t="inlineStr">
        <is>
          <t/>
        </is>
      </c>
      <c r="BV198" s="2" t="inlineStr">
        <is>
          <t>continue werking</t>
        </is>
      </c>
      <c r="BW198" s="2" t="inlineStr">
        <is>
          <t>3</t>
        </is>
      </c>
      <c r="BX198" s="2" t="inlineStr">
        <is>
          <t/>
        </is>
      </c>
      <c r="BY198" t="inlineStr">
        <is>
          <t/>
        </is>
      </c>
      <c r="BZ198" t="inlineStr">
        <is>
          <t/>
        </is>
      </c>
      <c r="CA198" t="inlineStr">
        <is>
          <t/>
        </is>
      </c>
      <c r="CB198" t="inlineStr">
        <is>
          <t/>
        </is>
      </c>
      <c r="CC198" t="inlineStr">
        <is>
          <t/>
        </is>
      </c>
      <c r="CD198" s="2" t="inlineStr">
        <is>
          <t>funcionamento contínuo</t>
        </is>
      </c>
      <c r="CE198" s="2" t="inlineStr">
        <is>
          <t>3</t>
        </is>
      </c>
      <c r="CF198" s="2" t="inlineStr">
        <is>
          <t/>
        </is>
      </c>
      <c r="CG198" t="inlineStr">
        <is>
          <t/>
        </is>
      </c>
      <c r="CH198" t="inlineStr">
        <is>
          <t/>
        </is>
      </c>
      <c r="CI198" t="inlineStr">
        <is>
          <t/>
        </is>
      </c>
      <c r="CJ198" t="inlineStr">
        <is>
          <t/>
        </is>
      </c>
      <c r="CK198" t="inlineStr">
        <is>
          <t/>
        </is>
      </c>
      <c r="CL198" t="inlineStr">
        <is>
          <t/>
        </is>
      </c>
      <c r="CM198" t="inlineStr">
        <is>
          <t/>
        </is>
      </c>
      <c r="CN198" t="inlineStr">
        <is>
          <t/>
        </is>
      </c>
      <c r="CO198" t="inlineStr">
        <is>
          <t/>
        </is>
      </c>
      <c r="CP198" t="inlineStr">
        <is>
          <t/>
        </is>
      </c>
      <c r="CQ198" t="inlineStr">
        <is>
          <t/>
        </is>
      </c>
      <c r="CR198" t="inlineStr">
        <is>
          <t/>
        </is>
      </c>
      <c r="CS198" t="inlineStr">
        <is>
          <t/>
        </is>
      </c>
      <c r="CT198" t="inlineStr">
        <is>
          <t/>
        </is>
      </c>
      <c r="CU198" t="inlineStr">
        <is>
          <t/>
        </is>
      </c>
      <c r="CV198" t="inlineStr">
        <is>
          <t/>
        </is>
      </c>
      <c r="CW198" t="inlineStr">
        <is>
          <t/>
        </is>
      </c>
    </row>
    <row r="199">
      <c r="A199" s="1" t="str">
        <f>HYPERLINK("https://iate.europa.eu/entry/result/65708/all", "65708")</f>
        <v>65708</v>
      </c>
      <c r="B199" t="inlineStr">
        <is>
          <t>Domain code not specified</t>
        </is>
      </c>
      <c r="C199" t="inlineStr">
        <is>
          <t>Domain code not specified</t>
        </is>
      </c>
      <c r="D199" t="inlineStr">
        <is>
          <t>no</t>
        </is>
      </c>
      <c r="E199" t="inlineStr">
        <is>
          <t/>
        </is>
      </c>
      <c r="F199" t="inlineStr">
        <is>
          <t/>
        </is>
      </c>
      <c r="G199" t="inlineStr">
        <is>
          <t/>
        </is>
      </c>
      <c r="H199" t="inlineStr">
        <is>
          <t/>
        </is>
      </c>
      <c r="I199" t="inlineStr">
        <is>
          <t/>
        </is>
      </c>
      <c r="J199" t="inlineStr">
        <is>
          <t/>
        </is>
      </c>
      <c r="K199" t="inlineStr">
        <is>
          <t/>
        </is>
      </c>
      <c r="L199" t="inlineStr">
        <is>
          <t/>
        </is>
      </c>
      <c r="M199" t="inlineStr">
        <is>
          <t/>
        </is>
      </c>
      <c r="N199" s="2" t="inlineStr">
        <is>
          <t>Collaboration Agreement of Drug Regulatory Authorities in European Union Associated Countries|
CADREAC</t>
        </is>
      </c>
      <c r="O199" s="2" t="inlineStr">
        <is>
          <t>3|
3</t>
        </is>
      </c>
      <c r="P199" s="2" t="inlineStr">
        <is>
          <t xml:space="preserve">|
</t>
        </is>
      </c>
      <c r="Q199" t="inlineStr">
        <is>
          <t/>
        </is>
      </c>
      <c r="R199" s="2" t="inlineStr">
        <is>
          <t>Kooperationsvereinbarung von Arzneimittelaufsichtsbehörden in mit der Europäischen Union assoziierten Ländern|
CADREAC</t>
        </is>
      </c>
      <c r="S199" s="2" t="inlineStr">
        <is>
          <t>3|
3</t>
        </is>
      </c>
      <c r="T199" s="2" t="inlineStr">
        <is>
          <t xml:space="preserve">|
</t>
        </is>
      </c>
      <c r="U199" t="inlineStr">
        <is>
          <t/>
        </is>
      </c>
      <c r="V199" t="inlineStr">
        <is>
          <t/>
        </is>
      </c>
      <c r="W199" t="inlineStr">
        <is>
          <t/>
        </is>
      </c>
      <c r="X199" t="inlineStr">
        <is>
          <t/>
        </is>
      </c>
      <c r="Y199" t="inlineStr">
        <is>
          <t/>
        </is>
      </c>
      <c r="Z199" s="2" t="inlineStr">
        <is>
          <t>Collaboration Agreement of Drug Regulatory Authorities in European Union Associated Countries|
CADREAC</t>
        </is>
      </c>
      <c r="AA199" s="2" t="inlineStr">
        <is>
          <t>3|
3</t>
        </is>
      </c>
      <c r="AB199" s="2" t="inlineStr">
        <is>
          <t xml:space="preserve">|
</t>
        </is>
      </c>
      <c r="AC199" t="inlineStr">
        <is>
          <t>1.Collaboration agreement between the drug regulatory authorities of EU associated countries. The signatories are certain regulatory authorities of Bulgaria, Cyprus, Czech Republic, Estonia, Hungary, Latvia, Lithuania, Poland, Romania, Slovenia and Slovak Republic. The agreement came into operation in October 1998.</t>
        </is>
      </c>
      <c r="AD199" s="2" t="inlineStr">
        <is>
          <t>Acuerdo de colaboración entre las autoridades encargadas de la regulación de medicamentos en países asociados a la Unión Europea|
CADREAC</t>
        </is>
      </c>
      <c r="AE199" s="2" t="inlineStr">
        <is>
          <t>3|
3</t>
        </is>
      </c>
      <c r="AF199" s="2" t="inlineStr">
        <is>
          <t xml:space="preserve">|
</t>
        </is>
      </c>
      <c r="AG199" t="inlineStr">
        <is>
          <t/>
        </is>
      </c>
      <c r="AH199" t="inlineStr">
        <is>
          <t/>
        </is>
      </c>
      <c r="AI199" t="inlineStr">
        <is>
          <t/>
        </is>
      </c>
      <c r="AJ199" t="inlineStr">
        <is>
          <t/>
        </is>
      </c>
      <c r="AK199" t="inlineStr">
        <is>
          <t/>
        </is>
      </c>
      <c r="AL199" s="2" t="inlineStr">
        <is>
          <t>assosioituneiden valtioiden lääkevalvontaviranomaisten välinen yhteistyösopimus</t>
        </is>
      </c>
      <c r="AM199" s="2" t="inlineStr">
        <is>
          <t>3</t>
        </is>
      </c>
      <c r="AN199" s="2" t="inlineStr">
        <is>
          <t/>
        </is>
      </c>
      <c r="AO199" t="inlineStr">
        <is>
          <t/>
        </is>
      </c>
      <c r="AP199" s="2" t="inlineStr">
        <is>
          <t>Accord de collaboration des autorités chargées de la réglementation des médicaments dans les pays associés à l'Union européenne|
CADREAC</t>
        </is>
      </c>
      <c r="AQ199" s="2" t="inlineStr">
        <is>
          <t>3|
3</t>
        </is>
      </c>
      <c r="AR199" s="2" t="inlineStr">
        <is>
          <t xml:space="preserve">|
</t>
        </is>
      </c>
      <c r="AS199" t="inlineStr">
        <is>
          <t/>
        </is>
      </c>
      <c r="AT199" t="inlineStr">
        <is>
          <t/>
        </is>
      </c>
      <c r="AU199" t="inlineStr">
        <is>
          <t/>
        </is>
      </c>
      <c r="AV199" t="inlineStr">
        <is>
          <t/>
        </is>
      </c>
      <c r="AW199" t="inlineStr">
        <is>
          <t/>
        </is>
      </c>
      <c r="AX199" t="inlineStr">
        <is>
          <t/>
        </is>
      </c>
      <c r="AY199" t="inlineStr">
        <is>
          <t/>
        </is>
      </c>
      <c r="AZ199" t="inlineStr">
        <is>
          <t/>
        </is>
      </c>
      <c r="BA199" t="inlineStr">
        <is>
          <t/>
        </is>
      </c>
      <c r="BB199" t="inlineStr">
        <is>
          <t/>
        </is>
      </c>
      <c r="BC199" t="inlineStr">
        <is>
          <t/>
        </is>
      </c>
      <c r="BD199" t="inlineStr">
        <is>
          <t/>
        </is>
      </c>
      <c r="BE199" t="inlineStr">
        <is>
          <t/>
        </is>
      </c>
      <c r="BF199" s="2" t="inlineStr">
        <is>
          <t>CADREAC|
accordo di collaborazione tra le autorità responsabili della regolamentazione farmaceutica nei paesi associati all'Unione europea</t>
        </is>
      </c>
      <c r="BG199" s="2" t="inlineStr">
        <is>
          <t>3|
3</t>
        </is>
      </c>
      <c r="BH199" s="2" t="inlineStr">
        <is>
          <t xml:space="preserve">|
</t>
        </is>
      </c>
      <c r="BI199" t="inlineStr">
        <is>
          <t/>
        </is>
      </c>
      <c r="BJ199" t="inlineStr">
        <is>
          <t/>
        </is>
      </c>
      <c r="BK199" t="inlineStr">
        <is>
          <t/>
        </is>
      </c>
      <c r="BL199" t="inlineStr">
        <is>
          <t/>
        </is>
      </c>
      <c r="BM199" t="inlineStr">
        <is>
          <t/>
        </is>
      </c>
      <c r="BN199" t="inlineStr">
        <is>
          <t/>
        </is>
      </c>
      <c r="BO199" t="inlineStr">
        <is>
          <t/>
        </is>
      </c>
      <c r="BP199" t="inlineStr">
        <is>
          <t/>
        </is>
      </c>
      <c r="BQ199" t="inlineStr">
        <is>
          <t/>
        </is>
      </c>
      <c r="BR199" t="inlineStr">
        <is>
          <t/>
        </is>
      </c>
      <c r="BS199" t="inlineStr">
        <is>
          <t/>
        </is>
      </c>
      <c r="BT199" t="inlineStr">
        <is>
          <t/>
        </is>
      </c>
      <c r="BU199" t="inlineStr">
        <is>
          <t/>
        </is>
      </c>
      <c r="BV199" t="inlineStr">
        <is>
          <t/>
        </is>
      </c>
      <c r="BW199" t="inlineStr">
        <is>
          <t/>
        </is>
      </c>
      <c r="BX199" t="inlineStr">
        <is>
          <t/>
        </is>
      </c>
      <c r="BY199" t="inlineStr">
        <is>
          <t/>
        </is>
      </c>
      <c r="BZ199" t="inlineStr">
        <is>
          <t/>
        </is>
      </c>
      <c r="CA199" t="inlineStr">
        <is>
          <t/>
        </is>
      </c>
      <c r="CB199" t="inlineStr">
        <is>
          <t/>
        </is>
      </c>
      <c r="CC199" t="inlineStr">
        <is>
          <t/>
        </is>
      </c>
      <c r="CD199" s="2" t="inlineStr">
        <is>
          <t>Acordo de Colaboração das Autoridades Reguladoras dos Medicamentos nos Países Associados da União Europeia|
CADREAC</t>
        </is>
      </c>
      <c r="CE199" s="2" t="inlineStr">
        <is>
          <t>3|
3</t>
        </is>
      </c>
      <c r="CF199" s="2" t="inlineStr">
        <is>
          <t xml:space="preserve">|
</t>
        </is>
      </c>
      <c r="CG199" t="inlineStr">
        <is>
          <t/>
        </is>
      </c>
      <c r="CH199" t="inlineStr">
        <is>
          <t/>
        </is>
      </c>
      <c r="CI199" t="inlineStr">
        <is>
          <t/>
        </is>
      </c>
      <c r="CJ199" t="inlineStr">
        <is>
          <t/>
        </is>
      </c>
      <c r="CK199" t="inlineStr">
        <is>
          <t/>
        </is>
      </c>
      <c r="CL199" t="inlineStr">
        <is>
          <t/>
        </is>
      </c>
      <c r="CM199" t="inlineStr">
        <is>
          <t/>
        </is>
      </c>
      <c r="CN199" t="inlineStr">
        <is>
          <t/>
        </is>
      </c>
      <c r="CO199" t="inlineStr">
        <is>
          <t/>
        </is>
      </c>
      <c r="CP199" t="inlineStr">
        <is>
          <t/>
        </is>
      </c>
      <c r="CQ199" t="inlineStr">
        <is>
          <t/>
        </is>
      </c>
      <c r="CR199" t="inlineStr">
        <is>
          <t/>
        </is>
      </c>
      <c r="CS199" t="inlineStr">
        <is>
          <t/>
        </is>
      </c>
      <c r="CT199" s="2" t="inlineStr">
        <is>
          <t>Collaboration Agreement of Drug Regulatory Authorities in European Union Associated Countries|
CADREAC</t>
        </is>
      </c>
      <c r="CU199" s="2" t="inlineStr">
        <is>
          <t>3|
3</t>
        </is>
      </c>
      <c r="CV199" s="2" t="inlineStr">
        <is>
          <t xml:space="preserve">|
</t>
        </is>
      </c>
      <c r="CW199" t="inlineStr">
        <is>
          <t/>
        </is>
      </c>
    </row>
    <row r="200">
      <c r="A200" s="1" t="str">
        <f>HYPERLINK("https://iate.europa.eu/entry/result/3545970/all", "3545970")</f>
        <v>3545970</v>
      </c>
      <c r="B200" t="inlineStr">
        <is>
          <t>SOCIAL QUESTIONS</t>
        </is>
      </c>
      <c r="C200" t="inlineStr">
        <is>
          <t>SOCIAL QUESTIONS|health|medical science</t>
        </is>
      </c>
      <c r="D200" t="inlineStr">
        <is>
          <t>no</t>
        </is>
      </c>
      <c r="E200" t="inlineStr">
        <is>
          <t/>
        </is>
      </c>
      <c r="F200" t="inlineStr">
        <is>
          <t/>
        </is>
      </c>
      <c r="G200" t="inlineStr">
        <is>
          <t/>
        </is>
      </c>
      <c r="H200" t="inlineStr">
        <is>
          <t/>
        </is>
      </c>
      <c r="I200" t="inlineStr">
        <is>
          <t/>
        </is>
      </c>
      <c r="J200" t="inlineStr">
        <is>
          <t/>
        </is>
      </c>
      <c r="K200" t="inlineStr">
        <is>
          <t/>
        </is>
      </c>
      <c r="L200" t="inlineStr">
        <is>
          <t/>
        </is>
      </c>
      <c r="M200" t="inlineStr">
        <is>
          <t/>
        </is>
      </c>
      <c r="N200" t="inlineStr">
        <is>
          <t/>
        </is>
      </c>
      <c r="O200" t="inlineStr">
        <is>
          <t/>
        </is>
      </c>
      <c r="P200" t="inlineStr">
        <is>
          <t/>
        </is>
      </c>
      <c r="Q200" t="inlineStr">
        <is>
          <t/>
        </is>
      </c>
      <c r="R200" t="inlineStr">
        <is>
          <t/>
        </is>
      </c>
      <c r="S200" t="inlineStr">
        <is>
          <t/>
        </is>
      </c>
      <c r="T200" t="inlineStr">
        <is>
          <t/>
        </is>
      </c>
      <c r="U200" t="inlineStr">
        <is>
          <t/>
        </is>
      </c>
      <c r="V200" t="inlineStr">
        <is>
          <t/>
        </is>
      </c>
      <c r="W200" t="inlineStr">
        <is>
          <t/>
        </is>
      </c>
      <c r="X200" t="inlineStr">
        <is>
          <t/>
        </is>
      </c>
      <c r="Y200" t="inlineStr">
        <is>
          <t/>
        </is>
      </c>
      <c r="Z200" s="2" t="inlineStr">
        <is>
          <t>bench testing</t>
        </is>
      </c>
      <c r="AA200" s="2" t="inlineStr">
        <is>
          <t>3</t>
        </is>
      </c>
      <c r="AB200" s="2" t="inlineStr">
        <is>
          <t/>
        </is>
      </c>
      <c r="AC200" t="inlineStr">
        <is>
          <t>testing of a device against specifications in a simulated (nonliving) environment</t>
        </is>
      </c>
      <c r="AD200" t="inlineStr">
        <is>
          <t/>
        </is>
      </c>
      <c r="AE200" t="inlineStr">
        <is>
          <t/>
        </is>
      </c>
      <c r="AF200" t="inlineStr">
        <is>
          <t/>
        </is>
      </c>
      <c r="AG200" t="inlineStr">
        <is>
          <t/>
        </is>
      </c>
      <c r="AH200" t="inlineStr">
        <is>
          <t/>
        </is>
      </c>
      <c r="AI200" t="inlineStr">
        <is>
          <t/>
        </is>
      </c>
      <c r="AJ200" t="inlineStr">
        <is>
          <t/>
        </is>
      </c>
      <c r="AK200" t="inlineStr">
        <is>
          <t/>
        </is>
      </c>
      <c r="AL200" s="2" t="inlineStr">
        <is>
          <t>laitteiden testaus|
laitetesti</t>
        </is>
      </c>
      <c r="AM200" s="2" t="inlineStr">
        <is>
          <t>3|
3</t>
        </is>
      </c>
      <c r="AN200" s="2" t="inlineStr">
        <is>
          <t xml:space="preserve">|
</t>
        </is>
      </c>
      <c r="AO200" t="inlineStr">
        <is>
          <t/>
        </is>
      </c>
      <c r="AP200" t="inlineStr">
        <is>
          <t/>
        </is>
      </c>
      <c r="AQ200" t="inlineStr">
        <is>
          <t/>
        </is>
      </c>
      <c r="AR200" t="inlineStr">
        <is>
          <t/>
        </is>
      </c>
      <c r="AS200" t="inlineStr">
        <is>
          <t/>
        </is>
      </c>
      <c r="AT200" t="inlineStr">
        <is>
          <t/>
        </is>
      </c>
      <c r="AU200" t="inlineStr">
        <is>
          <t/>
        </is>
      </c>
      <c r="AV200" t="inlineStr">
        <is>
          <t/>
        </is>
      </c>
      <c r="AW200" t="inlineStr">
        <is>
          <t/>
        </is>
      </c>
      <c r="AX200" t="inlineStr">
        <is>
          <t/>
        </is>
      </c>
      <c r="AY200" t="inlineStr">
        <is>
          <t/>
        </is>
      </c>
      <c r="AZ200" t="inlineStr">
        <is>
          <t/>
        </is>
      </c>
      <c r="BA200" t="inlineStr">
        <is>
          <t/>
        </is>
      </c>
      <c r="BB200" t="inlineStr">
        <is>
          <t/>
        </is>
      </c>
      <c r="BC200" t="inlineStr">
        <is>
          <t/>
        </is>
      </c>
      <c r="BD200" t="inlineStr">
        <is>
          <t/>
        </is>
      </c>
      <c r="BE200" t="inlineStr">
        <is>
          <t/>
        </is>
      </c>
      <c r="BF200" t="inlineStr">
        <is>
          <t/>
        </is>
      </c>
      <c r="BG200" t="inlineStr">
        <is>
          <t/>
        </is>
      </c>
      <c r="BH200" t="inlineStr">
        <is>
          <t/>
        </is>
      </c>
      <c r="BI200" t="inlineStr">
        <is>
          <t/>
        </is>
      </c>
      <c r="BJ200" t="inlineStr">
        <is>
          <t/>
        </is>
      </c>
      <c r="BK200" t="inlineStr">
        <is>
          <t/>
        </is>
      </c>
      <c r="BL200" t="inlineStr">
        <is>
          <t/>
        </is>
      </c>
      <c r="BM200" t="inlineStr">
        <is>
          <t/>
        </is>
      </c>
      <c r="BN200" s="2" t="inlineStr">
        <is>
          <t>stendpārbaude</t>
        </is>
      </c>
      <c r="BO200" s="2" t="inlineStr">
        <is>
          <t>3</t>
        </is>
      </c>
      <c r="BP200" s="2" t="inlineStr">
        <is>
          <t/>
        </is>
      </c>
      <c r="BQ200" t="inlineStr">
        <is>
          <t/>
        </is>
      </c>
      <c r="BR200" t="inlineStr">
        <is>
          <t/>
        </is>
      </c>
      <c r="BS200" t="inlineStr">
        <is>
          <t/>
        </is>
      </c>
      <c r="BT200" t="inlineStr">
        <is>
          <t/>
        </is>
      </c>
      <c r="BU200" t="inlineStr">
        <is>
          <t/>
        </is>
      </c>
      <c r="BV200" t="inlineStr">
        <is>
          <t/>
        </is>
      </c>
      <c r="BW200" t="inlineStr">
        <is>
          <t/>
        </is>
      </c>
      <c r="BX200" t="inlineStr">
        <is>
          <t/>
        </is>
      </c>
      <c r="BY200" t="inlineStr">
        <is>
          <t/>
        </is>
      </c>
      <c r="BZ200" t="inlineStr">
        <is>
          <t/>
        </is>
      </c>
      <c r="CA200" t="inlineStr">
        <is>
          <t/>
        </is>
      </c>
      <c r="CB200" t="inlineStr">
        <is>
          <t/>
        </is>
      </c>
      <c r="CC200" t="inlineStr">
        <is>
          <t/>
        </is>
      </c>
      <c r="CD200" t="inlineStr">
        <is>
          <t/>
        </is>
      </c>
      <c r="CE200" t="inlineStr">
        <is>
          <t/>
        </is>
      </c>
      <c r="CF200" t="inlineStr">
        <is>
          <t/>
        </is>
      </c>
      <c r="CG200" t="inlineStr">
        <is>
          <t/>
        </is>
      </c>
      <c r="CH200" t="inlineStr">
        <is>
          <t/>
        </is>
      </c>
      <c r="CI200" t="inlineStr">
        <is>
          <t/>
        </is>
      </c>
      <c r="CJ200" t="inlineStr">
        <is>
          <t/>
        </is>
      </c>
      <c r="CK200" t="inlineStr">
        <is>
          <t/>
        </is>
      </c>
      <c r="CL200" s="2" t="inlineStr">
        <is>
          <t>laboratórne testovanie</t>
        </is>
      </c>
      <c r="CM200" s="2" t="inlineStr">
        <is>
          <t>3</t>
        </is>
      </c>
      <c r="CN200" s="2" t="inlineStr">
        <is>
          <t/>
        </is>
      </c>
      <c r="CO200" t="inlineStr">
        <is>
          <t/>
        </is>
      </c>
      <c r="CP200" t="inlineStr">
        <is>
          <t/>
        </is>
      </c>
      <c r="CQ200" t="inlineStr">
        <is>
          <t/>
        </is>
      </c>
      <c r="CR200" t="inlineStr">
        <is>
          <t/>
        </is>
      </c>
      <c r="CS200" t="inlineStr">
        <is>
          <t/>
        </is>
      </c>
      <c r="CT200" t="inlineStr">
        <is>
          <t/>
        </is>
      </c>
      <c r="CU200" t="inlineStr">
        <is>
          <t/>
        </is>
      </c>
      <c r="CV200" t="inlineStr">
        <is>
          <t/>
        </is>
      </c>
      <c r="CW200" t="inlineStr">
        <is>
          <t/>
        </is>
      </c>
    </row>
    <row r="201">
      <c r="A201" s="1" t="str">
        <f>HYPERLINK("https://iate.europa.eu/entry/result/66761/all", "66761")</f>
        <v>66761</v>
      </c>
      <c r="B201" t="inlineStr">
        <is>
          <t>Domain code not specified</t>
        </is>
      </c>
      <c r="C201" t="inlineStr">
        <is>
          <t>Domain code not specified</t>
        </is>
      </c>
      <c r="D201" t="inlineStr">
        <is>
          <t>no</t>
        </is>
      </c>
      <c r="E201" t="inlineStr">
        <is>
          <t/>
        </is>
      </c>
      <c r="F201" t="inlineStr">
        <is>
          <t/>
        </is>
      </c>
      <c r="G201" t="inlineStr">
        <is>
          <t/>
        </is>
      </c>
      <c r="H201" t="inlineStr">
        <is>
          <t/>
        </is>
      </c>
      <c r="I201" t="inlineStr">
        <is>
          <t/>
        </is>
      </c>
      <c r="J201" t="inlineStr">
        <is>
          <t/>
        </is>
      </c>
      <c r="K201" t="inlineStr">
        <is>
          <t/>
        </is>
      </c>
      <c r="L201" t="inlineStr">
        <is>
          <t/>
        </is>
      </c>
      <c r="M201" t="inlineStr">
        <is>
          <t/>
        </is>
      </c>
      <c r="N201" t="inlineStr">
        <is>
          <t/>
        </is>
      </c>
      <c r="O201" t="inlineStr">
        <is>
          <t/>
        </is>
      </c>
      <c r="P201" t="inlineStr">
        <is>
          <t/>
        </is>
      </c>
      <c r="Q201" t="inlineStr">
        <is>
          <t/>
        </is>
      </c>
      <c r="R201" t="inlineStr">
        <is>
          <t/>
        </is>
      </c>
      <c r="S201" t="inlineStr">
        <is>
          <t/>
        </is>
      </c>
      <c r="T201" t="inlineStr">
        <is>
          <t/>
        </is>
      </c>
      <c r="U201" t="inlineStr">
        <is>
          <t/>
        </is>
      </c>
      <c r="V201" t="inlineStr">
        <is>
          <t/>
        </is>
      </c>
      <c r="W201" t="inlineStr">
        <is>
          <t/>
        </is>
      </c>
      <c r="X201" t="inlineStr">
        <is>
          <t/>
        </is>
      </c>
      <c r="Y201" t="inlineStr">
        <is>
          <t/>
        </is>
      </c>
      <c r="Z201" s="2" t="inlineStr">
        <is>
          <t>acellular</t>
        </is>
      </c>
      <c r="AA201" s="2" t="inlineStr">
        <is>
          <t>3</t>
        </is>
      </c>
      <c r="AB201" s="2" t="inlineStr">
        <is>
          <t/>
        </is>
      </c>
      <c r="AC201" t="inlineStr">
        <is>
          <t/>
        </is>
      </c>
      <c r="AD201" t="inlineStr">
        <is>
          <t/>
        </is>
      </c>
      <c r="AE201" t="inlineStr">
        <is>
          <t/>
        </is>
      </c>
      <c r="AF201" t="inlineStr">
        <is>
          <t/>
        </is>
      </c>
      <c r="AG201" t="inlineStr">
        <is>
          <t/>
        </is>
      </c>
      <c r="AH201" t="inlineStr">
        <is>
          <t/>
        </is>
      </c>
      <c r="AI201" t="inlineStr">
        <is>
          <t/>
        </is>
      </c>
      <c r="AJ201" t="inlineStr">
        <is>
          <t/>
        </is>
      </c>
      <c r="AK201" t="inlineStr">
        <is>
          <t/>
        </is>
      </c>
      <c r="AL201" t="inlineStr">
        <is>
          <t/>
        </is>
      </c>
      <c r="AM201" t="inlineStr">
        <is>
          <t/>
        </is>
      </c>
      <c r="AN201" t="inlineStr">
        <is>
          <t/>
        </is>
      </c>
      <c r="AO201" t="inlineStr">
        <is>
          <t/>
        </is>
      </c>
      <c r="AP201" t="inlineStr">
        <is>
          <t/>
        </is>
      </c>
      <c r="AQ201" t="inlineStr">
        <is>
          <t/>
        </is>
      </c>
      <c r="AR201" t="inlineStr">
        <is>
          <t/>
        </is>
      </c>
      <c r="AS201" t="inlineStr">
        <is>
          <t/>
        </is>
      </c>
      <c r="AT201" t="inlineStr">
        <is>
          <t/>
        </is>
      </c>
      <c r="AU201" t="inlineStr">
        <is>
          <t/>
        </is>
      </c>
      <c r="AV201" t="inlineStr">
        <is>
          <t/>
        </is>
      </c>
      <c r="AW201" t="inlineStr">
        <is>
          <t/>
        </is>
      </c>
      <c r="AX201" t="inlineStr">
        <is>
          <t/>
        </is>
      </c>
      <c r="AY201" t="inlineStr">
        <is>
          <t/>
        </is>
      </c>
      <c r="AZ201" t="inlineStr">
        <is>
          <t/>
        </is>
      </c>
      <c r="BA201" t="inlineStr">
        <is>
          <t/>
        </is>
      </c>
      <c r="BB201" t="inlineStr">
        <is>
          <t/>
        </is>
      </c>
      <c r="BC201" t="inlineStr">
        <is>
          <t/>
        </is>
      </c>
      <c r="BD201" t="inlineStr">
        <is>
          <t/>
        </is>
      </c>
      <c r="BE201" t="inlineStr">
        <is>
          <t/>
        </is>
      </c>
      <c r="BF201" t="inlineStr">
        <is>
          <t/>
        </is>
      </c>
      <c r="BG201" t="inlineStr">
        <is>
          <t/>
        </is>
      </c>
      <c r="BH201" t="inlineStr">
        <is>
          <t/>
        </is>
      </c>
      <c r="BI201" t="inlineStr">
        <is>
          <t/>
        </is>
      </c>
      <c r="BJ201" t="inlineStr">
        <is>
          <t/>
        </is>
      </c>
      <c r="BK201" t="inlineStr">
        <is>
          <t/>
        </is>
      </c>
      <c r="BL201" t="inlineStr">
        <is>
          <t/>
        </is>
      </c>
      <c r="BM201" t="inlineStr">
        <is>
          <t/>
        </is>
      </c>
      <c r="BN201" t="inlineStr">
        <is>
          <t/>
        </is>
      </c>
      <c r="BO201" t="inlineStr">
        <is>
          <t/>
        </is>
      </c>
      <c r="BP201" t="inlineStr">
        <is>
          <t/>
        </is>
      </c>
      <c r="BQ201" t="inlineStr">
        <is>
          <t/>
        </is>
      </c>
      <c r="BR201" t="inlineStr">
        <is>
          <t/>
        </is>
      </c>
      <c r="BS201" t="inlineStr">
        <is>
          <t/>
        </is>
      </c>
      <c r="BT201" t="inlineStr">
        <is>
          <t/>
        </is>
      </c>
      <c r="BU201" t="inlineStr">
        <is>
          <t/>
        </is>
      </c>
      <c r="BV201" t="inlineStr">
        <is>
          <t/>
        </is>
      </c>
      <c r="BW201" t="inlineStr">
        <is>
          <t/>
        </is>
      </c>
      <c r="BX201" t="inlineStr">
        <is>
          <t/>
        </is>
      </c>
      <c r="BY201" t="inlineStr">
        <is>
          <t/>
        </is>
      </c>
      <c r="BZ201" t="inlineStr">
        <is>
          <t/>
        </is>
      </c>
      <c r="CA201" t="inlineStr">
        <is>
          <t/>
        </is>
      </c>
      <c r="CB201" t="inlineStr">
        <is>
          <t/>
        </is>
      </c>
      <c r="CC201" t="inlineStr">
        <is>
          <t/>
        </is>
      </c>
      <c r="CD201" t="inlineStr">
        <is>
          <t/>
        </is>
      </c>
      <c r="CE201" t="inlineStr">
        <is>
          <t/>
        </is>
      </c>
      <c r="CF201" t="inlineStr">
        <is>
          <t/>
        </is>
      </c>
      <c r="CG201" t="inlineStr">
        <is>
          <t/>
        </is>
      </c>
      <c r="CH201" t="inlineStr">
        <is>
          <t/>
        </is>
      </c>
      <c r="CI201" t="inlineStr">
        <is>
          <t/>
        </is>
      </c>
      <c r="CJ201" t="inlineStr">
        <is>
          <t/>
        </is>
      </c>
      <c r="CK201" t="inlineStr">
        <is>
          <t/>
        </is>
      </c>
      <c r="CL201" t="inlineStr">
        <is>
          <t/>
        </is>
      </c>
      <c r="CM201" t="inlineStr">
        <is>
          <t/>
        </is>
      </c>
      <c r="CN201" t="inlineStr">
        <is>
          <t/>
        </is>
      </c>
      <c r="CO201" t="inlineStr">
        <is>
          <t/>
        </is>
      </c>
      <c r="CP201" t="inlineStr">
        <is>
          <t/>
        </is>
      </c>
      <c r="CQ201" t="inlineStr">
        <is>
          <t/>
        </is>
      </c>
      <c r="CR201" t="inlineStr">
        <is>
          <t/>
        </is>
      </c>
      <c r="CS201" t="inlineStr">
        <is>
          <t/>
        </is>
      </c>
      <c r="CT201" s="2" t="inlineStr">
        <is>
          <t>cellfri</t>
        </is>
      </c>
      <c r="CU201" s="2" t="inlineStr">
        <is>
          <t>3</t>
        </is>
      </c>
      <c r="CV201" s="2" t="inlineStr">
        <is>
          <t/>
        </is>
      </c>
      <c r="CW201" t="inlineStr">
        <is>
          <t/>
        </is>
      </c>
    </row>
    <row r="202">
      <c r="A202" s="1" t="str">
        <f>HYPERLINK("https://iate.europa.eu/entry/result/113598/all", "113598")</f>
        <v>113598</v>
      </c>
      <c r="B202" t="inlineStr">
        <is>
          <t>SOCIAL QUESTIONS;ENVIRONMENT</t>
        </is>
      </c>
      <c r="C202" t="inlineStr">
        <is>
          <t>SOCIAL QUESTIONS|health;ENVIRONMENT|natural environment|wildlife</t>
        </is>
      </c>
      <c r="D202" t="inlineStr">
        <is>
          <t>no</t>
        </is>
      </c>
      <c r="E202" t="inlineStr">
        <is>
          <t/>
        </is>
      </c>
      <c r="F202" t="inlineStr">
        <is>
          <t/>
        </is>
      </c>
      <c r="G202" t="inlineStr">
        <is>
          <t/>
        </is>
      </c>
      <c r="H202" t="inlineStr">
        <is>
          <t/>
        </is>
      </c>
      <c r="I202" t="inlineStr">
        <is>
          <t/>
        </is>
      </c>
      <c r="J202" t="inlineStr">
        <is>
          <t/>
        </is>
      </c>
      <c r="K202" t="inlineStr">
        <is>
          <t/>
        </is>
      </c>
      <c r="L202" t="inlineStr">
        <is>
          <t/>
        </is>
      </c>
      <c r="M202" t="inlineStr">
        <is>
          <t/>
        </is>
      </c>
      <c r="N202" t="inlineStr">
        <is>
          <t/>
        </is>
      </c>
      <c r="O202" t="inlineStr">
        <is>
          <t/>
        </is>
      </c>
      <c r="P202" t="inlineStr">
        <is>
          <t/>
        </is>
      </c>
      <c r="Q202" t="inlineStr">
        <is>
          <t/>
        </is>
      </c>
      <c r="R202" s="2" t="inlineStr">
        <is>
          <t>Abteilung Tier- und Pflanzenschutzkontrolle</t>
        </is>
      </c>
      <c r="S202" s="2" t="inlineStr">
        <is>
          <t>3</t>
        </is>
      </c>
      <c r="T202" s="2" t="inlineStr">
        <is>
          <t/>
        </is>
      </c>
      <c r="U202" t="inlineStr">
        <is>
          <t/>
        </is>
      </c>
      <c r="V202" s="2" t="inlineStr">
        <is>
          <t>υπηρεσία ζωοϋγειονομικής και φυτοϋγειονομικής επιθεώρησης</t>
        </is>
      </c>
      <c r="W202" s="2" t="inlineStr">
        <is>
          <t>3</t>
        </is>
      </c>
      <c r="X202" s="2" t="inlineStr">
        <is>
          <t/>
        </is>
      </c>
      <c r="Y202" t="inlineStr">
        <is>
          <t/>
        </is>
      </c>
      <c r="Z202" s="2" t="inlineStr">
        <is>
          <t>APHIS|
Animal and Plant Health Inspection Service</t>
        </is>
      </c>
      <c r="AA202" s="2" t="inlineStr">
        <is>
          <t>3|
3</t>
        </is>
      </c>
      <c r="AB202" s="2" t="inlineStr">
        <is>
          <t xml:space="preserve">|
</t>
        </is>
      </c>
      <c r="AC202" t="inlineStr">
        <is>
          <t/>
        </is>
      </c>
      <c r="AD202" s="2" t="inlineStr">
        <is>
          <t>Servicio de inspección sanitaria animal y fitosanitaria|
Servicio de Inspección Zoo y Fitosanitaria</t>
        </is>
      </c>
      <c r="AE202" s="2" t="inlineStr">
        <is>
          <t>3|
3</t>
        </is>
      </c>
      <c r="AF202" s="2" t="inlineStr">
        <is>
          <t xml:space="preserve">|
</t>
        </is>
      </c>
      <c r="AG202" t="inlineStr">
        <is>
          <t/>
        </is>
      </c>
      <c r="AH202" t="inlineStr">
        <is>
          <t/>
        </is>
      </c>
      <c r="AI202" t="inlineStr">
        <is>
          <t/>
        </is>
      </c>
      <c r="AJ202" t="inlineStr">
        <is>
          <t/>
        </is>
      </c>
      <c r="AK202" t="inlineStr">
        <is>
          <t/>
        </is>
      </c>
      <c r="AL202" t="inlineStr">
        <is>
          <t/>
        </is>
      </c>
      <c r="AM202" t="inlineStr">
        <is>
          <t/>
        </is>
      </c>
      <c r="AN202" t="inlineStr">
        <is>
          <t/>
        </is>
      </c>
      <c r="AO202" t="inlineStr">
        <is>
          <t/>
        </is>
      </c>
      <c r="AP202" s="2" t="inlineStr">
        <is>
          <t>service d'inspection de la santé animale et végétale</t>
        </is>
      </c>
      <c r="AQ202" s="2" t="inlineStr">
        <is>
          <t>3</t>
        </is>
      </c>
      <c r="AR202" s="2" t="inlineStr">
        <is>
          <t/>
        </is>
      </c>
      <c r="AS202" t="inlineStr">
        <is>
          <t/>
        </is>
      </c>
      <c r="AT202" t="inlineStr">
        <is>
          <t/>
        </is>
      </c>
      <c r="AU202" t="inlineStr">
        <is>
          <t/>
        </is>
      </c>
      <c r="AV202" t="inlineStr">
        <is>
          <t/>
        </is>
      </c>
      <c r="AW202" t="inlineStr">
        <is>
          <t/>
        </is>
      </c>
      <c r="AX202" t="inlineStr">
        <is>
          <t/>
        </is>
      </c>
      <c r="AY202" t="inlineStr">
        <is>
          <t/>
        </is>
      </c>
      <c r="AZ202" t="inlineStr">
        <is>
          <t/>
        </is>
      </c>
      <c r="BA202" t="inlineStr">
        <is>
          <t/>
        </is>
      </c>
      <c r="BB202" t="inlineStr">
        <is>
          <t/>
        </is>
      </c>
      <c r="BC202" t="inlineStr">
        <is>
          <t/>
        </is>
      </c>
      <c r="BD202" t="inlineStr">
        <is>
          <t/>
        </is>
      </c>
      <c r="BE202" t="inlineStr">
        <is>
          <t/>
        </is>
      </c>
      <c r="BF202" s="2" t="inlineStr">
        <is>
          <t>servizio di ispezione sanitaria di animali e piante</t>
        </is>
      </c>
      <c r="BG202" s="2" t="inlineStr">
        <is>
          <t>3</t>
        </is>
      </c>
      <c r="BH202" s="2" t="inlineStr">
        <is>
          <t/>
        </is>
      </c>
      <c r="BI202" t="inlineStr">
        <is>
          <t/>
        </is>
      </c>
      <c r="BJ202" t="inlineStr">
        <is>
          <t/>
        </is>
      </c>
      <c r="BK202" t="inlineStr">
        <is>
          <t/>
        </is>
      </c>
      <c r="BL202" t="inlineStr">
        <is>
          <t/>
        </is>
      </c>
      <c r="BM202" t="inlineStr">
        <is>
          <t/>
        </is>
      </c>
      <c r="BN202" t="inlineStr">
        <is>
          <t/>
        </is>
      </c>
      <c r="BO202" t="inlineStr">
        <is>
          <t/>
        </is>
      </c>
      <c r="BP202" t="inlineStr">
        <is>
          <t/>
        </is>
      </c>
      <c r="BQ202" t="inlineStr">
        <is>
          <t/>
        </is>
      </c>
      <c r="BR202" t="inlineStr">
        <is>
          <t/>
        </is>
      </c>
      <c r="BS202" t="inlineStr">
        <is>
          <t/>
        </is>
      </c>
      <c r="BT202" t="inlineStr">
        <is>
          <t/>
        </is>
      </c>
      <c r="BU202" t="inlineStr">
        <is>
          <t/>
        </is>
      </c>
      <c r="BV202" t="inlineStr">
        <is>
          <t/>
        </is>
      </c>
      <c r="BW202" t="inlineStr">
        <is>
          <t/>
        </is>
      </c>
      <c r="BX202" t="inlineStr">
        <is>
          <t/>
        </is>
      </c>
      <c r="BY202" t="inlineStr">
        <is>
          <t/>
        </is>
      </c>
      <c r="BZ202" t="inlineStr">
        <is>
          <t/>
        </is>
      </c>
      <c r="CA202" t="inlineStr">
        <is>
          <t/>
        </is>
      </c>
      <c r="CB202" t="inlineStr">
        <is>
          <t/>
        </is>
      </c>
      <c r="CC202" t="inlineStr">
        <is>
          <t/>
        </is>
      </c>
      <c r="CD202" t="inlineStr">
        <is>
          <t/>
        </is>
      </c>
      <c r="CE202" t="inlineStr">
        <is>
          <t/>
        </is>
      </c>
      <c r="CF202" t="inlineStr">
        <is>
          <t/>
        </is>
      </c>
      <c r="CG202" t="inlineStr">
        <is>
          <t/>
        </is>
      </c>
      <c r="CH202" s="2" t="inlineStr">
        <is>
          <t>Serviciul de Inspecție a Sănătății Animalelor și Plantelor</t>
        </is>
      </c>
      <c r="CI202" s="2" t="inlineStr">
        <is>
          <t>3</t>
        </is>
      </c>
      <c r="CJ202" s="2" t="inlineStr">
        <is>
          <t/>
        </is>
      </c>
      <c r="CK202" t="inlineStr">
        <is>
          <t/>
        </is>
      </c>
      <c r="CL202" t="inlineStr">
        <is>
          <t/>
        </is>
      </c>
      <c r="CM202" t="inlineStr">
        <is>
          <t/>
        </is>
      </c>
      <c r="CN202" t="inlineStr">
        <is>
          <t/>
        </is>
      </c>
      <c r="CO202" t="inlineStr">
        <is>
          <t/>
        </is>
      </c>
      <c r="CP202" t="inlineStr">
        <is>
          <t/>
        </is>
      </c>
      <c r="CQ202" t="inlineStr">
        <is>
          <t/>
        </is>
      </c>
      <c r="CR202" t="inlineStr">
        <is>
          <t/>
        </is>
      </c>
      <c r="CS202" t="inlineStr">
        <is>
          <t/>
        </is>
      </c>
      <c r="CT202" t="inlineStr">
        <is>
          <t/>
        </is>
      </c>
      <c r="CU202" t="inlineStr">
        <is>
          <t/>
        </is>
      </c>
      <c r="CV202" t="inlineStr">
        <is>
          <t/>
        </is>
      </c>
      <c r="CW202" t="inlineStr">
        <is>
          <t/>
        </is>
      </c>
    </row>
    <row r="203">
      <c r="A203" s="1" t="str">
        <f>HYPERLINK("https://iate.europa.eu/entry/result/2109236/all", "2109236")</f>
        <v>2109236</v>
      </c>
      <c r="B203" t="inlineStr">
        <is>
          <t>PRODUCTION, TECHNOLOGY AND RESEARCH</t>
        </is>
      </c>
      <c r="C203" t="inlineStr">
        <is>
          <t>PRODUCTION, TECHNOLOGY AND RESEARCH|technology and technical regulations|industrial manufacturing|quality control of industrial products</t>
        </is>
      </c>
      <c r="D203" t="inlineStr">
        <is>
          <t>yes</t>
        </is>
      </c>
      <c r="E203" t="inlineStr">
        <is>
          <t/>
        </is>
      </c>
      <c r="F203" t="inlineStr">
        <is>
          <t/>
        </is>
      </c>
      <c r="G203" t="inlineStr">
        <is>
          <t/>
        </is>
      </c>
      <c r="H203" t="inlineStr">
        <is>
          <t/>
        </is>
      </c>
      <c r="I203" t="inlineStr">
        <is>
          <t/>
        </is>
      </c>
      <c r="J203" s="2" t="inlineStr">
        <is>
          <t>nápravná nebo preventivní opatření</t>
        </is>
      </c>
      <c r="K203" s="2" t="inlineStr">
        <is>
          <t>3</t>
        </is>
      </c>
      <c r="L203" s="2" t="inlineStr">
        <is>
          <t/>
        </is>
      </c>
      <c r="M203" t="inlineStr">
        <is>
          <t/>
        </is>
      </c>
      <c r="N203" t="inlineStr">
        <is>
          <t/>
        </is>
      </c>
      <c r="O203" t="inlineStr">
        <is>
          <t/>
        </is>
      </c>
      <c r="P203" t="inlineStr">
        <is>
          <t/>
        </is>
      </c>
      <c r="Q203" t="inlineStr">
        <is>
          <t/>
        </is>
      </c>
      <c r="R203" t="inlineStr">
        <is>
          <t/>
        </is>
      </c>
      <c r="S203" t="inlineStr">
        <is>
          <t/>
        </is>
      </c>
      <c r="T203" t="inlineStr">
        <is>
          <t/>
        </is>
      </c>
      <c r="U203" t="inlineStr">
        <is>
          <t/>
        </is>
      </c>
      <c r="V203" t="inlineStr">
        <is>
          <t/>
        </is>
      </c>
      <c r="W203" t="inlineStr">
        <is>
          <t/>
        </is>
      </c>
      <c r="X203" t="inlineStr">
        <is>
          <t/>
        </is>
      </c>
      <c r="Y203" t="inlineStr">
        <is>
          <t/>
        </is>
      </c>
      <c r="Z203" s="2" t="inlineStr">
        <is>
          <t>corrective and preventive actions|
CAPA</t>
        </is>
      </c>
      <c r="AA203" s="2" t="inlineStr">
        <is>
          <t>3|
3</t>
        </is>
      </c>
      <c r="AB203" s="2" t="inlineStr">
        <is>
          <t xml:space="preserve">|
</t>
        </is>
      </c>
      <c r="AC203" t="inlineStr">
        <is>
          <t>set of actions that laws or regulations require an organisation to take 
in manufacturing, documentation, procedures, or systems to rectify and 
eliminate recurring non-conformance</t>
        </is>
      </c>
      <c r="AD203" s="2" t="inlineStr">
        <is>
          <t>medidas correctivas y preventivas</t>
        </is>
      </c>
      <c r="AE203" s="2" t="inlineStr">
        <is>
          <t>3</t>
        </is>
      </c>
      <c r="AF203" s="2" t="inlineStr">
        <is>
          <t/>
        </is>
      </c>
      <c r="AG203" t="inlineStr">
        <is>
          <t>Conjunto de acciones tomadas para eliminar la causa de una no conformidad detectada (medidas correctivas) o potencial (medidas preventivas) u otra situación no deseable.</t>
        </is>
      </c>
      <c r="AH203" t="inlineStr">
        <is>
          <t/>
        </is>
      </c>
      <c r="AI203" t="inlineStr">
        <is>
          <t/>
        </is>
      </c>
      <c r="AJ203" t="inlineStr">
        <is>
          <t/>
        </is>
      </c>
      <c r="AK203" t="inlineStr">
        <is>
          <t/>
        </is>
      </c>
      <c r="AL203" s="2" t="inlineStr">
        <is>
          <t>korjaavat ja ennaltaehkäisevät toimenpiteet</t>
        </is>
      </c>
      <c r="AM203" s="2" t="inlineStr">
        <is>
          <t>3</t>
        </is>
      </c>
      <c r="AN203" s="2" t="inlineStr">
        <is>
          <t/>
        </is>
      </c>
      <c r="AO203" t="inlineStr">
        <is>
          <t/>
        </is>
      </c>
      <c r="AP203" t="inlineStr">
        <is>
          <t/>
        </is>
      </c>
      <c r="AQ203" t="inlineStr">
        <is>
          <t/>
        </is>
      </c>
      <c r="AR203" t="inlineStr">
        <is>
          <t/>
        </is>
      </c>
      <c r="AS203" t="inlineStr">
        <is>
          <t/>
        </is>
      </c>
      <c r="AT203" s="2" t="inlineStr">
        <is>
          <t>gníomhaíochtaí ceartaitheacha agus coisctheacha|
CAPA</t>
        </is>
      </c>
      <c r="AU203" s="2" t="inlineStr">
        <is>
          <t>3|
3</t>
        </is>
      </c>
      <c r="AV203" s="2" t="inlineStr">
        <is>
          <t xml:space="preserve">|
</t>
        </is>
      </c>
      <c r="AW203" t="inlineStr">
        <is>
          <t/>
        </is>
      </c>
      <c r="AX203" t="inlineStr">
        <is>
          <t/>
        </is>
      </c>
      <c r="AY203" t="inlineStr">
        <is>
          <t/>
        </is>
      </c>
      <c r="AZ203" t="inlineStr">
        <is>
          <t/>
        </is>
      </c>
      <c r="BA203" t="inlineStr">
        <is>
          <t/>
        </is>
      </c>
      <c r="BB203" t="inlineStr">
        <is>
          <t/>
        </is>
      </c>
      <c r="BC203" t="inlineStr">
        <is>
          <t/>
        </is>
      </c>
      <c r="BD203" t="inlineStr">
        <is>
          <t/>
        </is>
      </c>
      <c r="BE203" t="inlineStr">
        <is>
          <t/>
        </is>
      </c>
      <c r="BF203" t="inlineStr">
        <is>
          <t/>
        </is>
      </c>
      <c r="BG203" t="inlineStr">
        <is>
          <t/>
        </is>
      </c>
      <c r="BH203" t="inlineStr">
        <is>
          <t/>
        </is>
      </c>
      <c r="BI203" t="inlineStr">
        <is>
          <t/>
        </is>
      </c>
      <c r="BJ203" s="2" t="inlineStr">
        <is>
          <t>taisomieji ir prevenciniai veiksmai|
TIPV</t>
        </is>
      </c>
      <c r="BK203" s="2" t="inlineStr">
        <is>
          <t>3|
3</t>
        </is>
      </c>
      <c r="BL203" s="2" t="inlineStr">
        <is>
          <t xml:space="preserve">|
</t>
        </is>
      </c>
      <c r="BM203" t="inlineStr">
        <is>
          <t/>
        </is>
      </c>
      <c r="BN203" t="inlineStr">
        <is>
          <t/>
        </is>
      </c>
      <c r="BO203" t="inlineStr">
        <is>
          <t/>
        </is>
      </c>
      <c r="BP203" t="inlineStr">
        <is>
          <t/>
        </is>
      </c>
      <c r="BQ203" t="inlineStr">
        <is>
          <t/>
        </is>
      </c>
      <c r="BR203" s="2" t="inlineStr">
        <is>
          <t>azzjonijiet korrettivi u preventivi|
CAPA</t>
        </is>
      </c>
      <c r="BS203" s="2" t="inlineStr">
        <is>
          <t>3|
3</t>
        </is>
      </c>
      <c r="BT203" s="2" t="inlineStr">
        <is>
          <t xml:space="preserve">|
</t>
        </is>
      </c>
      <c r="BU203" t="inlineStr">
        <is>
          <t>sett ta' azzjonijiet li l-liġijiet u r-regolamenti jeżiġu li organizzazzjoni tieħu b'rabta mal-manifattura, id-dokumentazzjoni, il-proċeduri jew is-sistemi biex tiġi rettifikata jew eliminata nuqqas ta' konformità rikorrenti</t>
        </is>
      </c>
      <c r="BV203" s="2" t="inlineStr">
        <is>
          <t>corrigerende en preventieve maatregelen|
CAPA</t>
        </is>
      </c>
      <c r="BW203" s="2" t="inlineStr">
        <is>
          <t>3|
3</t>
        </is>
      </c>
      <c r="BX203" s="2" t="inlineStr">
        <is>
          <t xml:space="preserve">|
</t>
        </is>
      </c>
      <c r="BY203" t="inlineStr">
        <is>
          <t>maatregelen die genomen worden om de oorzaken van afwijkingen of andere ongewenste situaties te elimineren en zo het optreden of de herhaling ervan te voorkomen</t>
        </is>
      </c>
      <c r="BZ203" s="2" t="inlineStr">
        <is>
          <t>działania naprawcze i zapobiegawcze|
CAPA</t>
        </is>
      </c>
      <c r="CA203" s="2" t="inlineStr">
        <is>
          <t>3|
3</t>
        </is>
      </c>
      <c r="CB203" s="2" t="inlineStr">
        <is>
          <t xml:space="preserve">|
</t>
        </is>
      </c>
      <c r="CC203" t="inlineStr">
        <is>
          <t>działania w celu usunięcia odstępstw i uniknięcia ich ponownego wystąpienia</t>
        </is>
      </c>
      <c r="CD203" s="2" t="inlineStr">
        <is>
          <t>ações corretivas ou preventivas</t>
        </is>
      </c>
      <c r="CE203" s="2" t="inlineStr">
        <is>
          <t>3</t>
        </is>
      </c>
      <c r="CF203" s="2" t="inlineStr">
        <is>
          <t/>
        </is>
      </c>
      <c r="CG203" t="inlineStr">
        <is>
          <t>Conjunto de medidas que uma organização deve tomar, respeitando as leis ou regulamentos, em matéria de fabrico, documentação, procedimentos ou sistemas para retificar e eliminar a não conformidade recorrente.</t>
        </is>
      </c>
      <c r="CH203" t="inlineStr">
        <is>
          <t/>
        </is>
      </c>
      <c r="CI203" t="inlineStr">
        <is>
          <t/>
        </is>
      </c>
      <c r="CJ203" t="inlineStr">
        <is>
          <t/>
        </is>
      </c>
      <c r="CK203" t="inlineStr">
        <is>
          <t/>
        </is>
      </c>
      <c r="CL203" t="inlineStr">
        <is>
          <t/>
        </is>
      </c>
      <c r="CM203" t="inlineStr">
        <is>
          <t/>
        </is>
      </c>
      <c r="CN203" t="inlineStr">
        <is>
          <t/>
        </is>
      </c>
      <c r="CO203" t="inlineStr">
        <is>
          <t/>
        </is>
      </c>
      <c r="CP203" s="2" t="inlineStr">
        <is>
          <t>korektivni in preventivni ukrepi</t>
        </is>
      </c>
      <c r="CQ203" s="2" t="inlineStr">
        <is>
          <t>3</t>
        </is>
      </c>
      <c r="CR203" s="2" t="inlineStr">
        <is>
          <t/>
        </is>
      </c>
      <c r="CS203" t="inlineStr">
        <is>
          <t>ukrepi, ki se sprejmejo, da se odpravijo in preprečijo odstopanja v skladu z načeli obvladovanja tveganj za kakovost</t>
        </is>
      </c>
      <c r="CT203" t="inlineStr">
        <is>
          <t/>
        </is>
      </c>
      <c r="CU203" t="inlineStr">
        <is>
          <t/>
        </is>
      </c>
      <c r="CV203" t="inlineStr">
        <is>
          <t/>
        </is>
      </c>
      <c r="CW203" t="inlineStr">
        <is>
          <t/>
        </is>
      </c>
    </row>
    <row r="204">
      <c r="A204" s="1" t="str">
        <f>HYPERLINK("https://iate.europa.eu/entry/result/2245589/all", "2245589")</f>
        <v>2245589</v>
      </c>
      <c r="B204" t="inlineStr">
        <is>
          <t>SOCIAL QUESTIONS</t>
        </is>
      </c>
      <c r="C204" t="inlineStr">
        <is>
          <t>SOCIAL QUESTIONS|health|medical science</t>
        </is>
      </c>
      <c r="D204" t="inlineStr">
        <is>
          <t>no</t>
        </is>
      </c>
      <c r="E204" t="inlineStr">
        <is>
          <t/>
        </is>
      </c>
      <c r="F204" t="inlineStr">
        <is>
          <t/>
        </is>
      </c>
      <c r="G204" t="inlineStr">
        <is>
          <t/>
        </is>
      </c>
      <c r="H204" t="inlineStr">
        <is>
          <t/>
        </is>
      </c>
      <c r="I204" t="inlineStr">
        <is>
          <t/>
        </is>
      </c>
      <c r="J204" t="inlineStr">
        <is>
          <t/>
        </is>
      </c>
      <c r="K204" t="inlineStr">
        <is>
          <t/>
        </is>
      </c>
      <c r="L204" t="inlineStr">
        <is>
          <t/>
        </is>
      </c>
      <c r="M204" t="inlineStr">
        <is>
          <t/>
        </is>
      </c>
      <c r="N204" t="inlineStr">
        <is>
          <t/>
        </is>
      </c>
      <c r="O204" t="inlineStr">
        <is>
          <t/>
        </is>
      </c>
      <c r="P204" t="inlineStr">
        <is>
          <t/>
        </is>
      </c>
      <c r="Q204" t="inlineStr">
        <is>
          <t/>
        </is>
      </c>
      <c r="R204" t="inlineStr">
        <is>
          <t/>
        </is>
      </c>
      <c r="S204" t="inlineStr">
        <is>
          <t/>
        </is>
      </c>
      <c r="T204" t="inlineStr">
        <is>
          <t/>
        </is>
      </c>
      <c r="U204" t="inlineStr">
        <is>
          <t/>
        </is>
      </c>
      <c r="V204" t="inlineStr">
        <is>
          <t/>
        </is>
      </c>
      <c r="W204" t="inlineStr">
        <is>
          <t/>
        </is>
      </c>
      <c r="X204" t="inlineStr">
        <is>
          <t/>
        </is>
      </c>
      <c r="Y204" t="inlineStr">
        <is>
          <t/>
        </is>
      </c>
      <c r="Z204" s="2" t="inlineStr">
        <is>
          <t>Clinical Trial Facilitation Group|
CTFG</t>
        </is>
      </c>
      <c r="AA204" s="2" t="inlineStr">
        <is>
          <t>1|
1</t>
        </is>
      </c>
      <c r="AB204" s="2" t="inlineStr">
        <is>
          <t xml:space="preserve">|
</t>
        </is>
      </c>
      <c r="AC204" t="inlineStr">
        <is>
          <t/>
        </is>
      </c>
      <c r="AD204" t="inlineStr">
        <is>
          <t/>
        </is>
      </c>
      <c r="AE204" t="inlineStr">
        <is>
          <t/>
        </is>
      </c>
      <c r="AF204" t="inlineStr">
        <is>
          <t/>
        </is>
      </c>
      <c r="AG204" t="inlineStr">
        <is>
          <t/>
        </is>
      </c>
      <c r="AH204" t="inlineStr">
        <is>
          <t/>
        </is>
      </c>
      <c r="AI204" t="inlineStr">
        <is>
          <t/>
        </is>
      </c>
      <c r="AJ204" t="inlineStr">
        <is>
          <t/>
        </is>
      </c>
      <c r="AK204" t="inlineStr">
        <is>
          <t/>
        </is>
      </c>
      <c r="AL204" t="inlineStr">
        <is>
          <t/>
        </is>
      </c>
      <c r="AM204" t="inlineStr">
        <is>
          <t/>
        </is>
      </c>
      <c r="AN204" t="inlineStr">
        <is>
          <t/>
        </is>
      </c>
      <c r="AO204" t="inlineStr">
        <is>
          <t/>
        </is>
      </c>
      <c r="AP204" s="2" t="inlineStr">
        <is>
          <t>Groupe de facilitation des essais cliniques|
CTFG</t>
        </is>
      </c>
      <c r="AQ204" s="2" t="inlineStr">
        <is>
          <t>3|
3</t>
        </is>
      </c>
      <c r="AR204" s="2" t="inlineStr">
        <is>
          <t xml:space="preserve">|
</t>
        </is>
      </c>
      <c r="AS204" t="inlineStr">
        <is>
          <t>&lt;a href="https://iate.europa.eu/entry/result/765596/fr" target="_blank"&gt;groupe de travail&lt;/a&gt; dont l’objectif est de coordonner, à un niveau
opérationnel et national, la mise en œuvre de la directive 2001/20/CE concernant
le rapprochement des dispositions législatives, réglementaires et
administratives des administrations des États membres relatives à l’application
de &lt;a href="https://iate.europa.eu/entry/result/1226337/fr" target="_blank"&gt;bonnes pratiques cliniques&lt;/a&gt; dans la conduite d’essais cliniques de
médicaments à usage humain</t>
        </is>
      </c>
      <c r="AT204" t="inlineStr">
        <is>
          <t/>
        </is>
      </c>
      <c r="AU204" t="inlineStr">
        <is>
          <t/>
        </is>
      </c>
      <c r="AV204" t="inlineStr">
        <is>
          <t/>
        </is>
      </c>
      <c r="AW204" t="inlineStr">
        <is>
          <t/>
        </is>
      </c>
      <c r="AX204" t="inlineStr">
        <is>
          <t/>
        </is>
      </c>
      <c r="AY204" t="inlineStr">
        <is>
          <t/>
        </is>
      </c>
      <c r="AZ204" t="inlineStr">
        <is>
          <t/>
        </is>
      </c>
      <c r="BA204" t="inlineStr">
        <is>
          <t/>
        </is>
      </c>
      <c r="BB204" t="inlineStr">
        <is>
          <t/>
        </is>
      </c>
      <c r="BC204" t="inlineStr">
        <is>
          <t/>
        </is>
      </c>
      <c r="BD204" t="inlineStr">
        <is>
          <t/>
        </is>
      </c>
      <c r="BE204" t="inlineStr">
        <is>
          <t/>
        </is>
      </c>
      <c r="BF204" t="inlineStr">
        <is>
          <t/>
        </is>
      </c>
      <c r="BG204" t="inlineStr">
        <is>
          <t/>
        </is>
      </c>
      <c r="BH204" t="inlineStr">
        <is>
          <t/>
        </is>
      </c>
      <c r="BI204" t="inlineStr">
        <is>
          <t/>
        </is>
      </c>
      <c r="BJ204" t="inlineStr">
        <is>
          <t/>
        </is>
      </c>
      <c r="BK204" t="inlineStr">
        <is>
          <t/>
        </is>
      </c>
      <c r="BL204" t="inlineStr">
        <is>
          <t/>
        </is>
      </c>
      <c r="BM204" t="inlineStr">
        <is>
          <t/>
        </is>
      </c>
      <c r="BN204" t="inlineStr">
        <is>
          <t/>
        </is>
      </c>
      <c r="BO204" t="inlineStr">
        <is>
          <t/>
        </is>
      </c>
      <c r="BP204" t="inlineStr">
        <is>
          <t/>
        </is>
      </c>
      <c r="BQ204" t="inlineStr">
        <is>
          <t/>
        </is>
      </c>
      <c r="BR204" t="inlineStr">
        <is>
          <t/>
        </is>
      </c>
      <c r="BS204" t="inlineStr">
        <is>
          <t/>
        </is>
      </c>
      <c r="BT204" t="inlineStr">
        <is>
          <t/>
        </is>
      </c>
      <c r="BU204" t="inlineStr">
        <is>
          <t/>
        </is>
      </c>
      <c r="BV204" t="inlineStr">
        <is>
          <t/>
        </is>
      </c>
      <c r="BW204" t="inlineStr">
        <is>
          <t/>
        </is>
      </c>
      <c r="BX204" t="inlineStr">
        <is>
          <t/>
        </is>
      </c>
      <c r="BY204" t="inlineStr">
        <is>
          <t/>
        </is>
      </c>
      <c r="BZ204" t="inlineStr">
        <is>
          <t/>
        </is>
      </c>
      <c r="CA204" t="inlineStr">
        <is>
          <t/>
        </is>
      </c>
      <c r="CB204" t="inlineStr">
        <is>
          <t/>
        </is>
      </c>
      <c r="CC204" t="inlineStr">
        <is>
          <t/>
        </is>
      </c>
      <c r="CD204" t="inlineStr">
        <is>
          <t/>
        </is>
      </c>
      <c r="CE204" t="inlineStr">
        <is>
          <t/>
        </is>
      </c>
      <c r="CF204" t="inlineStr">
        <is>
          <t/>
        </is>
      </c>
      <c r="CG204" t="inlineStr">
        <is>
          <t/>
        </is>
      </c>
      <c r="CH204" t="inlineStr">
        <is>
          <t/>
        </is>
      </c>
      <c r="CI204" t="inlineStr">
        <is>
          <t/>
        </is>
      </c>
      <c r="CJ204" t="inlineStr">
        <is>
          <t/>
        </is>
      </c>
      <c r="CK204" t="inlineStr">
        <is>
          <t/>
        </is>
      </c>
      <c r="CL204" t="inlineStr">
        <is>
          <t/>
        </is>
      </c>
      <c r="CM204" t="inlineStr">
        <is>
          <t/>
        </is>
      </c>
      <c r="CN204" t="inlineStr">
        <is>
          <t/>
        </is>
      </c>
      <c r="CO204" t="inlineStr">
        <is>
          <t/>
        </is>
      </c>
      <c r="CP204" t="inlineStr">
        <is>
          <t/>
        </is>
      </c>
      <c r="CQ204" t="inlineStr">
        <is>
          <t/>
        </is>
      </c>
      <c r="CR204" t="inlineStr">
        <is>
          <t/>
        </is>
      </c>
      <c r="CS204" t="inlineStr">
        <is>
          <t/>
        </is>
      </c>
      <c r="CT204" t="inlineStr">
        <is>
          <t/>
        </is>
      </c>
      <c r="CU204" t="inlineStr">
        <is>
          <t/>
        </is>
      </c>
      <c r="CV204" t="inlineStr">
        <is>
          <t/>
        </is>
      </c>
      <c r="CW204" t="inlineStr">
        <is>
          <t/>
        </is>
      </c>
    </row>
    <row r="205">
      <c r="A205" s="1" t="str">
        <f>HYPERLINK("https://iate.europa.eu/entry/result/2222817/all", "2222817")</f>
        <v>2222817</v>
      </c>
      <c r="B205" t="inlineStr">
        <is>
          <t>SOCIAL QUESTIONS</t>
        </is>
      </c>
      <c r="C205" t="inlineStr">
        <is>
          <t>SOCIAL QUESTIONS|health|pharmaceutical industry</t>
        </is>
      </c>
      <c r="D205" t="inlineStr">
        <is>
          <t>yes</t>
        </is>
      </c>
      <c r="E205" t="inlineStr">
        <is>
          <t/>
        </is>
      </c>
      <c r="F205" s="2" t="inlineStr">
        <is>
          <t>подозирана неочаквана сериозна нежелана лекарствена реакция</t>
        </is>
      </c>
      <c r="G205" s="2" t="inlineStr">
        <is>
          <t>3</t>
        </is>
      </c>
      <c r="H205" s="2" t="inlineStr">
        <is>
          <t/>
        </is>
      </c>
      <c r="I205" t="inlineStr">
        <is>
          <t>Подозирана нежелана реакция [ &lt;a href="/entry/result/3502882/all" id="ENTRY_TO_ENTRY_CONVERTER" target="_blank"&gt;IATE:3502882&lt;/a&gt; ] при изпитван лекарствен продукт [ &lt;a href="/entry/result/2146586/all" id="ENTRY_TO_ENTRY_CONVERTER" target="_blank"&gt;IATE:2146586&lt;/a&gt; ], която се наблюдава по време на клиничното изпитване [ &lt;a href="/entry/result/1686971/all" id="ENTRY_TO_ENTRY_CONVERTER" target="_blank"&gt;IATE:1686971&lt;/a&gt; ] и е както неочаквана, така и сериозна.</t>
        </is>
      </c>
      <c r="J205" s="2" t="inlineStr">
        <is>
          <t>podezření na závažný neočekávaný nežádoucí účinek|
SUSAR</t>
        </is>
      </c>
      <c r="K205" s="2" t="inlineStr">
        <is>
          <t>3|
3</t>
        </is>
      </c>
      <c r="L205" s="2" t="inlineStr">
        <is>
          <t xml:space="preserve">|
</t>
        </is>
      </c>
      <c r="M205" t="inlineStr">
        <is>
          <t/>
        </is>
      </c>
      <c r="N205" t="inlineStr">
        <is>
          <t/>
        </is>
      </c>
      <c r="O205" t="inlineStr">
        <is>
          <t/>
        </is>
      </c>
      <c r="P205" t="inlineStr">
        <is>
          <t/>
        </is>
      </c>
      <c r="Q205" t="inlineStr">
        <is>
          <t/>
        </is>
      </c>
      <c r="R205" s="2" t="inlineStr">
        <is>
          <t>mutmaßliche unerwartete schwerwiegende Nebenwirkung</t>
        </is>
      </c>
      <c r="S205" s="2" t="inlineStr">
        <is>
          <t>3</t>
        </is>
      </c>
      <c r="T205" s="2" t="inlineStr">
        <is>
          <t/>
        </is>
      </c>
      <c r="U205" t="inlineStr">
        <is>
          <t/>
        </is>
      </c>
      <c r="V205" s="2" t="inlineStr">
        <is>
          <t>εικαζόμενη απροσδόκητη σοβαρή ανεπιθύμητη ενέργεια|
ΕΑΣΠ|
εικαζόμενη απροσδόκητη σοβαρή παρενέργεια</t>
        </is>
      </c>
      <c r="W205" s="2" t="inlineStr">
        <is>
          <t>3|
3|
3</t>
        </is>
      </c>
      <c r="X205" s="2" t="inlineStr">
        <is>
          <t xml:space="preserve">|
|
</t>
        </is>
      </c>
      <c r="Y205" t="inlineStr">
        <is>
          <t/>
        </is>
      </c>
      <c r="Z205" s="2" t="inlineStr">
        <is>
          <t>suspected unexpected serious adverse reaction|
SUSAR|
suspected serious unexpected adverse drug reaction|
serious suspected unexpected adverse drug reaction</t>
        </is>
      </c>
      <c r="AA205" s="2" t="inlineStr">
        <is>
          <t>3|
3|
1|
1</t>
        </is>
      </c>
      <c r="AB205" s="2" t="inlineStr">
        <is>
          <t xml:space="preserve">|
|
|
</t>
        </is>
      </c>
      <c r="AC205" t="inlineStr">
        <is>
          <t>&lt;a href="https://iate.europa.eu/entry/result/3502882/en" target="_blank"&gt;suspected adverse reaction &lt;/a&gt;related to an &lt;a href="https://iate.europa.eu/entry/result/2146586/en" target="_blank"&gt;investigational medicinal product&lt;/a&gt; which occurs in the course of a clinical trial, and which is both unexpected and serious</t>
        </is>
      </c>
      <c r="AD205" s="2" t="inlineStr">
        <is>
          <t>sospecha de reacción adversa grave e imprevista|
sospecha de reacción adversa grave e inesperada</t>
        </is>
      </c>
      <c r="AE205" s="2" t="inlineStr">
        <is>
          <t>3|
3</t>
        </is>
      </c>
      <c r="AF205" s="2" t="inlineStr">
        <is>
          <t>|
preferred</t>
        </is>
      </c>
      <c r="AG205" t="inlineStr">
        <is>
          <t>Sospecha de que, en un ensayo clínico con un determinado medicamento en fase de investigación clínica [ &lt;a href="/entry/result/2146586/all" id="ENTRY_TO_ENTRY_CONVERTER" target="_blank"&gt;IATE:2146586&lt;/a&gt; ], puede surgir una reacción adversa grave [ &lt;a href="/entry/result/137520/all" id="ENTRY_TO_ENTRY_CONVERTER" target="_blank"&gt;IATE:137520&lt;/a&gt; ] de manera imprevista.</t>
        </is>
      </c>
      <c r="AH205" s="2" t="inlineStr">
        <is>
          <t>võimalik seniteadmata tõsine kõrvaltoime</t>
        </is>
      </c>
      <c r="AI205" s="2" t="inlineStr">
        <is>
          <t>3</t>
        </is>
      </c>
      <c r="AJ205" s="2" t="inlineStr">
        <is>
          <t/>
        </is>
      </c>
      <c r="AK205" t="inlineStr">
        <is>
          <t/>
        </is>
      </c>
      <c r="AL205" s="2" t="inlineStr">
        <is>
          <t>epäilty vakava odottamaton haittavaikutus|
epäilty odottamaton vakava haittavaikutus</t>
        </is>
      </c>
      <c r="AM205" s="2" t="inlineStr">
        <is>
          <t>3|
2</t>
        </is>
      </c>
      <c r="AN205" s="2" t="inlineStr">
        <is>
          <t xml:space="preserve">|
</t>
        </is>
      </c>
      <c r="AO205" t="inlineStr">
        <is>
          <t/>
        </is>
      </c>
      <c r="AP205" s="2" t="inlineStr">
        <is>
          <t>SUSAR|
suspicions d'effets indésirables graves inattendus</t>
        </is>
      </c>
      <c r="AQ205" s="2" t="inlineStr">
        <is>
          <t>3|
3</t>
        </is>
      </c>
      <c r="AR205" s="2" t="inlineStr">
        <is>
          <t xml:space="preserve">|
</t>
        </is>
      </c>
      <c r="AS205" t="inlineStr">
        <is>
          <t/>
        </is>
      </c>
      <c r="AT205" s="2" t="inlineStr">
        <is>
          <t>frithghníomh trom díobhálach amhrasta neamhthuartha</t>
        </is>
      </c>
      <c r="AU205" s="2" t="inlineStr">
        <is>
          <t>3</t>
        </is>
      </c>
      <c r="AV205" s="2" t="inlineStr">
        <is>
          <t/>
        </is>
      </c>
      <c r="AW205" t="inlineStr">
        <is>
          <t/>
        </is>
      </c>
      <c r="AX205" s="2" t="inlineStr">
        <is>
          <t>sumnje na neočekivane ozbiljne nuspojave</t>
        </is>
      </c>
      <c r="AY205" s="2" t="inlineStr">
        <is>
          <t>3</t>
        </is>
      </c>
      <c r="AZ205" s="2" t="inlineStr">
        <is>
          <t/>
        </is>
      </c>
      <c r="BA205" t="inlineStr">
        <is>
          <t/>
        </is>
      </c>
      <c r="BB205" s="2" t="inlineStr">
        <is>
          <t>feltételezett, nem várt súlyos mellékhatás|
SUSAR</t>
        </is>
      </c>
      <c r="BC205" s="2" t="inlineStr">
        <is>
          <t>4|
4</t>
        </is>
      </c>
      <c r="BD205" s="2" t="inlineStr">
        <is>
          <t xml:space="preserve">|
</t>
        </is>
      </c>
      <c r="BE205" t="inlineStr">
        <is>
          <t>olyan mellékhatás, amely eltér a megfelelő termékismertetőben található mellékhatástól, és a vizsgálati készítmény bármilyen adagjának alkalmazását a vizsgálati alany halála, életveszélybe kerülése, kórházi kezelése, folyamatban lévő kórházi ellátásának meghosszabbodása, maradandó vagy jelentős egészségkárosodása, fogyatékossága követi, illetve veleszületett rendellenesség, születési hiba fordul elő</t>
        </is>
      </c>
      <c r="BF205" s="2" t="inlineStr">
        <is>
          <t>SUSAR|
sospetta reazione avversa seria inattesa</t>
        </is>
      </c>
      <c r="BG205" s="2" t="inlineStr">
        <is>
          <t>3|
3</t>
        </is>
      </c>
      <c r="BH205" s="2" t="inlineStr">
        <is>
          <t xml:space="preserve">|
</t>
        </is>
      </c>
      <c r="BI205" t="inlineStr">
        <is>
          <t>sospetta reazione avversa [ &lt;a href="/entry/result/3502882/all" id="ENTRY_TO_ENTRY_CONVERTER" target="_blank"&gt;IATE:3502882&lt;/a&gt; ] correlata a un farmaco sottoposto a sperimentazione clinica, che è nel contempo grave e inaspettata</t>
        </is>
      </c>
      <c r="BJ205" s="2" t="inlineStr">
        <is>
          <t>įtariama netikėta rimta nepageidaujama reakcija|
įtariama sunkius padarinius sukėlusi netikėta nepageidaujama reakcija</t>
        </is>
      </c>
      <c r="BK205" s="2" t="inlineStr">
        <is>
          <t>3|
3</t>
        </is>
      </c>
      <c r="BL205" s="2" t="inlineStr">
        <is>
          <t xml:space="preserve">preferred|
</t>
        </is>
      </c>
      <c r="BM205" t="inlineStr">
        <is>
          <t/>
        </is>
      </c>
      <c r="BN205" s="2" t="inlineStr">
        <is>
          <t>varbūtēja neparedzēta nopietna blakusparādība|
SUSAR</t>
        </is>
      </c>
      <c r="BO205" s="2" t="inlineStr">
        <is>
          <t>3|
3</t>
        </is>
      </c>
      <c r="BP205" s="2" t="inlineStr">
        <is>
          <t xml:space="preserve">|
</t>
        </is>
      </c>
      <c r="BQ205" t="inlineStr">
        <is>
          <t/>
        </is>
      </c>
      <c r="BR205" s="2" t="inlineStr">
        <is>
          <t>reazzjoni avversa serja mhux mistennija suspettata|
SUSAR</t>
        </is>
      </c>
      <c r="BS205" s="2" t="inlineStr">
        <is>
          <t>3|
3</t>
        </is>
      </c>
      <c r="BT205" s="2" t="inlineStr">
        <is>
          <t xml:space="preserve">|
</t>
        </is>
      </c>
      <c r="BU205" t="inlineStr">
        <is>
          <t/>
        </is>
      </c>
      <c r="BV205" s="2" t="inlineStr">
        <is>
          <t>vermoedelijke onverwachte ernstige ongewenste bijwerking</t>
        </is>
      </c>
      <c r="BW205" s="2" t="inlineStr">
        <is>
          <t>2</t>
        </is>
      </c>
      <c r="BX205" s="2" t="inlineStr">
        <is>
          <t/>
        </is>
      </c>
      <c r="BY205" t="inlineStr">
        <is>
          <t/>
        </is>
      </c>
      <c r="BZ205" s="2" t="inlineStr">
        <is>
          <t>podejrzewane niespodziewane poważne działanie niepożądane|
podejrzewane niespodziewane ciężkie działanie niepożądane</t>
        </is>
      </c>
      <c r="CA205" s="2" t="inlineStr">
        <is>
          <t>3|
3</t>
        </is>
      </c>
      <c r="CB205" s="2" t="inlineStr">
        <is>
          <t>|
preferred</t>
        </is>
      </c>
      <c r="CC205" t="inlineStr">
        <is>
          <t>podejrzewane działanie niepożądane (&lt;a href="/entry/result/3502882/all" id="ENTRY_TO_ENTRY_CONVERTER" target="_blank"&gt;IATE:3502882&lt;/a&gt;) będące jednocześnie nieoczekiwanym i ciężkim działaniem niepożądanym</t>
        </is>
      </c>
      <c r="CD205" s="2" t="inlineStr">
        <is>
          <t>suspeita de reação adversa grave inesperada</t>
        </is>
      </c>
      <c r="CE205" s="2" t="inlineStr">
        <is>
          <t>3</t>
        </is>
      </c>
      <c r="CF205" s="2" t="inlineStr">
        <is>
          <t/>
        </is>
      </c>
      <c r="CG205" t="inlineStr">
        <is>
          <t>&lt;div&gt;Reação adversa grave para a qual se
suspeita de uma razoável relação causal com a utilização do medicamento mas não
confirmada e inconsistente com as informações do produto aplicáveis.&lt;br&gt;&lt;/div&gt;</t>
        </is>
      </c>
      <c r="CH205" s="2" t="inlineStr">
        <is>
          <t>reacție adversă gravă neașteptată suspectată</t>
        </is>
      </c>
      <c r="CI205" s="2" t="inlineStr">
        <is>
          <t>3</t>
        </is>
      </c>
      <c r="CJ205" s="2" t="inlineStr">
        <is>
          <t/>
        </is>
      </c>
      <c r="CK205" t="inlineStr">
        <is>
          <t/>
        </is>
      </c>
      <c r="CL205" s="2" t="inlineStr">
        <is>
          <t>podozrenie na neočakávaný a závažný nežiaduci účinok|
SUSAR</t>
        </is>
      </c>
      <c r="CM205" s="2" t="inlineStr">
        <is>
          <t>3|
3</t>
        </is>
      </c>
      <c r="CN205" s="2" t="inlineStr">
        <is>
          <t xml:space="preserve">|
</t>
        </is>
      </c>
      <c r="CO205" t="inlineStr">
        <is>
          <t>podozrenie na nežiaduci účinok, ktorý je súčasne neočakávaný a závažný</t>
        </is>
      </c>
      <c r="CP205" s="2" t="inlineStr">
        <is>
          <t>sum na nepričakovani resni neželeni učinek</t>
        </is>
      </c>
      <c r="CQ205" s="2" t="inlineStr">
        <is>
          <t>3</t>
        </is>
      </c>
      <c r="CR205" s="2" t="inlineStr">
        <is>
          <t/>
        </is>
      </c>
      <c r="CS205" t="inlineStr">
        <is>
          <t/>
        </is>
      </c>
      <c r="CT205" s="2" t="inlineStr">
        <is>
          <t>misstänkt oförutsedd allvarlig biverkning</t>
        </is>
      </c>
      <c r="CU205" s="2" t="inlineStr">
        <is>
          <t>3</t>
        </is>
      </c>
      <c r="CV205" s="2" t="inlineStr">
        <is>
          <t/>
        </is>
      </c>
      <c r="CW205" t="inlineStr">
        <is>
          <t/>
        </is>
      </c>
    </row>
    <row r="206">
      <c r="A206" s="1" t="str">
        <f>HYPERLINK("https://iate.europa.eu/entry/result/2100575/all", "2100575")</f>
        <v>2100575</v>
      </c>
      <c r="B206" t="inlineStr">
        <is>
          <t>EMPLOYMENT AND WORKING CONDITIONS;EUROPEAN UNION</t>
        </is>
      </c>
      <c r="C206" t="inlineStr">
        <is>
          <t>EMPLOYMENT AND WORKING CONDITIONS|labour law and labour relations|organisation of professions|professional ethics;EUROPEAN UNION|EU institutions and European civil service</t>
        </is>
      </c>
      <c r="D206" t="inlineStr">
        <is>
          <t>yes</t>
        </is>
      </c>
      <c r="E206" t="inlineStr">
        <is>
          <t/>
        </is>
      </c>
      <c r="F206" s="2" t="inlineStr">
        <is>
          <t>Европейска група по етика в науката и новите технологии</t>
        </is>
      </c>
      <c r="G206" s="2" t="inlineStr">
        <is>
          <t>3</t>
        </is>
      </c>
      <c r="H206" s="2" t="inlineStr">
        <is>
          <t/>
        </is>
      </c>
      <c r="I206" t="inlineStr">
        <is>
          <t/>
        </is>
      </c>
      <c r="J206" s="2" t="inlineStr">
        <is>
          <t>Evropská skupina pro etiku ve vědě a nových technologiích|
skupina EGE</t>
        </is>
      </c>
      <c r="K206" s="2" t="inlineStr">
        <is>
          <t>3|
2</t>
        </is>
      </c>
      <c r="L206" s="2" t="inlineStr">
        <is>
          <t xml:space="preserve">|
</t>
        </is>
      </c>
      <c r="M206" t="inlineStr">
        <is>
          <t>skupina, jejímž posláním
je poskytovat Evropské komisi poradenství v etických otázkách týkajících se
vědy a nových technologií a v otázkách širších společenských dopadů pokroku v
uvedených oblastech, a to buď na žádost Komise, nebo na žádost svého předsedy
se souhlasem útvarů Komise</t>
        </is>
      </c>
      <c r="N206" s="2" t="inlineStr">
        <is>
          <t>Den Europæiske Gruppe vedrørende Etik inden for Naturvidenskab og Ny Teknologi|
EGE</t>
        </is>
      </c>
      <c r="O206" s="2" t="inlineStr">
        <is>
          <t>4|
3</t>
        </is>
      </c>
      <c r="P206" s="2" t="inlineStr">
        <is>
          <t xml:space="preserve">|
</t>
        </is>
      </c>
      <c r="Q206" t="inlineStr">
        <is>
          <t>gruppe, der har til opgave at rådgive Kommissionen om etiske spørgsmål vedrørende videnskab og ny teknologi og de videre samfundsmæssige konsekvenser af fremskridt på disse områder</t>
        </is>
      </c>
      <c r="R206" s="2" t="inlineStr">
        <is>
          <t>Europäische Gruppe für Ethik der Naturwissenschaften und der Neuen Technologien|
EGE</t>
        </is>
      </c>
      <c r="S206" s="2" t="inlineStr">
        <is>
          <t>3|
3</t>
        </is>
      </c>
      <c r="T206" s="2" t="inlineStr">
        <is>
          <t xml:space="preserve">|
</t>
        </is>
      </c>
      <c r="U206" t="inlineStr">
        <is>
          <t/>
        </is>
      </c>
      <c r="V206" s="2" t="inlineStr">
        <is>
          <t>Ευρωπαϊκή ομάδα για τη δεοντολογία της επιστήμης και των νέων τεχνολογιών</t>
        </is>
      </c>
      <c r="W206" s="2" t="inlineStr">
        <is>
          <t>3</t>
        </is>
      </c>
      <c r="X206" s="2" t="inlineStr">
        <is>
          <t/>
        </is>
      </c>
      <c r="Y206" t="inlineStr">
        <is>
          <t/>
        </is>
      </c>
      <c r="Z206" s="2" t="inlineStr">
        <is>
          <t>European Group on Ethics in Science and New Technologies|
European Group on Ethics|
EGE</t>
        </is>
      </c>
      <c r="AA206" s="2" t="inlineStr">
        <is>
          <t>4|
3|
4</t>
        </is>
      </c>
      <c r="AB206" s="2" t="inlineStr">
        <is>
          <t xml:space="preserve">|
|
</t>
        </is>
      </c>
      <c r="AC206" t="inlineStr">
        <is>
          <t>independent body providing the European Commission 
 with high quality, independent advice on ethical aspects of science and new technologies in relation to EU legislation or policies</t>
        </is>
      </c>
      <c r="AD206" s="2" t="inlineStr">
        <is>
          <t>Grupo Europeo de Ética de la Ciencia y de las Nuevas Tecnologías|
Grupo europeo de ética|
GEE</t>
        </is>
      </c>
      <c r="AE206" s="2" t="inlineStr">
        <is>
          <t>3|
3|
3</t>
        </is>
      </c>
      <c r="AF206" s="2" t="inlineStr">
        <is>
          <t xml:space="preserve">|
|
</t>
        </is>
      </c>
      <c r="AG206" t="inlineStr">
        <is>
          <t>Organismo independiente,
pluralista y multidisciplinar, formado por quince expertos designados por la
Comisión para asesorarla sobre las cuestiones éticas relativas a las ciencias y las nuevas tecnologías.</t>
        </is>
      </c>
      <c r="AH206" s="2" t="inlineStr">
        <is>
          <t>teaduse ja uute tehnoloogiate eetika Euroopa töörühm|
EGE töörühm|
Eetika Euroopa Töörühm</t>
        </is>
      </c>
      <c r="AI206" s="2" t="inlineStr">
        <is>
          <t>3|
3|
2</t>
        </is>
      </c>
      <c r="AJ206" s="2" t="inlineStr">
        <is>
          <t xml:space="preserve">|
|
</t>
        </is>
      </c>
      <c r="AK206" t="inlineStr">
        <is>
          <t/>
        </is>
      </c>
      <c r="AL206" s="2" t="inlineStr">
        <is>
          <t>luonnontieteiden ja uusien teknologioiden etiikkaa käsittelevä eurooppalainen työryhmä</t>
        </is>
      </c>
      <c r="AM206" s="2" t="inlineStr">
        <is>
          <t>3</t>
        </is>
      </c>
      <c r="AN206" s="2" t="inlineStr">
        <is>
          <t/>
        </is>
      </c>
      <c r="AO206" t="inlineStr">
        <is>
          <t>työryhmä, jonka tehtävänä on neuvoa komissiota luonnontieteisiin ja uusiin teknologioihin liittyvissä eettisissä kysymyksissä</t>
        </is>
      </c>
      <c r="AP206" s="2" t="inlineStr">
        <is>
          <t>Groupe européen d'éthique des sciences et des nouvelles technologies|
GEE|
Groupe européen d'éthique</t>
        </is>
      </c>
      <c r="AQ206" s="2" t="inlineStr">
        <is>
          <t>3|
3|
3</t>
        </is>
      </c>
      <c r="AR206" s="2" t="inlineStr">
        <is>
          <t xml:space="preserve">|
|
</t>
        </is>
      </c>
      <c r="AS206" t="inlineStr">
        <is>
          <t>groupe qui a pour mission de conseiller la Commission sur les questions
éthiques soulevées par les sciences et les nouvelles technologies ainsi que sur
les conséquences sociétales plus larges des progrès accomplis dans ces
domaines, soit à la demande de la Commission, soit à la demande de son
président avec l'approbation de la Commission</t>
        </is>
      </c>
      <c r="AT206" s="2" t="inlineStr">
        <is>
          <t>an Grúpa Eorpach um Eitic san Eolaíocht agus sna Nuatheicneolaíochtaí|
EGE|
an Grúpa Eorpach um Eitic</t>
        </is>
      </c>
      <c r="AU206" s="2" t="inlineStr">
        <is>
          <t>3|
3|
3</t>
        </is>
      </c>
      <c r="AV206" s="2" t="inlineStr">
        <is>
          <t xml:space="preserve">|
|
</t>
        </is>
      </c>
      <c r="AW206" t="inlineStr">
        <is>
          <t/>
        </is>
      </c>
      <c r="AX206" s="2" t="inlineStr">
        <is>
          <t>Europska skupina za etiku u znanosti i novim tehnologijama</t>
        </is>
      </c>
      <c r="AY206" s="2" t="inlineStr">
        <is>
          <t>2</t>
        </is>
      </c>
      <c r="AZ206" s="2" t="inlineStr">
        <is>
          <t/>
        </is>
      </c>
      <c r="BA206" t="inlineStr">
        <is>
          <t/>
        </is>
      </c>
      <c r="BB206" s="2" t="inlineStr">
        <is>
          <t>a tudomány és az új technológiák etikai kérdéseit vizsgáló európai csoport|
Európai Etikai Csoport</t>
        </is>
      </c>
      <c r="BC206" s="2" t="inlineStr">
        <is>
          <t>4|
4</t>
        </is>
      </c>
      <c r="BD206" s="2" t="inlineStr">
        <is>
          <t xml:space="preserve">|
</t>
        </is>
      </c>
      <c r="BE206" t="inlineStr">
        <is>
          <t>az Európai Bizottságot az uniós jogszabályok és szakpolitikák vonatkozásában a tudomány és technológia felvetette etikai kérdésekkel kapcsolatban tanácsokkal ellátó szerv</t>
        </is>
      </c>
      <c r="BF206" s="2" t="inlineStr">
        <is>
          <t>Gruppo europeo sull’etica nelle scienze e nelle nuove tecnologie|
GEE</t>
        </is>
      </c>
      <c r="BG206" s="2" t="inlineStr">
        <is>
          <t>3|
3</t>
        </is>
      </c>
      <c r="BH206" s="2" t="inlineStr">
        <is>
          <t xml:space="preserve">|
</t>
        </is>
      </c>
      <c r="BI206" t="inlineStr">
        <is>
          <t>organismo - composto da esperti altamente qualificati e indipendenti, nominati a titolo personale, che
agiscono in piena indipendenza e nell’interesse pubblico - che ha il compito di fornire alla Commissione, su richiesta della Commissione o di propria iniziativa, pareri indipendenti
su questioni in cui le dimensioni etica, sociale e dei diritti fondamentali si intersecano con lo sviluppo della scienza e delle
nuove tecnologie espressi tramite il proprio presidente e concordati con il servizio competente della Commissione</t>
        </is>
      </c>
      <c r="BJ206" s="2" t="inlineStr">
        <is>
          <t>Europos mokslo ir naujų technologijų etikos grupė</t>
        </is>
      </c>
      <c r="BK206" s="2" t="inlineStr">
        <is>
          <t>3</t>
        </is>
      </c>
      <c r="BL206" s="2" t="inlineStr">
        <is>
          <t/>
        </is>
      </c>
      <c r="BM206" t="inlineStr">
        <is>
          <t>Europos Komisijos įsteigta grupė, kuri rengia rekomendacijas įvairiais mokslo ir biotechnologijų taikymo etikos klausimais (genų terapijos, prenatalinės diagnostikos, klonavimo, žmogaus audinių banko, žmogaus embriono ir kamieninių ląstelių tyrimų)</t>
        </is>
      </c>
      <c r="BN206" s="2" t="inlineStr">
        <is>
          <t>Eiropas Dabaszinātņu un jauno tehnoloģiju ētikas grupa|
Eiropas Ētikas grupa</t>
        </is>
      </c>
      <c r="BO206" s="2" t="inlineStr">
        <is>
          <t>3|
3</t>
        </is>
      </c>
      <c r="BP206" s="2" t="inlineStr">
        <is>
          <t xml:space="preserve">|
</t>
        </is>
      </c>
      <c r="BQ206" t="inlineStr">
        <is>
          <t/>
        </is>
      </c>
      <c r="BR206" s="2" t="inlineStr">
        <is>
          <t>Grupp Ewropew dwar l-Etika fix-Xjenza u fit-Teknoloġiji l-Ġodda|
Grupp Ewropew dwar l-Etika|
GEE</t>
        </is>
      </c>
      <c r="BS206" s="2" t="inlineStr">
        <is>
          <t>3|
3|
3</t>
        </is>
      </c>
      <c r="BT206" s="2" t="inlineStr">
        <is>
          <t xml:space="preserve">|
|
</t>
        </is>
      </c>
      <c r="BU206" t="inlineStr">
        <is>
          <t>grupp konsultattiv indipendenti li 
jivvaluta l-aspetti kollha etiċi tal-bijoteknoloġija u li jipprovdi pariri ta' kwalità għolja lill-Kummissjoni Ewropea dwar l-aspetti etiċi kollha marbuta max-xjenza u mat-teknoloġiji l-ġodda fir-rigward tal-leġiżlazzjoni u tal-politiki tal-UE</t>
        </is>
      </c>
      <c r="BV206" s="2" t="inlineStr">
        <is>
          <t>Europese Groep ethiek van de exacte wetenschappen en de nieuwe technologieën|
EGE</t>
        </is>
      </c>
      <c r="BW206" s="2" t="inlineStr">
        <is>
          <t>3|
3</t>
        </is>
      </c>
      <c r="BX206" s="2" t="inlineStr">
        <is>
          <t xml:space="preserve">|
</t>
        </is>
      </c>
      <c r="BY206" t="inlineStr">
        <is>
          <t>"onder de Commissie ressorterende Europese groep ethiek van de exacte wetenschappen en de nieuwe technologieën beoordeelt alle ethische aspecten die verband houden met biotechnologie"</t>
        </is>
      </c>
      <c r="BZ206" s="2" t="inlineStr">
        <is>
          <t>Europejska Grupa do spraw Etyki w Nauce i Nowych Technologiach|
EGE</t>
        </is>
      </c>
      <c r="CA206" s="2" t="inlineStr">
        <is>
          <t>3|
3</t>
        </is>
      </c>
      <c r="CB206" s="2" t="inlineStr">
        <is>
          <t xml:space="preserve">|
</t>
        </is>
      </c>
      <c r="CC206" t="inlineStr">
        <is>
          <t>grupa doradzająca Komisji w kwestiach etycznych dotyczących nauki i nowych technologii oraz szeroko pojętych społecznych konsekwencji postępu w tych obszarach</t>
        </is>
      </c>
      <c r="CD206" s="2" t="inlineStr">
        <is>
          <t>Grupo Europeu de Ética para as Ciências e as Novas Tecnologias|
Grupo Europeu de Ética</t>
        </is>
      </c>
      <c r="CE206" s="2" t="inlineStr">
        <is>
          <t>3|
3</t>
        </is>
      </c>
      <c r="CF206" s="2" t="inlineStr">
        <is>
          <t xml:space="preserve">|
</t>
        </is>
      </c>
      <c r="CG206" t="inlineStr">
        <is>
          <t>Grupo cuja missão é aconselhar a Comissão Europeia em todos os domínios políticos onde as questões éticas, societais e de direitos fundamentais se cruzam com o desenvolvimento da ciência e das novas tecnologias.</t>
        </is>
      </c>
      <c r="CH206" s="2" t="inlineStr">
        <is>
          <t>Grupul european pentru deontologie în domeniul științei și noilor tehnologii|
EGE</t>
        </is>
      </c>
      <c r="CI206" s="2" t="inlineStr">
        <is>
          <t>3|
3</t>
        </is>
      </c>
      <c r="CJ206" s="2" t="inlineStr">
        <is>
          <t xml:space="preserve">|
</t>
        </is>
      </c>
      <c r="CK206" t="inlineStr">
        <is>
          <t/>
        </is>
      </c>
      <c r="CL206" s="2" t="inlineStr">
        <is>
          <t>Európska skupina pre etiku vo vede a v nových technológiách|
ESE</t>
        </is>
      </c>
      <c r="CM206" s="2" t="inlineStr">
        <is>
          <t>3|
3</t>
        </is>
      </c>
      <c r="CN206" s="2" t="inlineStr">
        <is>
          <t xml:space="preserve">|
</t>
        </is>
      </c>
      <c r="CO206" t="inlineStr">
        <is>
          <t>skupina,
 ktorej úlohou je radiť Komisii v etických otázkach súvisiacich s vedou a
 novými technológiami, ako aj v otázkach širších spoločenských dôsledkov
 pokroku v tejto oblasti, a to buď na žiadosť Komisie alebo na žiadosť
 predsedu ESE, so súhlasom útvarov Komisie</t>
        </is>
      </c>
      <c r="CP206" s="2" t="inlineStr">
        <is>
          <t>evropska skupina za etiko v znanosti in novih tehnologijah</t>
        </is>
      </c>
      <c r="CQ206" s="2" t="inlineStr">
        <is>
          <t>3</t>
        </is>
      </c>
      <c r="CR206" s="2" t="inlineStr">
        <is>
          <t/>
        </is>
      </c>
      <c r="CS206" t="inlineStr">
        <is>
          <t/>
        </is>
      </c>
      <c r="CT206" s="2" t="inlineStr">
        <is>
          <t>europeiska gruppen för etik inom vetenskap och ny teknik</t>
        </is>
      </c>
      <c r="CU206" s="2" t="inlineStr">
        <is>
          <t>3</t>
        </is>
      </c>
      <c r="CV206" s="2" t="inlineStr">
        <is>
          <t/>
        </is>
      </c>
      <c r="CW206" t="inlineStr">
        <is>
          <t/>
        </is>
      </c>
    </row>
    <row r="207">
      <c r="A207" s="1" t="str">
        <f>HYPERLINK("https://iate.europa.eu/entry/result/2201460/all", "2201460")</f>
        <v>2201460</v>
      </c>
      <c r="B207" t="inlineStr">
        <is>
          <t>SOCIAL QUESTIONS</t>
        </is>
      </c>
      <c r="C207" t="inlineStr">
        <is>
          <t>SOCIAL QUESTIONS|health|health policy;SOCIAL QUESTIONS|health|medical science;SOCIAL QUESTIONS|health|pharmaceutical industry</t>
        </is>
      </c>
      <c r="D207" t="inlineStr">
        <is>
          <t>yes</t>
        </is>
      </c>
      <c r="E207" t="inlineStr">
        <is>
          <t/>
        </is>
      </c>
      <c r="F207" s="2" t="inlineStr">
        <is>
          <t>употребяван не по предназначение лекарствен продукт</t>
        </is>
      </c>
      <c r="G207" s="2" t="inlineStr">
        <is>
          <t>3</t>
        </is>
      </c>
      <c r="H207" s="2" t="inlineStr">
        <is>
          <t/>
        </is>
      </c>
      <c r="I207" t="inlineStr">
        <is>
          <t/>
        </is>
      </c>
      <c r="J207" s="2" t="inlineStr">
        <is>
          <t>léčivý přípravek použitý mimo rozsah rozhodnutí o registraci</t>
        </is>
      </c>
      <c r="K207" s="2" t="inlineStr">
        <is>
          <t>3</t>
        </is>
      </c>
      <c r="L207" s="2" t="inlineStr">
        <is>
          <t/>
        </is>
      </c>
      <c r="M207" t="inlineStr">
        <is>
          <t>léčivý přípravek použitý způsobem, který není v souladu se souhrnem údajů o přípravku</t>
        </is>
      </c>
      <c r="N207" s="2" t="inlineStr">
        <is>
          <t>off label-medicin</t>
        </is>
      </c>
      <c r="O207" s="2" t="inlineStr">
        <is>
          <t>3</t>
        </is>
      </c>
      <c r="P207" s="2" t="inlineStr">
        <is>
          <t/>
        </is>
      </c>
      <c r="Q207" t="inlineStr">
        <is>
          <t>medicin, der bruges til et formål, som præparatet ikke er godkendt til</t>
        </is>
      </c>
      <c r="R207" s="2" t="inlineStr">
        <is>
          <t>Off-Label-Arzneimittel</t>
        </is>
      </c>
      <c r="S207" s="2" t="inlineStr">
        <is>
          <t>3</t>
        </is>
      </c>
      <c r="T207" s="2" t="inlineStr">
        <is>
          <t/>
        </is>
      </c>
      <c r="U207" t="inlineStr">
        <is>
          <t>zulassungsüberschreitend verwendetes Arzneimittel</t>
        </is>
      </c>
      <c r="V207" s="2" t="inlineStr">
        <is>
          <t>φάρμακο εκτός εγκεκριμένων ενδείξεων|
εκτός ενδείξεων φάρμακο|
φάρμακο εκτός ενδείξεων</t>
        </is>
      </c>
      <c r="W207" s="2" t="inlineStr">
        <is>
          <t>3|
3|
3</t>
        </is>
      </c>
      <c r="X207" s="2" t="inlineStr">
        <is>
          <t xml:space="preserve">|
|
</t>
        </is>
      </c>
      <c r="Y207" t="inlineStr">
        <is>
          <t>φάρμακο χρησιμοποιούμενο για χρήση που δεν αναγράφεται στην άδεια κυκλοφορίας του</t>
        </is>
      </c>
      <c r="Z207" s="2" t="inlineStr">
        <is>
          <t>off-label medicine</t>
        </is>
      </c>
      <c r="AA207" s="2" t="inlineStr">
        <is>
          <t>3</t>
        </is>
      </c>
      <c r="AB207" s="2" t="inlineStr">
        <is>
          <t/>
        </is>
      </c>
      <c r="AC207" t="inlineStr">
        <is>
          <t>&lt;a href="https://iate.europa.eu/entry/result/1443220/en" target="_blank"&gt;medicinal product&lt;/a&gt; that is licensed for a particular set of circumstances but is used for another</t>
        </is>
      </c>
      <c r="AD207" s="2" t="inlineStr">
        <is>
          <t>medicamento utilizado para una indicación no autorizada|
medicamento &lt;i&gt;off-label&lt;/i&gt;</t>
        </is>
      </c>
      <c r="AE207" s="2" t="inlineStr">
        <is>
          <t>3|
2</t>
        </is>
      </c>
      <c r="AF207" s="2" t="inlineStr">
        <is>
          <t>|
admitted</t>
        </is>
      </c>
      <c r="AG207" t="inlineStr">
        <is>
          <t>Medicamento
prescrito para su uso en condiciones distintas de las autorizadas, es decir, para
un uso no reflejado en la ficha técnica del país del prescriptor.</t>
        </is>
      </c>
      <c r="AH207" t="inlineStr">
        <is>
          <t/>
        </is>
      </c>
      <c r="AI207" t="inlineStr">
        <is>
          <t/>
        </is>
      </c>
      <c r="AJ207" t="inlineStr">
        <is>
          <t/>
        </is>
      </c>
      <c r="AK207" t="inlineStr">
        <is>
          <t/>
        </is>
      </c>
      <c r="AL207" s="2" t="inlineStr">
        <is>
          <t>off label -lääke|
valmisteyhteenvedosta poikkeavalla tavalla määrätty lääke</t>
        </is>
      </c>
      <c r="AM207" s="2" t="inlineStr">
        <is>
          <t>3|
3</t>
        </is>
      </c>
      <c r="AN207" s="2" t="inlineStr">
        <is>
          <t xml:space="preserve">|
</t>
        </is>
      </c>
      <c r="AO207" t="inlineStr">
        <is>
          <t>lääke, joka määrätään virallisesta valmisteyhteenvedosta poikkeavasti iän, annoksen, antoreitin tai käyttötarkoituksen suhteen</t>
        </is>
      </c>
      <c r="AP207" s="2" t="inlineStr">
        <is>
          <t>médicament non approuvé</t>
        </is>
      </c>
      <c r="AQ207" s="2" t="inlineStr">
        <is>
          <t>3</t>
        </is>
      </c>
      <c r="AR207" s="2" t="inlineStr">
        <is>
          <t/>
        </is>
      </c>
      <c r="AS207" t="inlineStr">
        <is>
          <t/>
        </is>
      </c>
      <c r="AT207" s="2" t="inlineStr">
        <is>
          <t>cógas seachlipéid</t>
        </is>
      </c>
      <c r="AU207" s="2" t="inlineStr">
        <is>
          <t>3</t>
        </is>
      </c>
      <c r="AV207" s="2" t="inlineStr">
        <is>
          <t/>
        </is>
      </c>
      <c r="AW207" t="inlineStr">
        <is>
          <t/>
        </is>
      </c>
      <c r="AX207" t="inlineStr">
        <is>
          <t/>
        </is>
      </c>
      <c r="AY207" t="inlineStr">
        <is>
          <t/>
        </is>
      </c>
      <c r="AZ207" t="inlineStr">
        <is>
          <t/>
        </is>
      </c>
      <c r="BA207" t="inlineStr">
        <is>
          <t/>
        </is>
      </c>
      <c r="BB207" t="inlineStr">
        <is>
          <t/>
        </is>
      </c>
      <c r="BC207" t="inlineStr">
        <is>
          <t/>
        </is>
      </c>
      <c r="BD207" t="inlineStr">
        <is>
          <t/>
        </is>
      </c>
      <c r="BE207" t="inlineStr">
        <is>
          <t/>
        </is>
      </c>
      <c r="BF207" s="2" t="inlineStr">
        <is>
          <t>farmaco off-label|
medicinale off-label</t>
        </is>
      </c>
      <c r="BG207" s="2" t="inlineStr">
        <is>
          <t>3|
3</t>
        </is>
      </c>
      <c r="BH207" s="2" t="inlineStr">
        <is>
          <t xml:space="preserve">|
</t>
        </is>
      </c>
      <c r="BI207" t="inlineStr">
        <is>
          <t>&lt;a href="https://iate.europa.eu/entry/result/1443220/en-it" target="_blank"&gt;farmaco&lt;/a&gt; registrato e approvato per indicazioni terapeutiche diverse
rispetto a quelle per cui viene utilizzato</t>
        </is>
      </c>
      <c r="BJ207" s="2" t="inlineStr">
        <is>
          <t>pagal nepatvirtintas indikacijas vartojamas vaistas|
ne pagal patvirtintas indikacijas vartojamas vaistas</t>
        </is>
      </c>
      <c r="BK207" s="2" t="inlineStr">
        <is>
          <t>2|
2</t>
        </is>
      </c>
      <c r="BL207" s="2" t="inlineStr">
        <is>
          <t xml:space="preserve">|
</t>
        </is>
      </c>
      <c r="BM207" t="inlineStr">
        <is>
          <t/>
        </is>
      </c>
      <c r="BN207" t="inlineStr">
        <is>
          <t/>
        </is>
      </c>
      <c r="BO207" t="inlineStr">
        <is>
          <t/>
        </is>
      </c>
      <c r="BP207" t="inlineStr">
        <is>
          <t/>
        </is>
      </c>
      <c r="BQ207" t="inlineStr">
        <is>
          <t/>
        </is>
      </c>
      <c r="BR207" s="2" t="inlineStr">
        <is>
          <t>mediċina mhux skont it-tikketta</t>
        </is>
      </c>
      <c r="BS207" s="2" t="inlineStr">
        <is>
          <t>3</t>
        </is>
      </c>
      <c r="BT207" s="2" t="inlineStr">
        <is>
          <t/>
        </is>
      </c>
      <c r="BU207" t="inlineStr">
        <is>
          <t>prodott mediċinali [ &lt;a href="/entry/result/1443220/all" id="ENTRY_TO_ENTRY_CONVERTER" target="_blank"&gt;IATE:1443220&lt;/a&gt; ] b'liċenzja għal serje ta' ċirkostanzi partikolari iżda li jintuża għal xi ħaġa oħra</t>
        </is>
      </c>
      <c r="BV207" s="2" t="inlineStr">
        <is>
          <t>offlabelgeneesmiddel|
geneesmiddel dat offlabel gebruikt wordt</t>
        </is>
      </c>
      <c r="BW207" s="2" t="inlineStr">
        <is>
          <t>3|
3</t>
        </is>
      </c>
      <c r="BX207" s="2" t="inlineStr">
        <is>
          <t xml:space="preserve">|
</t>
        </is>
      </c>
      <c r="BY207" t="inlineStr">
        <is>
          <t>geneesmiddel
 dat gebruikt wordt voor een behandeling die niet door de vergunning voor het
 in de handel brengen ervan wordt gedekt</t>
        </is>
      </c>
      <c r="BZ207" s="2" t="inlineStr">
        <is>
          <t>lek stosowany poza wskazaniami rejestracyjnymi</t>
        </is>
      </c>
      <c r="CA207" s="2" t="inlineStr">
        <is>
          <t>3</t>
        </is>
      </c>
      <c r="CB207" s="2" t="inlineStr">
        <is>
          <t/>
        </is>
      </c>
      <c r="CC207" t="inlineStr">
        <is>
          <t/>
        </is>
      </c>
      <c r="CD207" s="2" t="inlineStr">
        <is>
          <t>medicamento com uso não conforme</t>
        </is>
      </c>
      <c r="CE207" s="2" t="inlineStr">
        <is>
          <t>3</t>
        </is>
      </c>
      <c r="CF207" s="2" t="inlineStr">
        <is>
          <t/>
        </is>
      </c>
      <c r="CG207" t="inlineStr">
        <is>
          <t>Medicamento de que é feito uso não conforme com a sua finalidade e indicações autorizadas, tal como constam nomeadamente do &lt;i&gt;resumo das características do produto&lt;/i&gt;.</t>
        </is>
      </c>
      <c r="CH207" s="2" t="inlineStr">
        <is>
          <t>medicament cu utilizare în afara indicațiilor terapeutice|
medicament pentru tratamente „off-label”</t>
        </is>
      </c>
      <c r="CI207" s="2" t="inlineStr">
        <is>
          <t>3|
3</t>
        </is>
      </c>
      <c r="CJ207" s="2" t="inlineStr">
        <is>
          <t xml:space="preserve">|
</t>
        </is>
      </c>
      <c r="CK207" t="inlineStr">
        <is>
          <t/>
        </is>
      </c>
      <c r="CL207" t="inlineStr">
        <is>
          <t/>
        </is>
      </c>
      <c r="CM207" t="inlineStr">
        <is>
          <t/>
        </is>
      </c>
      <c r="CN207" t="inlineStr">
        <is>
          <t/>
        </is>
      </c>
      <c r="CO207" t="inlineStr">
        <is>
          <t/>
        </is>
      </c>
      <c r="CP207" s="2" t="inlineStr">
        <is>
          <t>nenamensko zdravilo</t>
        </is>
      </c>
      <c r="CQ207" s="2" t="inlineStr">
        <is>
          <t>3</t>
        </is>
      </c>
      <c r="CR207" s="2" t="inlineStr">
        <is>
          <t/>
        </is>
      </c>
      <c r="CS207" t="inlineStr">
        <is>
          <t/>
        </is>
      </c>
      <c r="CT207" s="2" t="inlineStr">
        <is>
          <t>off label-läkemedel</t>
        </is>
      </c>
      <c r="CU207" s="2" t="inlineStr">
        <is>
          <t>3</t>
        </is>
      </c>
      <c r="CV207" s="2" t="inlineStr">
        <is>
          <t/>
        </is>
      </c>
      <c r="CW207" t="inlineStr">
        <is>
          <t/>
        </is>
      </c>
    </row>
    <row r="208">
      <c r="A208" s="1" t="str">
        <f>HYPERLINK("https://iate.europa.eu/entry/result/3549642/all", "3549642")</f>
        <v>3549642</v>
      </c>
      <c r="B208" t="inlineStr">
        <is>
          <t>SCIENCE</t>
        </is>
      </c>
      <c r="C208" t="inlineStr">
        <is>
          <t>SCIENCE|natural and applied sciences|life sciences</t>
        </is>
      </c>
      <c r="D208" t="inlineStr">
        <is>
          <t>yes</t>
        </is>
      </c>
      <c r="E208" t="inlineStr">
        <is>
          <t/>
        </is>
      </c>
      <c r="F208" t="inlineStr">
        <is>
          <t/>
        </is>
      </c>
      <c r="G208" t="inlineStr">
        <is>
          <t/>
        </is>
      </c>
      <c r="H208" t="inlineStr">
        <is>
          <t/>
        </is>
      </c>
      <c r="I208" t="inlineStr">
        <is>
          <t/>
        </is>
      </c>
      <c r="J208" s="2" t="inlineStr">
        <is>
          <t>vitální buňka</t>
        </is>
      </c>
      <c r="K208" s="2" t="inlineStr">
        <is>
          <t>3</t>
        </is>
      </c>
      <c r="L208" s="2" t="inlineStr">
        <is>
          <t/>
        </is>
      </c>
      <c r="M208" t="inlineStr">
        <is>
          <t>buňka, která je schopná se rozmnožovat binárním štěpením za kontrolovaných podmínek</t>
        </is>
      </c>
      <c r="N208" t="inlineStr">
        <is>
          <t/>
        </is>
      </c>
      <c r="O208" t="inlineStr">
        <is>
          <t/>
        </is>
      </c>
      <c r="P208" t="inlineStr">
        <is>
          <t/>
        </is>
      </c>
      <c r="Q208" t="inlineStr">
        <is>
          <t/>
        </is>
      </c>
      <c r="R208" t="inlineStr">
        <is>
          <t/>
        </is>
      </c>
      <c r="S208" t="inlineStr">
        <is>
          <t/>
        </is>
      </c>
      <c r="T208" t="inlineStr">
        <is>
          <t/>
        </is>
      </c>
      <c r="U208" t="inlineStr">
        <is>
          <t/>
        </is>
      </c>
      <c r="V208" t="inlineStr">
        <is>
          <t/>
        </is>
      </c>
      <c r="W208" t="inlineStr">
        <is>
          <t/>
        </is>
      </c>
      <c r="X208" t="inlineStr">
        <is>
          <t/>
        </is>
      </c>
      <c r="Y208" t="inlineStr">
        <is>
          <t/>
        </is>
      </c>
      <c r="Z208" s="2" t="inlineStr">
        <is>
          <t>viable cell|
viable cells</t>
        </is>
      </c>
      <c r="AA208" s="2" t="inlineStr">
        <is>
          <t>3|
1</t>
        </is>
      </c>
      <c r="AB208" s="2" t="inlineStr">
        <is>
          <t xml:space="preserve">|
</t>
        </is>
      </c>
      <c r="AC208" t="inlineStr">
        <is>
          <t>a cell able to multiply via binary fission under the controlled conditions</t>
        </is>
      </c>
      <c r="AD208" t="inlineStr">
        <is>
          <t/>
        </is>
      </c>
      <c r="AE208" t="inlineStr">
        <is>
          <t/>
        </is>
      </c>
      <c r="AF208" t="inlineStr">
        <is>
          <t/>
        </is>
      </c>
      <c r="AG208" t="inlineStr">
        <is>
          <t/>
        </is>
      </c>
      <c r="AH208" t="inlineStr">
        <is>
          <t/>
        </is>
      </c>
      <c r="AI208" t="inlineStr">
        <is>
          <t/>
        </is>
      </c>
      <c r="AJ208" t="inlineStr">
        <is>
          <t/>
        </is>
      </c>
      <c r="AK208" t="inlineStr">
        <is>
          <t/>
        </is>
      </c>
      <c r="AL208" t="inlineStr">
        <is>
          <t/>
        </is>
      </c>
      <c r="AM208" t="inlineStr">
        <is>
          <t/>
        </is>
      </c>
      <c r="AN208" t="inlineStr">
        <is>
          <t/>
        </is>
      </c>
      <c r="AO208" t="inlineStr">
        <is>
          <t/>
        </is>
      </c>
      <c r="AP208" t="inlineStr">
        <is>
          <t/>
        </is>
      </c>
      <c r="AQ208" t="inlineStr">
        <is>
          <t/>
        </is>
      </c>
      <c r="AR208" t="inlineStr">
        <is>
          <t/>
        </is>
      </c>
      <c r="AS208" t="inlineStr">
        <is>
          <t/>
        </is>
      </c>
      <c r="AT208" s="2" t="inlineStr">
        <is>
          <t>cill inmharthana</t>
        </is>
      </c>
      <c r="AU208" s="2" t="inlineStr">
        <is>
          <t>3</t>
        </is>
      </c>
      <c r="AV208" s="2" t="inlineStr">
        <is>
          <t/>
        </is>
      </c>
      <c r="AW208" t="inlineStr">
        <is>
          <t/>
        </is>
      </c>
      <c r="AX208" t="inlineStr">
        <is>
          <t/>
        </is>
      </c>
      <c r="AY208" t="inlineStr">
        <is>
          <t/>
        </is>
      </c>
      <c r="AZ208" t="inlineStr">
        <is>
          <t/>
        </is>
      </c>
      <c r="BA208" t="inlineStr">
        <is>
          <t/>
        </is>
      </c>
      <c r="BB208" t="inlineStr">
        <is>
          <t/>
        </is>
      </c>
      <c r="BC208" t="inlineStr">
        <is>
          <t/>
        </is>
      </c>
      <c r="BD208" t="inlineStr">
        <is>
          <t/>
        </is>
      </c>
      <c r="BE208" t="inlineStr">
        <is>
          <t/>
        </is>
      </c>
      <c r="BF208" t="inlineStr">
        <is>
          <t/>
        </is>
      </c>
      <c r="BG208" t="inlineStr">
        <is>
          <t/>
        </is>
      </c>
      <c r="BH208" t="inlineStr">
        <is>
          <t/>
        </is>
      </c>
      <c r="BI208" t="inlineStr">
        <is>
          <t/>
        </is>
      </c>
      <c r="BJ208" t="inlineStr">
        <is>
          <t/>
        </is>
      </c>
      <c r="BK208" t="inlineStr">
        <is>
          <t/>
        </is>
      </c>
      <c r="BL208" t="inlineStr">
        <is>
          <t/>
        </is>
      </c>
      <c r="BM208" t="inlineStr">
        <is>
          <t/>
        </is>
      </c>
      <c r="BN208" s="2" t="inlineStr">
        <is>
          <t>dzīvotspējīga šūna</t>
        </is>
      </c>
      <c r="BO208" s="2" t="inlineStr">
        <is>
          <t>3</t>
        </is>
      </c>
      <c r="BP208" s="2" t="inlineStr">
        <is>
          <t/>
        </is>
      </c>
      <c r="BQ208" t="inlineStr">
        <is>
          <t/>
        </is>
      </c>
      <c r="BR208" t="inlineStr">
        <is>
          <t/>
        </is>
      </c>
      <c r="BS208" t="inlineStr">
        <is>
          <t/>
        </is>
      </c>
      <c r="BT208" t="inlineStr">
        <is>
          <t/>
        </is>
      </c>
      <c r="BU208" t="inlineStr">
        <is>
          <t/>
        </is>
      </c>
      <c r="BV208" t="inlineStr">
        <is>
          <t/>
        </is>
      </c>
      <c r="BW208" t="inlineStr">
        <is>
          <t/>
        </is>
      </c>
      <c r="BX208" t="inlineStr">
        <is>
          <t/>
        </is>
      </c>
      <c r="BY208" t="inlineStr">
        <is>
          <t/>
        </is>
      </c>
      <c r="BZ208" s="2" t="inlineStr">
        <is>
          <t>komórka żywotna</t>
        </is>
      </c>
      <c r="CA208" s="2" t="inlineStr">
        <is>
          <t>3</t>
        </is>
      </c>
      <c r="CB208" s="2" t="inlineStr">
        <is>
          <t/>
        </is>
      </c>
      <c r="CC208" t="inlineStr">
        <is>
          <t/>
        </is>
      </c>
      <c r="CD208" t="inlineStr">
        <is>
          <t/>
        </is>
      </c>
      <c r="CE208" t="inlineStr">
        <is>
          <t/>
        </is>
      </c>
      <c r="CF208" t="inlineStr">
        <is>
          <t/>
        </is>
      </c>
      <c r="CG208" t="inlineStr">
        <is>
          <t/>
        </is>
      </c>
      <c r="CH208" t="inlineStr">
        <is>
          <t/>
        </is>
      </c>
      <c r="CI208" t="inlineStr">
        <is>
          <t/>
        </is>
      </c>
      <c r="CJ208" t="inlineStr">
        <is>
          <t/>
        </is>
      </c>
      <c r="CK208" t="inlineStr">
        <is>
          <t/>
        </is>
      </c>
      <c r="CL208" t="inlineStr">
        <is>
          <t/>
        </is>
      </c>
      <c r="CM208" t="inlineStr">
        <is>
          <t/>
        </is>
      </c>
      <c r="CN208" t="inlineStr">
        <is>
          <t/>
        </is>
      </c>
      <c r="CO208" t="inlineStr">
        <is>
          <t/>
        </is>
      </c>
      <c r="CP208" t="inlineStr">
        <is>
          <t/>
        </is>
      </c>
      <c r="CQ208" t="inlineStr">
        <is>
          <t/>
        </is>
      </c>
      <c r="CR208" t="inlineStr">
        <is>
          <t/>
        </is>
      </c>
      <c r="CS208" t="inlineStr">
        <is>
          <t/>
        </is>
      </c>
      <c r="CT208" t="inlineStr">
        <is>
          <t/>
        </is>
      </c>
      <c r="CU208" t="inlineStr">
        <is>
          <t/>
        </is>
      </c>
      <c r="CV208" t="inlineStr">
        <is>
          <t/>
        </is>
      </c>
      <c r="CW208" t="inlineStr">
        <is>
          <t/>
        </is>
      </c>
    </row>
    <row r="209">
      <c r="A209" s="1" t="str">
        <f>HYPERLINK("https://iate.europa.eu/entry/result/1460988/all", "1460988")</f>
        <v>1460988</v>
      </c>
      <c r="B209" t="inlineStr">
        <is>
          <t>SCIENCE</t>
        </is>
      </c>
      <c r="C209" t="inlineStr">
        <is>
          <t>SCIENCE|natural and applied sciences|life sciences|biology;SCIENCE|natural and applied sciences|physical sciences|chemistry|biochemistry</t>
        </is>
      </c>
      <c r="D209" t="inlineStr">
        <is>
          <t>yes</t>
        </is>
      </c>
      <c r="E209" t="inlineStr">
        <is>
          <t/>
        </is>
      </c>
      <c r="F209" s="2" t="inlineStr">
        <is>
          <t>биомолекула</t>
        </is>
      </c>
      <c r="G209" s="2" t="inlineStr">
        <is>
          <t>2</t>
        </is>
      </c>
      <c r="H209" s="2" t="inlineStr">
        <is>
          <t/>
        </is>
      </c>
      <c r="I209" t="inlineStr">
        <is>
          <t/>
        </is>
      </c>
      <c r="J209" s="2" t="inlineStr">
        <is>
          <t>biomolekula</t>
        </is>
      </c>
      <c r="K209" s="2" t="inlineStr">
        <is>
          <t>3</t>
        </is>
      </c>
      <c r="L209" s="2" t="inlineStr">
        <is>
          <t/>
        </is>
      </c>
      <c r="M209" t="inlineStr">
        <is>
          <t/>
        </is>
      </c>
      <c r="N209" s="2" t="inlineStr">
        <is>
          <t>biomolekyle</t>
        </is>
      </c>
      <c r="O209" s="2" t="inlineStr">
        <is>
          <t>3</t>
        </is>
      </c>
      <c r="P209" s="2" t="inlineStr">
        <is>
          <t/>
        </is>
      </c>
      <c r="Q209" t="inlineStr">
        <is>
          <t>"Et biomolekyle er et molekyle, der forekommer naturligt i levende organismer. &lt;b&gt;Biomolekyler&lt;/b&gt; består primært af kulstof og hydrogen samt kvælstof, ilt, fosfor og svovl. Andre grundstoffer er også nogle gange inkorporerede i biomolekylerne men er meget mindre forekommende."</t>
        </is>
      </c>
      <c r="R209" s="2" t="inlineStr">
        <is>
          <t>Biomolekül</t>
        </is>
      </c>
      <c r="S209" s="2" t="inlineStr">
        <is>
          <t>3</t>
        </is>
      </c>
      <c r="T209" s="2" t="inlineStr">
        <is>
          <t/>
        </is>
      </c>
      <c r="U209" t="inlineStr">
        <is>
          <t>Molekül organischer Substanzen, das in Lebewesen vorkommt</t>
        </is>
      </c>
      <c r="V209" s="2" t="inlineStr">
        <is>
          <t>βιομόριο</t>
        </is>
      </c>
      <c r="W209" s="2" t="inlineStr">
        <is>
          <t>4</t>
        </is>
      </c>
      <c r="X209" s="2" t="inlineStr">
        <is>
          <t/>
        </is>
      </c>
      <c r="Y209" t="inlineStr">
        <is>
          <t>κάθε χημικό μόριο που αποτελεί δομικό ή λειτουργικό συστατικό των οργανισμών, όπου και παράγεται απ΄ αυτούς μέσω του μεταβολισμού</t>
        </is>
      </c>
      <c r="Z209" s="2" t="inlineStr">
        <is>
          <t>biomolecule|
bio-molecule</t>
        </is>
      </c>
      <c r="AA209" s="2" t="inlineStr">
        <is>
          <t>3|
1</t>
        </is>
      </c>
      <c r="AB209" s="2" t="inlineStr">
        <is>
          <t xml:space="preserve">|
</t>
        </is>
      </c>
      <c r="AC209" t="inlineStr">
        <is>
          <t>molecule that is involved in the maintenance and metabolic processes of living organisms</t>
        </is>
      </c>
      <c r="AD209" s="2" t="inlineStr">
        <is>
          <t>biomolécula</t>
        </is>
      </c>
      <c r="AE209" s="2" t="inlineStr">
        <is>
          <t>3</t>
        </is>
      </c>
      <c r="AF209" s="2" t="inlineStr">
        <is>
          <t/>
        </is>
      </c>
      <c r="AG209" t="inlineStr">
        <is>
          <t/>
        </is>
      </c>
      <c r="AH209" s="2" t="inlineStr">
        <is>
          <t>biomolekul</t>
        </is>
      </c>
      <c r="AI209" s="2" t="inlineStr">
        <is>
          <t>3</t>
        </is>
      </c>
      <c r="AJ209" s="2" t="inlineStr">
        <is>
          <t/>
        </is>
      </c>
      <c r="AK209" t="inlineStr">
        <is>
          <t>ainevahetuse käigus organismis tekkiv molekul</t>
        </is>
      </c>
      <c r="AL209" s="2" t="inlineStr">
        <is>
          <t>biomolekyyli</t>
        </is>
      </c>
      <c r="AM209" s="2" t="inlineStr">
        <is>
          <t>3</t>
        </is>
      </c>
      <c r="AN209" s="2" t="inlineStr">
        <is>
          <t/>
        </is>
      </c>
      <c r="AO209" t="inlineStr">
        <is>
          <t/>
        </is>
      </c>
      <c r="AP209" s="2" t="inlineStr">
        <is>
          <t>biomolécule</t>
        </is>
      </c>
      <c r="AQ209" s="2" t="inlineStr">
        <is>
          <t>3</t>
        </is>
      </c>
      <c r="AR209" s="2" t="inlineStr">
        <is>
          <t/>
        </is>
      </c>
      <c r="AS209" t="inlineStr">
        <is>
          <t>molécule de substance vivante</t>
        </is>
      </c>
      <c r="AT209" s="2" t="inlineStr">
        <is>
          <t>bithmhóilín</t>
        </is>
      </c>
      <c r="AU209" s="2" t="inlineStr">
        <is>
          <t>3</t>
        </is>
      </c>
      <c r="AV209" s="2" t="inlineStr">
        <is>
          <t/>
        </is>
      </c>
      <c r="AW209" t="inlineStr">
        <is>
          <t/>
        </is>
      </c>
      <c r="AX209" t="inlineStr">
        <is>
          <t/>
        </is>
      </c>
      <c r="AY209" t="inlineStr">
        <is>
          <t/>
        </is>
      </c>
      <c r="AZ209" t="inlineStr">
        <is>
          <t/>
        </is>
      </c>
      <c r="BA209" t="inlineStr">
        <is>
          <t/>
        </is>
      </c>
      <c r="BB209" s="2" t="inlineStr">
        <is>
          <t>biomolekula</t>
        </is>
      </c>
      <c r="BC209" s="2" t="inlineStr">
        <is>
          <t>3</t>
        </is>
      </c>
      <c r="BD209" s="2" t="inlineStr">
        <is>
          <t/>
        </is>
      </c>
      <c r="BE209" t="inlineStr">
        <is>
          <t>bármely olyan molekula, amely közreműködik az élő szervezetek anyagcsere-folyamataiban vagy az életének fenntartásában</t>
        </is>
      </c>
      <c r="BF209" s="2" t="inlineStr">
        <is>
          <t>biomolecola</t>
        </is>
      </c>
      <c r="BG209" s="2" t="inlineStr">
        <is>
          <t>3</t>
        </is>
      </c>
      <c r="BH209" s="2" t="inlineStr">
        <is>
          <t/>
        </is>
      </c>
      <c r="BI209" t="inlineStr">
        <is>
          <t>composto organico che costituisce una componente essenziale degli organismi viventi</t>
        </is>
      </c>
      <c r="BJ209" s="2" t="inlineStr">
        <is>
          <t>biomolekulė</t>
        </is>
      </c>
      <c r="BK209" s="2" t="inlineStr">
        <is>
          <t>3</t>
        </is>
      </c>
      <c r="BL209" s="2" t="inlineStr">
        <is>
          <t/>
        </is>
      </c>
      <c r="BM209" t="inlineStr">
        <is>
          <t/>
        </is>
      </c>
      <c r="BN209" s="2" t="inlineStr">
        <is>
          <t>biomolekula</t>
        </is>
      </c>
      <c r="BO209" s="2" t="inlineStr">
        <is>
          <t>3</t>
        </is>
      </c>
      <c r="BP209" s="2" t="inlineStr">
        <is>
          <t/>
        </is>
      </c>
      <c r="BQ209" t="inlineStr">
        <is>
          <t>ikviena molekula, kas veidojas dzīvajos organismos</t>
        </is>
      </c>
      <c r="BR209" s="2" t="inlineStr">
        <is>
          <t>bijomolekula</t>
        </is>
      </c>
      <c r="BS209" s="2" t="inlineStr">
        <is>
          <t>3</t>
        </is>
      </c>
      <c r="BT209" s="2" t="inlineStr">
        <is>
          <t/>
        </is>
      </c>
      <c r="BU209" t="inlineStr">
        <is>
          <t/>
        </is>
      </c>
      <c r="BV209" s="2" t="inlineStr">
        <is>
          <t>biomolecule|
biologische molecule</t>
        </is>
      </c>
      <c r="BW209" s="2" t="inlineStr">
        <is>
          <t>3|
3</t>
        </is>
      </c>
      <c r="BX209" s="2" t="inlineStr">
        <is>
          <t xml:space="preserve">|
</t>
        </is>
      </c>
      <c r="BY209" t="inlineStr">
        <is>
          <t>molecule die van nature voorkomt in levende organismen</t>
        </is>
      </c>
      <c r="BZ209" s="2" t="inlineStr">
        <is>
          <t>biocząsteczka</t>
        </is>
      </c>
      <c r="CA209" s="2" t="inlineStr">
        <is>
          <t>3</t>
        </is>
      </c>
      <c r="CB209" s="2" t="inlineStr">
        <is>
          <t/>
        </is>
      </c>
      <c r="CC209" t="inlineStr">
        <is>
          <t/>
        </is>
      </c>
      <c r="CD209" s="2" t="inlineStr">
        <is>
          <t>biomolécula</t>
        </is>
      </c>
      <c r="CE209" s="2" t="inlineStr">
        <is>
          <t>3</t>
        </is>
      </c>
      <c r="CF209" s="2" t="inlineStr">
        <is>
          <t/>
        </is>
      </c>
      <c r="CG209" t="inlineStr">
        <is>
          <t>Molécula produzida por uma célula viva, como uma proteína, carboidrato ou lipídeo.</t>
        </is>
      </c>
      <c r="CH209" t="inlineStr">
        <is>
          <t/>
        </is>
      </c>
      <c r="CI209" t="inlineStr">
        <is>
          <t/>
        </is>
      </c>
      <c r="CJ209" t="inlineStr">
        <is>
          <t/>
        </is>
      </c>
      <c r="CK209" t="inlineStr">
        <is>
          <t/>
        </is>
      </c>
      <c r="CL209" s="2" t="inlineStr">
        <is>
          <t>biomolekula</t>
        </is>
      </c>
      <c r="CM209" s="2" t="inlineStr">
        <is>
          <t>3</t>
        </is>
      </c>
      <c r="CN209" s="2" t="inlineStr">
        <is>
          <t/>
        </is>
      </c>
      <c r="CO209" t="inlineStr">
        <is>
          <t>organická zlúčenina, ktorá je súčasťou každého živého organizmu</t>
        </is>
      </c>
      <c r="CP209" s="2" t="inlineStr">
        <is>
          <t>biomolekula</t>
        </is>
      </c>
      <c r="CQ209" s="2" t="inlineStr">
        <is>
          <t>3</t>
        </is>
      </c>
      <c r="CR209" s="2" t="inlineStr">
        <is>
          <t/>
        </is>
      </c>
      <c r="CS209" t="inlineStr">
        <is>
          <t>Molekula, ki jo proizvede živa celica.</t>
        </is>
      </c>
      <c r="CT209" s="2" t="inlineStr">
        <is>
          <t>biomolekyl</t>
        </is>
      </c>
      <c r="CU209" s="2" t="inlineStr">
        <is>
          <t>3</t>
        </is>
      </c>
      <c r="CV209" s="2" t="inlineStr">
        <is>
          <t/>
        </is>
      </c>
      <c r="CW209" t="inlineStr">
        <is>
          <t>organisk molekyl som förekommer i eller bildas av levande organismer</t>
        </is>
      </c>
    </row>
    <row r="210">
      <c r="A210" s="1" t="str">
        <f>HYPERLINK("https://iate.europa.eu/entry/result/3518694/all", "3518694")</f>
        <v>3518694</v>
      </c>
      <c r="B210" t="inlineStr">
        <is>
          <t>LAW;SOCIAL QUESTIONS</t>
        </is>
      </c>
      <c r="C210" t="inlineStr">
        <is>
          <t>LAW;SOCIAL QUESTIONS|health|pharmaceutical industry</t>
        </is>
      </c>
      <c r="D210" t="inlineStr">
        <is>
          <t>yes</t>
        </is>
      </c>
      <c r="E210" t="inlineStr">
        <is>
          <t/>
        </is>
      </c>
      <c r="F210" s="2" t="inlineStr">
        <is>
          <t>недееспособен субект</t>
        </is>
      </c>
      <c r="G210" s="2" t="inlineStr">
        <is>
          <t>3</t>
        </is>
      </c>
      <c r="H210" s="2" t="inlineStr">
        <is>
          <t/>
        </is>
      </c>
      <c r="I210" t="inlineStr">
        <is>
          <t>Субект, който по причини, различни от възрастта за придобиване на правото да дава информирано съгласие [ &lt;a href="/entry/result/3535646/all" id="ENTRY_TO_ENTRY_CONVERTER" target="_blank"&gt;IATE:3535646&lt;/a&gt; ], е юридически възпрепятстван да даде такова съгласие.</t>
        </is>
      </c>
      <c r="J210" s="2" t="inlineStr">
        <is>
          <t>nezpůsobilý subjekt</t>
        </is>
      </c>
      <c r="K210" s="2" t="inlineStr">
        <is>
          <t>3</t>
        </is>
      </c>
      <c r="L210" s="2" t="inlineStr">
        <is>
          <t/>
        </is>
      </c>
      <c r="M210" t="inlineStr">
        <is>
          <t>subjekt, který není způsobilý k udělení &lt;i&gt;informovaného souhlasu&lt;/i&gt; [ &lt;a href="/entry/result/3535646/all" id="ENTRY_TO_ENTRY_CONVERTER" target="_blank"&gt;IATE:3535646&lt;/a&gt; ]</t>
        </is>
      </c>
      <c r="N210" s="2" t="inlineStr">
        <is>
          <t>forsøgsperson uden handleevne</t>
        </is>
      </c>
      <c r="O210" s="2" t="inlineStr">
        <is>
          <t>3</t>
        </is>
      </c>
      <c r="P210" s="2" t="inlineStr">
        <is>
          <t/>
        </is>
      </c>
      <c r="Q210" t="inlineStr">
        <is>
          <t>en forsøgsperson, som af andre grunde end alderen, hvor man er myndig til at give et oplyst samtykke, er ude af stand til retligt at give et oplyst samtykke</t>
        </is>
      </c>
      <c r="R210" s="2" t="inlineStr">
        <is>
          <t>nicht einwilligungsfähige Person</t>
        </is>
      </c>
      <c r="S210" s="2" t="inlineStr">
        <is>
          <t>3</t>
        </is>
      </c>
      <c r="T210" s="2" t="inlineStr">
        <is>
          <t/>
        </is>
      </c>
      <c r="U210" t="inlineStr">
        <is>
          <t>Person, die aus anderen als aus Altersgründen gemäß den nationalen Rechtsvorschriften des betroffenen Mitgliedstaats nicht in der Lage ist, eine Einwilligung nach Aufklärung zu erteilen</t>
        </is>
      </c>
      <c r="V210" s="2" t="inlineStr">
        <is>
          <t>ανίκανος συμμετέχων</t>
        </is>
      </c>
      <c r="W210" s="2" t="inlineStr">
        <is>
          <t>3</t>
        </is>
      </c>
      <c r="X210" s="2" t="inlineStr">
        <is>
          <t/>
        </is>
      </c>
      <c r="Y210" t="inlineStr">
        <is>
          <t/>
        </is>
      </c>
      <c r="Z210" s="2" t="inlineStr">
        <is>
          <t>incapacitated subject</t>
        </is>
      </c>
      <c r="AA210" s="2" t="inlineStr">
        <is>
          <t>3</t>
        </is>
      </c>
      <c r="AB210" s="2" t="inlineStr">
        <is>
          <t/>
        </is>
      </c>
      <c r="AC210" t="inlineStr">
        <is>
          <t>subject who is, for other reasons than the age of legal competence to give &lt;i&gt;informed consent&lt;/i&gt; [ &lt;a href="/entry/result/3535646/all" id="ENTRY_TO_ENTRY_CONVERTER" target="_blank"&gt;IATE:3535646&lt;/a&gt; ], legally incapable of giving informed consent</t>
        </is>
      </c>
      <c r="AD210" t="inlineStr">
        <is>
          <t/>
        </is>
      </c>
      <c r="AE210" t="inlineStr">
        <is>
          <t/>
        </is>
      </c>
      <c r="AF210" t="inlineStr">
        <is>
          <t/>
        </is>
      </c>
      <c r="AG210" t="inlineStr">
        <is>
          <t/>
        </is>
      </c>
      <c r="AH210" s="2" t="inlineStr">
        <is>
          <t>piiratud teovõimega osaleja</t>
        </is>
      </c>
      <c r="AI210" s="2" t="inlineStr">
        <is>
          <t>2</t>
        </is>
      </c>
      <c r="AJ210" s="2" t="inlineStr">
        <is>
          <t/>
        </is>
      </c>
      <c r="AK210" t="inlineStr">
        <is>
          <t/>
        </is>
      </c>
      <c r="AL210" s="2" t="inlineStr">
        <is>
          <t>vajaakykyinen tutkittava</t>
        </is>
      </c>
      <c r="AM210" s="2" t="inlineStr">
        <is>
          <t>3</t>
        </is>
      </c>
      <c r="AN210" s="2" t="inlineStr">
        <is>
          <t/>
        </is>
      </c>
      <c r="AO210" t="inlineStr">
        <is>
          <t>tutkittava henkilö, joka ei mielenterveyden häiriön, kehitysvammaisuuden tai muun vastaavan syyn vuoksi kykene pätevästi antamaan suostumustaan tutkimukseen</t>
        </is>
      </c>
      <c r="AP210" s="2" t="inlineStr">
        <is>
          <t>participant incapable</t>
        </is>
      </c>
      <c r="AQ210" s="2" t="inlineStr">
        <is>
          <t>3</t>
        </is>
      </c>
      <c r="AR210" s="2" t="inlineStr">
        <is>
          <t/>
        </is>
      </c>
      <c r="AS210" t="inlineStr">
        <is>
          <t>participant qui, pour des motifs non liés à l’âge légal pour donner son &lt;i&gt;consentement éclairé&lt;/i&gt; [ &lt;a href="/entry/result/3535646/all" id="ENTRY_TO_ENTRY_CONVERTER" target="_blank"&gt;IATE:3535646&lt;/a&gt; ], est dans l’incapacité légale de donner son consentement éclairé</t>
        </is>
      </c>
      <c r="AT210" s="2" t="inlineStr">
        <is>
          <t>duine éagumasaithe</t>
        </is>
      </c>
      <c r="AU210" s="2" t="inlineStr">
        <is>
          <t>3</t>
        </is>
      </c>
      <c r="AV210" s="2" t="inlineStr">
        <is>
          <t/>
        </is>
      </c>
      <c r="AW210" t="inlineStr">
        <is>
          <t/>
        </is>
      </c>
      <c r="AX210" t="inlineStr">
        <is>
          <t/>
        </is>
      </c>
      <c r="AY210" t="inlineStr">
        <is>
          <t/>
        </is>
      </c>
      <c r="AZ210" t="inlineStr">
        <is>
          <t/>
        </is>
      </c>
      <c r="BA210" t="inlineStr">
        <is>
          <t/>
        </is>
      </c>
      <c r="BB210" s="2" t="inlineStr">
        <is>
          <t>korlátozottan cselekvőképes vagy cselekvőképtelen vizsgálati alany|
cselekvőképességet korlátozó, illetve cselekvőképességet kizáró gondnokság alá helyezett vizsgálati alany</t>
        </is>
      </c>
      <c r="BC210" s="2" t="inlineStr">
        <is>
          <t>3|
3</t>
        </is>
      </c>
      <c r="BD210" s="2" t="inlineStr">
        <is>
          <t xml:space="preserve">|
</t>
        </is>
      </c>
      <c r="BE210" t="inlineStr">
        <is>
          <t>az a vizsgálati alany, aki az érintett tagállam jogszabályai értelmében – a törvényben meghatározott cselekvőképes életkor elérésének hiányától eltérő okból kifolyólag – törvényesen nem tehet beleegyező nyilatkozatot</t>
        </is>
      </c>
      <c r="BF210" s="2" t="inlineStr">
        <is>
          <t>soggetto incapace</t>
        </is>
      </c>
      <c r="BG210" s="2" t="inlineStr">
        <is>
          <t>3</t>
        </is>
      </c>
      <c r="BH210" s="2" t="inlineStr">
        <is>
          <t/>
        </is>
      </c>
      <c r="BI210" t="inlineStr">
        <is>
          <t>soggetto che, per ragioni diverse dal raggiungimento dell'età associata alla capacità d'agire per dare il proprio &lt;i&gt;consenso informato&lt;/i&gt; ( &lt;a href="/entry/result/3535646/all" id="ENTRY_TO_ENTRY_CONVERTER" target="_blank"&gt;IATE:3535646&lt;/a&gt; ), non ha la capacità d'agire per dare il proprio consenso informato in base alle leggi dello Stato interessato</t>
        </is>
      </c>
      <c r="BJ210" s="2" t="inlineStr">
        <is>
          <t>neveiksnus tiriamasis asmuo</t>
        </is>
      </c>
      <c r="BK210" s="2" t="inlineStr">
        <is>
          <t>3</t>
        </is>
      </c>
      <c r="BL210" s="2" t="inlineStr">
        <is>
          <t/>
        </is>
      </c>
      <c r="BM210" t="inlineStr">
        <is>
          <t>asmuo, kuris dėl kitų priežasčių nei amžius, kurio sulaukus suteikiama teisinė kompetencija duoti informuoto asmens sutikimą, yra juridiškai neveiksnus duoti informuoto asmens sutikimą pagal susijusios valstybės narės įstatymus</t>
        </is>
      </c>
      <c r="BN210" s="2" t="inlineStr">
        <is>
          <t>rīcībnespējīga pētāmā persona</t>
        </is>
      </c>
      <c r="BO210" s="2" t="inlineStr">
        <is>
          <t>3</t>
        </is>
      </c>
      <c r="BP210" s="2" t="inlineStr">
        <is>
          <t/>
        </is>
      </c>
      <c r="BQ210" t="inlineStr">
        <is>
          <t>pētāmā persona, kas saskaņā ar attiecīgās dalībvalsts tiesību aktiem kādu iemeslu dēļ, bet ne tāpēc, ka nav tiesiskās rīcībspējas vecumā, nav spējīga dot &lt;i&gt;informētu piekrišanu&lt;/i&gt; [ &lt;a href="/entry/result/3535646/all" id="ENTRY_TO_ENTRY_CONVERTER" target="_blank"&gt;IATE:3535646&lt;/a&gt; ]</t>
        </is>
      </c>
      <c r="BR210" s="2" t="inlineStr">
        <is>
          <t>suġġett inabilitat</t>
        </is>
      </c>
      <c r="BS210" s="2" t="inlineStr">
        <is>
          <t>3</t>
        </is>
      </c>
      <c r="BT210" s="2" t="inlineStr">
        <is>
          <t/>
        </is>
      </c>
      <c r="BU210" t="inlineStr">
        <is>
          <t>"Suġġett inkapaċitat":suġġett li, għal raġunijiet oħra għajr l-età tal-kompetenza legali li jagħti l-kunsens infurmat, ikun legalment inkapaċi li jagħti l-kunsens infurmat skont il-liġijiet tal-Istat Membru kkonċernat</t>
        </is>
      </c>
      <c r="BV210" s="2" t="inlineStr">
        <is>
          <t>wilsonbekwame proefpersooon</t>
        </is>
      </c>
      <c r="BW210" s="2" t="inlineStr">
        <is>
          <t>3</t>
        </is>
      </c>
      <c r="BX210" s="2" t="inlineStr">
        <is>
          <t/>
        </is>
      </c>
      <c r="BY210" t="inlineStr">
        <is>
          <t>proefpersoon die om andere redenen dan de leeftijd waarop men wettelijk bevoegd is geïnformeerde toestemming te geven, juridisch niet in staat is geïnformeerde toestemming te geven, omdat hij/zij niet voldoende in staat is zich aan de hand van informatie een adequaat oordeel te vormen en dit te uiten</t>
        </is>
      </c>
      <c r="BZ210" s="2" t="inlineStr">
        <is>
          <t>uczestnik niezdolny do wyrażenia zgody</t>
        </is>
      </c>
      <c r="CA210" s="2" t="inlineStr">
        <is>
          <t>3</t>
        </is>
      </c>
      <c r="CB210" s="2" t="inlineStr">
        <is>
          <t/>
        </is>
      </c>
      <c r="CC210" t="inlineStr">
        <is>
          <t>uczestnik, który, z przyczyn innych niż nieosiągnięcie wieku, w którym w świetle prawa przysługuje zdolność do wyrażenia świadomej zgody, nie jest zdolny do wyrażenia świadomej zgody w świetle prawa zainteresowanego państwa członkowskiego</t>
        </is>
      </c>
      <c r="CD210" s="2" t="inlineStr">
        <is>
          <t>sujeito incapaz</t>
        </is>
      </c>
      <c r="CE210" s="2" t="inlineStr">
        <is>
          <t>3</t>
        </is>
      </c>
      <c r="CF210" s="2" t="inlineStr">
        <is>
          <t/>
        </is>
      </c>
      <c r="CG210" t="inlineStr">
        <is>
          <t>Sujeito do ensaio que, por outros motivos que não a idade legal para dar o consentimento esclarecido, seja incapaz de dar o seu consentimento esclarecido de acordo com a legislação do Estado-Membro em causa.</t>
        </is>
      </c>
      <c r="CH210" s="2" t="inlineStr">
        <is>
          <t>subiect aflat în incapacitate</t>
        </is>
      </c>
      <c r="CI210" s="2" t="inlineStr">
        <is>
          <t>3</t>
        </is>
      </c>
      <c r="CJ210" s="2" t="inlineStr">
        <is>
          <t/>
        </is>
      </c>
      <c r="CK210" t="inlineStr">
        <is>
          <t>un subiect care, din alte motive decât vârsta de competență legală pentru a și da consimțământul în cunoștință de cauză, se află în incapacitate legală de a-și da consimțământul în cunoștință de cauză în conformitate cu legislația din statul membru în cauză;</t>
        </is>
      </c>
      <c r="CL210" s="2" t="inlineStr">
        <is>
          <t>právne nespôsobilý účastník</t>
        </is>
      </c>
      <c r="CM210" s="2" t="inlineStr">
        <is>
          <t>3</t>
        </is>
      </c>
      <c r="CN210" s="2" t="inlineStr">
        <is>
          <t/>
        </is>
      </c>
      <c r="CO210" t="inlineStr">
        <is>
          <t>účastník, ktorý je z iných dôvodov ako vekových nespôsobilý poskytnúť informovaný súhlas podľa práva príslušného členského štátu</t>
        </is>
      </c>
      <c r="CP210" s="2" t="inlineStr">
        <is>
          <t>oseba, ki ni sposobna odločati o sebi</t>
        </is>
      </c>
      <c r="CQ210" s="2" t="inlineStr">
        <is>
          <t>3</t>
        </is>
      </c>
      <c r="CR210" s="2" t="inlineStr">
        <is>
          <t/>
        </is>
      </c>
      <c r="CS210" t="inlineStr">
        <is>
          <t/>
        </is>
      </c>
      <c r="CT210" s="2" t="inlineStr">
        <is>
          <t>försöksperson som inte är beslutskompetent</t>
        </is>
      </c>
      <c r="CU210" s="2" t="inlineStr">
        <is>
          <t>3</t>
        </is>
      </c>
      <c r="CV210" s="2" t="inlineStr">
        <is>
          <t/>
        </is>
      </c>
      <c r="CW210" t="inlineStr">
        <is>
          <t>försöksperson som, av andra skäl än den ålder då man juridiskt sett har behörighet att lämna sitt informerade samtycke, är rättsligt förhindrad att lämna sitt informerade samtycke enligt lagstiftningen i den berörda medlemsstaten</t>
        </is>
      </c>
    </row>
    <row r="211">
      <c r="A211" s="1" t="str">
        <f>HYPERLINK("https://iate.europa.eu/entry/result/43785/all", "43785")</f>
        <v>43785</v>
      </c>
      <c r="B211" t="inlineStr">
        <is>
          <t>SOCIAL QUESTIONS</t>
        </is>
      </c>
      <c r="C211" t="inlineStr">
        <is>
          <t>SOCIAL QUESTIONS|health|pharmaceutical industry</t>
        </is>
      </c>
      <c r="D211" t="inlineStr">
        <is>
          <t>yes</t>
        </is>
      </c>
      <c r="E211" t="inlineStr">
        <is>
          <t/>
        </is>
      </c>
      <c r="F211" s="2" t="inlineStr">
        <is>
          <t>доклад за безопасност относно отделни случаи</t>
        </is>
      </c>
      <c r="G211" s="2" t="inlineStr">
        <is>
          <t>2</t>
        </is>
      </c>
      <c r="H211" s="2" t="inlineStr">
        <is>
          <t/>
        </is>
      </c>
      <c r="I211" t="inlineStr">
        <is>
          <t>Доклад, описващ нежелани реакции [ &lt;a href="/entry/result/1146946/all" id="ENTRY_TO_ENTRY_CONVERTER" target="_blank"&gt;IATE:1146946&lt;/a&gt; ] или събития [ &lt;a href="/entry/result/1863780/all" id="ENTRY_TO_ENTRY_CONVERTER" target="_blank"&gt;IATE:1863780&lt;/a&gt; ] при даден пациент, които могат да бъдат отнесени към употребата на предписан(и) лекарствен(и) продукт(и) в рамките на даден период.</t>
        </is>
      </c>
      <c r="J211" s="2" t="inlineStr">
        <is>
          <t>hlášení individuálních bezpečnostních případů|
ICSR</t>
        </is>
      </c>
      <c r="K211" s="2" t="inlineStr">
        <is>
          <t>3|
3</t>
        </is>
      </c>
      <c r="L211" s="2" t="inlineStr">
        <is>
          <t xml:space="preserve">|
</t>
        </is>
      </c>
      <c r="M211" t="inlineStr">
        <is>
          <t>hlášení podezření na nežádoucí účinek léčivého přípravku</t>
        </is>
      </c>
      <c r="N211" t="inlineStr">
        <is>
          <t/>
        </is>
      </c>
      <c r="O211" t="inlineStr">
        <is>
          <t/>
        </is>
      </c>
      <c r="P211" t="inlineStr">
        <is>
          <t/>
        </is>
      </c>
      <c r="Q211" t="inlineStr">
        <is>
          <t/>
        </is>
      </c>
      <c r="R211" s="2" t="inlineStr">
        <is>
          <t>Sicherheitsberichte für Einzelfälle</t>
        </is>
      </c>
      <c r="S211" s="2" t="inlineStr">
        <is>
          <t>3</t>
        </is>
      </c>
      <c r="T211" s="2" t="inlineStr">
        <is>
          <t/>
        </is>
      </c>
      <c r="U211" t="inlineStr">
        <is>
          <t/>
        </is>
      </c>
      <c r="V211" s="2" t="inlineStr">
        <is>
          <t>έκθεση ασφάλειας για την αναφορά μεμονωμένου περιστατικού</t>
        </is>
      </c>
      <c r="W211" s="2" t="inlineStr">
        <is>
          <t>3</t>
        </is>
      </c>
      <c r="X211" s="2" t="inlineStr">
        <is>
          <t/>
        </is>
      </c>
      <c r="Y211" t="inlineStr">
        <is>
          <t/>
        </is>
      </c>
      <c r="Z211" s="2" t="inlineStr">
        <is>
          <t>ICSR|
ICSRs|
individual case safety report</t>
        </is>
      </c>
      <c r="AA211" s="2" t="inlineStr">
        <is>
          <t>3|
1|
3</t>
        </is>
      </c>
      <c r="AB211" s="2" t="inlineStr">
        <is>
          <t xml:space="preserve">|
|
</t>
        </is>
      </c>
      <c r="AC211" t="inlineStr">
        <is>
          <t>report of information describing adverse events or reactions experienced by an individual patient, in which the events or reactions can be related to the administration of one or more medicinal products at a particular point in time</t>
        </is>
      </c>
      <c r="AD211" s="2" t="inlineStr">
        <is>
          <t>Informe de seguridad de caso individual</t>
        </is>
      </c>
      <c r="AE211" s="2" t="inlineStr">
        <is>
          <t>3</t>
        </is>
      </c>
      <c r="AF211" s="2" t="inlineStr">
        <is>
          <t/>
        </is>
      </c>
      <c r="AG211" t="inlineStr">
        <is>
          <t>Notificación de una o varias presuntas reacciones adversas a un medicamento que se le han producido a un solo paciente en un momento determinado.</t>
        </is>
      </c>
      <c r="AH211" t="inlineStr">
        <is>
          <t/>
        </is>
      </c>
      <c r="AI211" t="inlineStr">
        <is>
          <t/>
        </is>
      </c>
      <c r="AJ211" t="inlineStr">
        <is>
          <t/>
        </is>
      </c>
      <c r="AK211" t="inlineStr">
        <is>
          <t/>
        </is>
      </c>
      <c r="AL211" s="2" t="inlineStr">
        <is>
          <t>yksittäistapausta koskeva turvallisuusraportti</t>
        </is>
      </c>
      <c r="AM211" s="2" t="inlineStr">
        <is>
          <t>2</t>
        </is>
      </c>
      <c r="AN211" s="2" t="inlineStr">
        <is>
          <t/>
        </is>
      </c>
      <c r="AO211" t="inlineStr">
        <is>
          <t/>
        </is>
      </c>
      <c r="AP211" s="2" t="inlineStr">
        <is>
          <t>rapport individuel d'effets indésirables|
observation individuelle d'effets indésirables|
ICSR</t>
        </is>
      </c>
      <c r="AQ211" s="2" t="inlineStr">
        <is>
          <t>3|
3|
3</t>
        </is>
      </c>
      <c r="AR211" s="2" t="inlineStr">
        <is>
          <t xml:space="preserve">|
|
</t>
        </is>
      </c>
      <c r="AS211" t="inlineStr">
        <is>
          <t>rapport d'information décrivant les effets indésirables subis par un patient</t>
        </is>
      </c>
      <c r="AT211" s="2" t="inlineStr">
        <is>
          <t>tuairisc shábháilteachta do chás ar leith</t>
        </is>
      </c>
      <c r="AU211" s="2" t="inlineStr">
        <is>
          <t>3</t>
        </is>
      </c>
      <c r="AV211" s="2" t="inlineStr">
        <is>
          <t/>
        </is>
      </c>
      <c r="AW211" t="inlineStr">
        <is>
          <t/>
        </is>
      </c>
      <c r="AX211" t="inlineStr">
        <is>
          <t/>
        </is>
      </c>
      <c r="AY211" t="inlineStr">
        <is>
          <t/>
        </is>
      </c>
      <c r="AZ211" t="inlineStr">
        <is>
          <t/>
        </is>
      </c>
      <c r="BA211" t="inlineStr">
        <is>
          <t/>
        </is>
      </c>
      <c r="BB211" s="2" t="inlineStr">
        <is>
          <t>egyedi gyógyszerbiztonsági jelentés</t>
        </is>
      </c>
      <c r="BC211" s="2" t="inlineStr">
        <is>
          <t>3</t>
        </is>
      </c>
      <c r="BD211" s="2" t="inlineStr">
        <is>
          <t/>
        </is>
      </c>
      <c r="BE211" t="inlineStr">
        <is>
          <t/>
        </is>
      </c>
      <c r="BF211" s="2" t="inlineStr">
        <is>
          <t>relazione sulla sicurezza riguardante casi specifici|
rapporto di sicurezza su casi individuali|
ICSR</t>
        </is>
      </c>
      <c r="BG211" s="2" t="inlineStr">
        <is>
          <t>3|
3|
3</t>
        </is>
      </c>
      <c r="BH211" s="2" t="inlineStr">
        <is>
          <t xml:space="preserve">|
|
</t>
        </is>
      </c>
      <c r="BI211" t="inlineStr">
        <is>
          <t>relazione che
descrive i sospetti effetti collaterali di determinate sostanze attive
segnalati dai pazienti</t>
        </is>
      </c>
      <c r="BJ211" s="2" t="inlineStr">
        <is>
          <t>individualaus atvejo saugumo pranešimas</t>
        </is>
      </c>
      <c r="BK211" s="2" t="inlineStr">
        <is>
          <t>3</t>
        </is>
      </c>
      <c r="BL211" s="2" t="inlineStr">
        <is>
          <t/>
        </is>
      </c>
      <c r="BM211" t="inlineStr">
        <is>
          <t>pranešimas, teikiamas į duomenų bazę „Eudravigilance“ siekiant pranešti apie vieną ar daugiau įtariamų nepageidaujamų reakcijų į vaistą, galinčių pasireikšti vienam pacientui konkrečiu momentu</t>
        </is>
      </c>
      <c r="BN211" s="2" t="inlineStr">
        <is>
          <t>individuāla gadījuma drošuma ziņojums</t>
        </is>
      </c>
      <c r="BO211" s="2" t="inlineStr">
        <is>
          <t>3</t>
        </is>
      </c>
      <c r="BP211" s="2" t="inlineStr">
        <is>
          <t/>
        </is>
      </c>
      <c r="BQ211" t="inlineStr">
        <is>
          <t/>
        </is>
      </c>
      <c r="BR211" s="2" t="inlineStr">
        <is>
          <t>rapport dwar is-sikurezza ta' każijiet individwali</t>
        </is>
      </c>
      <c r="BS211" s="2" t="inlineStr">
        <is>
          <t>3</t>
        </is>
      </c>
      <c r="BT211" s="2" t="inlineStr">
        <is>
          <t/>
        </is>
      </c>
      <c r="BU211" t="inlineStr">
        <is>
          <t/>
        </is>
      </c>
      <c r="BV211" s="2" t="inlineStr">
        <is>
          <t>veiligheidsrapporten over individuele gevallen|
ICSR</t>
        </is>
      </c>
      <c r="BW211" s="2" t="inlineStr">
        <is>
          <t>3|
3</t>
        </is>
      </c>
      <c r="BX211" s="2" t="inlineStr">
        <is>
          <t xml:space="preserve">|
</t>
        </is>
      </c>
      <c r="BY211" t="inlineStr">
        <is>
          <t>rapport over ongewenste bijwerkingen van een geneesmiddel op één specifieke patiënt (in het kader van de rapportage over ongewenste bijwerkingen krachtens Verordening (EG) nr. 726/2004, &lt;a href="http://eur-lex.europa.eu/legal-content/NL/TXT/?uri=CELEX:32004R0726" target="_blank"&gt;CELEX:32004R0726/NL&lt;/a&gt; , Richtlijn 2004/27/EG, &lt;a href="http://eur-lex.europa.eu/legal-content/NL/TXT/?uri=CELEX:32004L0027" target="_blank"&gt;CELEX:32004L0027/NL&lt;/a&gt; en deel 9 van de "Rules Governing Medicinal Products in the European Union"</t>
        </is>
      </c>
      <c r="BZ211" s="2" t="inlineStr">
        <is>
          <t>zgłoszenie pojedynczego przypadku niepożądanego działania leku</t>
        </is>
      </c>
      <c r="CA211" s="2" t="inlineStr">
        <is>
          <t>3</t>
        </is>
      </c>
      <c r="CB211" s="2" t="inlineStr">
        <is>
          <t/>
        </is>
      </c>
      <c r="CC211" t="inlineStr">
        <is>
          <t/>
        </is>
      </c>
      <c r="CD211" s="2" t="inlineStr">
        <is>
          <t>relatórios sobre casos específicos de segurança</t>
        </is>
      </c>
      <c r="CE211" s="2" t="inlineStr">
        <is>
          <t>3</t>
        </is>
      </c>
      <c r="CF211" s="2" t="inlineStr">
        <is>
          <t/>
        </is>
      </c>
      <c r="CG211" t="inlineStr">
        <is>
          <t>Notificação de uma ou mais possíveis reações adversas a um medicamento ocorridas num único doente num momento determinado.</t>
        </is>
      </c>
      <c r="CH211" s="2" t="inlineStr">
        <is>
          <t>raport de siguranță individual|
ICSR</t>
        </is>
      </c>
      <c r="CI211" s="2" t="inlineStr">
        <is>
          <t>3|
3</t>
        </is>
      </c>
      <c r="CJ211" s="2" t="inlineStr">
        <is>
          <t xml:space="preserve">|
</t>
        </is>
      </c>
      <c r="CK211" t="inlineStr">
        <is>
          <t/>
        </is>
      </c>
      <c r="CL211" s="2" t="inlineStr">
        <is>
          <t>bezpečnostná správa o jednotlivých prípadoch</t>
        </is>
      </c>
      <c r="CM211" s="2" t="inlineStr">
        <is>
          <t>3</t>
        </is>
      </c>
      <c r="CN211" s="2" t="inlineStr">
        <is>
          <t/>
        </is>
      </c>
      <c r="CO211" t="inlineStr">
        <is>
          <t>správy, ktoré sa používajú na hlásenie nežiaducich účinkov liekov, ktoré sa vyskytnú pri jednom pacientovi v určitý časový moment, do databázy EudraVigilance</t>
        </is>
      </c>
      <c r="CP211" s="2" t="inlineStr">
        <is>
          <t>poročilo o varnosti za posamezne primere</t>
        </is>
      </c>
      <c r="CQ211" s="2" t="inlineStr">
        <is>
          <t>2</t>
        </is>
      </c>
      <c r="CR211" s="2" t="inlineStr">
        <is>
          <t/>
        </is>
      </c>
      <c r="CS211" t="inlineStr">
        <is>
          <t/>
        </is>
      </c>
      <c r="CT211" s="2" t="inlineStr">
        <is>
          <t>enskild fallrapport</t>
        </is>
      </c>
      <c r="CU211" s="2" t="inlineStr">
        <is>
          <t>3</t>
        </is>
      </c>
      <c r="CV211" s="2" t="inlineStr">
        <is>
          <t/>
        </is>
      </c>
      <c r="CW211" t="inlineStr">
        <is>
          <t/>
        </is>
      </c>
    </row>
    <row r="212">
      <c r="A212" s="1" t="str">
        <f>HYPERLINK("https://iate.europa.eu/entry/result/262206/all", "262206")</f>
        <v>262206</v>
      </c>
      <c r="B212" t="inlineStr">
        <is>
          <t>SOCIAL QUESTIONS</t>
        </is>
      </c>
      <c r="C212" t="inlineStr">
        <is>
          <t>SOCIAL QUESTIONS|health|medical science</t>
        </is>
      </c>
      <c r="D212" t="inlineStr">
        <is>
          <t>yes</t>
        </is>
      </c>
      <c r="E212" t="inlineStr">
        <is>
          <t/>
        </is>
      </c>
      <c r="F212" s="2" t="inlineStr">
        <is>
          <t>терапия със соматични клетки</t>
        </is>
      </c>
      <c r="G212" s="2" t="inlineStr">
        <is>
          <t>4</t>
        </is>
      </c>
      <c r="H212" s="2" t="inlineStr">
        <is>
          <t/>
        </is>
      </c>
      <c r="I212" t="inlineStr">
        <is>
          <t/>
        </is>
      </c>
      <c r="J212" s="2" t="inlineStr">
        <is>
          <t>somatobuněčná terapie</t>
        </is>
      </c>
      <c r="K212" s="2" t="inlineStr">
        <is>
          <t>3</t>
        </is>
      </c>
      <c r="L212" s="2" t="inlineStr">
        <is>
          <t/>
        </is>
      </c>
      <c r="M212" t="inlineStr">
        <is>
          <t/>
        </is>
      </c>
      <c r="N212" t="inlineStr">
        <is>
          <t/>
        </is>
      </c>
      <c r="O212" t="inlineStr">
        <is>
          <t/>
        </is>
      </c>
      <c r="P212" t="inlineStr">
        <is>
          <t/>
        </is>
      </c>
      <c r="Q212" t="inlineStr">
        <is>
          <t/>
        </is>
      </c>
      <c r="R212" s="2" t="inlineStr">
        <is>
          <t>Gentherapie an somatischen Zellen|
somatische Zelltherapie|
Körperzellentherapie</t>
        </is>
      </c>
      <c r="S212" s="2" t="inlineStr">
        <is>
          <t>1|
3|
3</t>
        </is>
      </c>
      <c r="T212" s="2" t="inlineStr">
        <is>
          <t xml:space="preserve">|
|
</t>
        </is>
      </c>
      <c r="U212" t="inlineStr">
        <is>
          <t>Körperzelle: eine somatische Zelle.</t>
        </is>
      </c>
      <c r="V212" s="2" t="inlineStr">
        <is>
          <t>σωματοκυτταρική θεραπεία</t>
        </is>
      </c>
      <c r="W212" s="2" t="inlineStr">
        <is>
          <t>3</t>
        </is>
      </c>
      <c r="X212" s="2" t="inlineStr">
        <is>
          <t/>
        </is>
      </c>
      <c r="Y212" t="inlineStr">
        <is>
          <t/>
        </is>
      </c>
      <c r="Z212" s="2" t="inlineStr">
        <is>
          <t>somatic cell therapy</t>
        </is>
      </c>
      <c r="AA212" s="2" t="inlineStr">
        <is>
          <t>3</t>
        </is>
      </c>
      <c r="AB212" s="2" t="inlineStr">
        <is>
          <t/>
        </is>
      </c>
      <c r="AC212" t="inlineStr">
        <is>
          <t>administration to humans of autologous&lt;sup&gt;1&lt;/sup&gt;, allogeneic&lt;sup&gt;2&lt;/sup&gt;, or xenogeneic&lt;sup&gt;3&lt;/sup&gt; living cells which have been manipulated or processed ex vivo&lt;p&gt;&lt;sup&gt;1&lt;/sup&gt; autologous [ &lt;a href="/entry/result/2102794/all" id="ENTRY_TO_ENTRY_CONVERTER" target="_blank"&gt;IATE:2102794&lt;/a&gt; ]&lt;br&gt;&lt;sup&gt;2&lt;/sup&gt; allogeneic [ &lt;a href="/entry/result/1684395/all" id="ENTRY_TO_ENTRY_CONVERTER" target="_blank"&gt;IATE:1684395&lt;/a&gt; ]&lt;br&gt;&lt;sup&gt;3&lt;/sup&gt; xenogeneic [ &lt;a href="/entry/result/1431282/all" id="ENTRY_TO_ENTRY_CONVERTER" target="_blank"&gt;IATE:1431282&lt;/a&gt; ]&lt;/p&gt;</t>
        </is>
      </c>
      <c r="AD212" s="2" t="inlineStr">
        <is>
          <t>terapia celular somática</t>
        </is>
      </c>
      <c r="AE212" s="2" t="inlineStr">
        <is>
          <t>3</t>
        </is>
      </c>
      <c r="AF212" s="2" t="inlineStr">
        <is>
          <t/>
        </is>
      </c>
      <c r="AG212" t="inlineStr">
        <is>
          <t>Utilización en seres humanos de células somáticas vivas, tanto autógenas, procedentes del propio paciente, como alógenas, procedentes de otro ser humano, o xenógenas, procedentes de animales, cuyas características biológicas han sido alteradas sustancialmente como resultado de su manipulación para obtener un efecto terapéutico, diagnóstico o preventivo por medios metabólicos, farmacológicos e inmunológicos.</t>
        </is>
      </c>
      <c r="AH212" s="2" t="inlineStr">
        <is>
          <t>somaatiline rakuteraapia</t>
        </is>
      </c>
      <c r="AI212" s="2" t="inlineStr">
        <is>
          <t>3</t>
        </is>
      </c>
      <c r="AJ212" s="2" t="inlineStr">
        <is>
          <t/>
        </is>
      </c>
      <c r="AK212" t="inlineStr">
        <is>
          <t>tüvirakkude (mis saadakse mõne päeva vanusest embrüost ning kasvatatakse ja paljundatakse laboris) siirdamine otse haigesse koesse, kus nad muunduvad vastava koe rakkudeks asendades kahjustatud rakke</t>
        </is>
      </c>
      <c r="AL212" s="2" t="inlineStr">
        <is>
          <t>somaattinen soluterapia</t>
        </is>
      </c>
      <c r="AM212" s="2" t="inlineStr">
        <is>
          <t>3</t>
        </is>
      </c>
      <c r="AN212" s="2" t="inlineStr">
        <is>
          <t/>
        </is>
      </c>
      <c r="AO212" t="inlineStr">
        <is>
          <t>autologisten (potilaasta itsestään peräisin olevien), allogeenisten (toisesta ihmisestä peräisin olevien) tai ksenogeenisten (eläinperäisten) somaattisten elävien solujen käyttö ihmisillä siten, että kyseisten solujen ominaisuuksia on niille suoritetun käsittelyn tuloksena huomattavasti muutettu terapeuttisten, diagnostisten tai ennalta ehkäisevien vaikutusten tuottamiseksi metabolisin, farmakologisin tai immunologisin keinoin</t>
        </is>
      </c>
      <c r="AP212" s="2" t="inlineStr">
        <is>
          <t>thérapie génique des cellules somatiques</t>
        </is>
      </c>
      <c r="AQ212" s="2" t="inlineStr">
        <is>
          <t>1</t>
        </is>
      </c>
      <c r="AR212" s="2" t="inlineStr">
        <is>
          <t/>
        </is>
      </c>
      <c r="AS212" t="inlineStr">
        <is>
          <t/>
        </is>
      </c>
      <c r="AT212" s="2" t="inlineStr">
        <is>
          <t>teiripe cille sómaí</t>
        </is>
      </c>
      <c r="AU212" s="2" t="inlineStr">
        <is>
          <t>3</t>
        </is>
      </c>
      <c r="AV212" s="2" t="inlineStr">
        <is>
          <t/>
        </is>
      </c>
      <c r="AW212" t="inlineStr">
        <is>
          <t/>
        </is>
      </c>
      <c r="AX212" t="inlineStr">
        <is>
          <t/>
        </is>
      </c>
      <c r="AY212" t="inlineStr">
        <is>
          <t/>
        </is>
      </c>
      <c r="AZ212" t="inlineStr">
        <is>
          <t/>
        </is>
      </c>
      <c r="BA212" t="inlineStr">
        <is>
          <t/>
        </is>
      </c>
      <c r="BB212" t="inlineStr">
        <is>
          <t/>
        </is>
      </c>
      <c r="BC212" t="inlineStr">
        <is>
          <t/>
        </is>
      </c>
      <c r="BD212" t="inlineStr">
        <is>
          <t/>
        </is>
      </c>
      <c r="BE212" t="inlineStr">
        <is>
          <t/>
        </is>
      </c>
      <c r="BF212" s="2" t="inlineStr">
        <is>
          <t>terapia cellulare somatica</t>
        </is>
      </c>
      <c r="BG212" s="2" t="inlineStr">
        <is>
          <t>3</t>
        </is>
      </c>
      <c r="BH212" s="2" t="inlineStr">
        <is>
          <t/>
        </is>
      </c>
      <c r="BI212" t="inlineStr">
        <is>
          <t>terapia basata sull’utilizzo nell’uomo di cellule somatiche viventi autologhe&lt;sup&gt;1&lt;/sup&gt;, allogeniche&lt;sup&gt;2&lt;/sup&gt; e xenogeniche&lt;sup&gt;3&lt;/sup&gt; che hanno subìto una manipolazione rilevante per ottenere un effetto terapeutico, diagnostico o preventivo&lt;p&gt;&lt;sup&gt;1&lt;/sup&gt; autologo [ &lt;a href="/entry/result/2102794/all" id="ENTRY_TO_ENTRY_CONVERTER" target="_blank"&gt;IATE:2102794&lt;/a&gt; ]&lt;br&gt;&lt;sup&gt;2&lt;/sup&gt; allogenico [ &lt;a href="/entry/result/1684395/all" id="ENTRY_TO_ENTRY_CONVERTER" target="_blank"&gt;IATE:1684395&lt;/a&gt; ]&lt;br&gt;&lt;sup&gt;3&lt;/sup&gt; xenogenico [ &lt;a href="/entry/result/1431282/all" id="ENTRY_TO_ENTRY_CONVERTER" target="_blank"&gt;IATE:1431282&lt;/a&gt; ]&lt;/p&gt;</t>
        </is>
      </c>
      <c r="BJ212" s="2" t="inlineStr">
        <is>
          <t>somatinių ląstelių terapija</t>
        </is>
      </c>
      <c r="BK212" s="2" t="inlineStr">
        <is>
          <t>3</t>
        </is>
      </c>
      <c r="BL212" s="2" t="inlineStr">
        <is>
          <t/>
        </is>
      </c>
      <c r="BM212" t="inlineStr">
        <is>
          <t/>
        </is>
      </c>
      <c r="BN212" s="2" t="inlineStr">
        <is>
          <t>somatisko šūnu terapija</t>
        </is>
      </c>
      <c r="BO212" s="2" t="inlineStr">
        <is>
          <t>3</t>
        </is>
      </c>
      <c r="BP212" s="2" t="inlineStr">
        <is>
          <t/>
        </is>
      </c>
      <c r="BQ212" t="inlineStr">
        <is>
          <t/>
        </is>
      </c>
      <c r="BR212" s="2" t="inlineStr">
        <is>
          <t>terapija ċellulari somatika</t>
        </is>
      </c>
      <c r="BS212" s="2" t="inlineStr">
        <is>
          <t>3</t>
        </is>
      </c>
      <c r="BT212" s="2" t="inlineStr">
        <is>
          <t/>
        </is>
      </c>
      <c r="BU212" t="inlineStr">
        <is>
          <t>l-użu fil-bnedmin ta' ċelloli ħajjin somatiċi awtologi, alloġeniċi jew ksenoġeniċi li kellhom il-karatteristiċi bijoloġiċi tagħhom mibdula sostanzjalment b'riżultat tal-manipulazzjoni tagħhom biex jinkiseb effett dijanjostiku jew preventiv permezz ta' mezzi metaboliċi, farmakoloġiċi jew immunoloġiċi</t>
        </is>
      </c>
      <c r="BV212" t="inlineStr">
        <is>
          <t/>
        </is>
      </c>
      <c r="BW212" t="inlineStr">
        <is>
          <t/>
        </is>
      </c>
      <c r="BX212" t="inlineStr">
        <is>
          <t/>
        </is>
      </c>
      <c r="BY212" t="inlineStr">
        <is>
          <t/>
        </is>
      </c>
      <c r="BZ212" s="2" t="inlineStr">
        <is>
          <t>somatyczna terapia komórkowa</t>
        </is>
      </c>
      <c r="CA212" s="2" t="inlineStr">
        <is>
          <t>3</t>
        </is>
      </c>
      <c r="CB212" s="2" t="inlineStr">
        <is>
          <t/>
        </is>
      </c>
      <c r="CC212" t="inlineStr">
        <is>
          <t/>
        </is>
      </c>
      <c r="CD212" s="2" t="inlineStr">
        <is>
          <t>terapia com células somáticas|
terapia celular somática</t>
        </is>
      </c>
      <c r="CE212" s="2" t="inlineStr">
        <is>
          <t>3|
3</t>
        </is>
      </c>
      <c r="CF212" s="2" t="inlineStr">
        <is>
          <t xml:space="preserve">|
</t>
        </is>
      </c>
      <c r="CG212" t="inlineStr">
        <is>
          <t/>
        </is>
      </c>
      <c r="CH212" s="2" t="inlineStr">
        <is>
          <t>terapie celulară somatică</t>
        </is>
      </c>
      <c r="CI212" s="2" t="inlineStr">
        <is>
          <t>3</t>
        </is>
      </c>
      <c r="CJ212" s="2" t="inlineStr">
        <is>
          <t/>
        </is>
      </c>
      <c r="CK212" t="inlineStr">
        <is>
          <t/>
        </is>
      </c>
      <c r="CL212" s="2" t="inlineStr">
        <is>
          <t>somatická bunková terapia|
somatická bunková liečba</t>
        </is>
      </c>
      <c r="CM212" s="2" t="inlineStr">
        <is>
          <t>3|
3</t>
        </is>
      </c>
      <c r="CN212" s="2" t="inlineStr">
        <is>
          <t xml:space="preserve">|
</t>
        </is>
      </c>
      <c r="CO212" t="inlineStr">
        <is>
          <t>použitie autológnych&lt;sup&gt;1&lt;/sup&gt;, alogénnych&lt;sup&gt;2&lt;/sup&gt; alebo xenogénnych&lt;sup&gt;3&lt;/sup&gt; živých buniek, ktorých biologické vlastnosti boli podstatne zmenené v dôsledku ich spracovania&lt;p&gt; &lt;sup&gt;1&lt;/sup&gt; autológny ( &lt;a href="/entry/result/2102794/all" id="ENTRY_TO_ENTRY_CONVERTER" target="_blank"&gt;IATE:2102794&lt;/a&gt; ) &lt;br&gt; &lt;sup&gt;2&lt;/sup&gt; alogénny ( &lt;a href="/entry/result/1684395/all" id="ENTRY_TO_ENTRY_CONVERTER" target="_blank"&gt;IATE:1684395&lt;/a&gt; ) &lt;br&gt; &lt;sup&gt;3&lt;/sup&gt; xenogénny ( &lt;a href="/entry/result/1431282/all" id="ENTRY_TO_ENTRY_CONVERTER" target="_blank"&gt;IATE:1431282&lt;/a&gt; )&lt;/p&gt;</t>
        </is>
      </c>
      <c r="CP212" s="2" t="inlineStr">
        <is>
          <t>somatsko celično zdravljenje</t>
        </is>
      </c>
      <c r="CQ212" s="2" t="inlineStr">
        <is>
          <t>3</t>
        </is>
      </c>
      <c r="CR212" s="2" t="inlineStr">
        <is>
          <t/>
        </is>
      </c>
      <c r="CS212" t="inlineStr">
        <is>
          <t/>
        </is>
      </c>
      <c r="CT212" s="2" t="inlineStr">
        <is>
          <t>somatisk cellterapi</t>
        </is>
      </c>
      <c r="CU212" s="2" t="inlineStr">
        <is>
          <t>3</t>
        </is>
      </c>
      <c r="CV212" s="2" t="inlineStr">
        <is>
          <t/>
        </is>
      </c>
      <c r="CW212" t="inlineStr">
        <is>
          <t/>
        </is>
      </c>
    </row>
    <row r="213">
      <c r="A213" s="1" t="str">
        <f>HYPERLINK("https://iate.europa.eu/entry/result/3500724/all", "3500724")</f>
        <v>3500724</v>
      </c>
      <c r="B213" t="inlineStr">
        <is>
          <t>SOCIAL QUESTIONS</t>
        </is>
      </c>
      <c r="C213" t="inlineStr">
        <is>
          <t>SOCIAL QUESTIONS|health|pharmaceutical industry</t>
        </is>
      </c>
      <c r="D213" t="inlineStr">
        <is>
          <t>yes</t>
        </is>
      </c>
      <c r="E213" t="inlineStr">
        <is>
          <t/>
        </is>
      </c>
      <c r="F213" t="inlineStr">
        <is>
          <t/>
        </is>
      </c>
      <c r="G213" t="inlineStr">
        <is>
          <t/>
        </is>
      </c>
      <c r="H213" t="inlineStr">
        <is>
          <t/>
        </is>
      </c>
      <c r="I213" t="inlineStr">
        <is>
          <t/>
        </is>
      </c>
      <c r="J213" t="inlineStr">
        <is>
          <t/>
        </is>
      </c>
      <c r="K213" t="inlineStr">
        <is>
          <t/>
        </is>
      </c>
      <c r="L213" t="inlineStr">
        <is>
          <t/>
        </is>
      </c>
      <c r="M213" t="inlineStr">
        <is>
          <t/>
        </is>
      </c>
      <c r="N213" t="inlineStr">
        <is>
          <t/>
        </is>
      </c>
      <c r="O213" t="inlineStr">
        <is>
          <t/>
        </is>
      </c>
      <c r="P213" t="inlineStr">
        <is>
          <t/>
        </is>
      </c>
      <c r="Q213" t="inlineStr">
        <is>
          <t/>
        </is>
      </c>
      <c r="R213" t="inlineStr">
        <is>
          <t/>
        </is>
      </c>
      <c r="S213" t="inlineStr">
        <is>
          <t/>
        </is>
      </c>
      <c r="T213" t="inlineStr">
        <is>
          <t/>
        </is>
      </c>
      <c r="U213" t="inlineStr">
        <is>
          <t/>
        </is>
      </c>
      <c r="V213" s="2" t="inlineStr">
        <is>
          <t>φάκελος πολλαπλών στελεχών</t>
        </is>
      </c>
      <c r="W213" s="2" t="inlineStr">
        <is>
          <t>3</t>
        </is>
      </c>
      <c r="X213" s="2" t="inlineStr">
        <is>
          <t/>
        </is>
      </c>
      <c r="Y213" t="inlineStr">
        <is>
          <t>φάκελος που περιέχει τα σχετικά στοιχεία για μια ενιαία και ενδελεχή επιστημονική
αξιολόγηση των επιλεγμένων στελεχών ή συνδυασμών στελεχών η οποία επιτρέπει την έγκριση εμβολίων για ιούς μεταβλητούς από
πλευράς αντιγόνου</t>
        </is>
      </c>
      <c r="Z213" s="2" t="inlineStr">
        <is>
          <t>multi-strain dossier</t>
        </is>
      </c>
      <c r="AA213" s="2" t="inlineStr">
        <is>
          <t>3</t>
        </is>
      </c>
      <c r="AB213" s="2" t="inlineStr">
        <is>
          <t/>
        </is>
      </c>
      <c r="AC213" t="inlineStr">
        <is>
          <t>single dossier containing the relevant data for a unique and thorough scientific assessment of the different options of strains/combinations of strains permitting the authorisation of vaccines against antigenically variable viruses</t>
        </is>
      </c>
      <c r="AD213" t="inlineStr">
        <is>
          <t/>
        </is>
      </c>
      <c r="AE213" t="inlineStr">
        <is>
          <t/>
        </is>
      </c>
      <c r="AF213" t="inlineStr">
        <is>
          <t/>
        </is>
      </c>
      <c r="AG213" t="inlineStr">
        <is>
          <t/>
        </is>
      </c>
      <c r="AH213" t="inlineStr">
        <is>
          <t/>
        </is>
      </c>
      <c r="AI213" t="inlineStr">
        <is>
          <t/>
        </is>
      </c>
      <c r="AJ213" t="inlineStr">
        <is>
          <t/>
        </is>
      </c>
      <c r="AK213" t="inlineStr">
        <is>
          <t/>
        </is>
      </c>
      <c r="AL213" t="inlineStr">
        <is>
          <t/>
        </is>
      </c>
      <c r="AM213" t="inlineStr">
        <is>
          <t/>
        </is>
      </c>
      <c r="AN213" t="inlineStr">
        <is>
          <t/>
        </is>
      </c>
      <c r="AO213" t="inlineStr">
        <is>
          <t/>
        </is>
      </c>
      <c r="AP213" t="inlineStr">
        <is>
          <t/>
        </is>
      </c>
      <c r="AQ213" t="inlineStr">
        <is>
          <t/>
        </is>
      </c>
      <c r="AR213" t="inlineStr">
        <is>
          <t/>
        </is>
      </c>
      <c r="AS213" t="inlineStr">
        <is>
          <t/>
        </is>
      </c>
      <c r="AT213" s="2" t="inlineStr">
        <is>
          <t>sainchomhad il-tréithchineálach</t>
        </is>
      </c>
      <c r="AU213" s="2" t="inlineStr">
        <is>
          <t>3</t>
        </is>
      </c>
      <c r="AV213" s="2" t="inlineStr">
        <is>
          <t/>
        </is>
      </c>
      <c r="AW213" t="inlineStr">
        <is>
          <t>sainchomhad aonair ina bhfuil na sonraí ábhartha chun measúnú eolaíoch uathúil críochnúil a dhéanamh ar na roghanna difriúla tréithchineálacha nó teaglamaí il-tréithchineálacha lenar féidir vacsaíní in aghaidh víris atá malartach maidir le hantaiginí</t>
        </is>
      </c>
      <c r="AX213" t="inlineStr">
        <is>
          <t/>
        </is>
      </c>
      <c r="AY213" t="inlineStr">
        <is>
          <t/>
        </is>
      </c>
      <c r="AZ213" t="inlineStr">
        <is>
          <t/>
        </is>
      </c>
      <c r="BA213" t="inlineStr">
        <is>
          <t/>
        </is>
      </c>
      <c r="BB213" t="inlineStr">
        <is>
          <t/>
        </is>
      </c>
      <c r="BC213" t="inlineStr">
        <is>
          <t/>
        </is>
      </c>
      <c r="BD213" t="inlineStr">
        <is>
          <t/>
        </is>
      </c>
      <c r="BE213" t="inlineStr">
        <is>
          <t/>
        </is>
      </c>
      <c r="BF213" t="inlineStr">
        <is>
          <t/>
        </is>
      </c>
      <c r="BG213" t="inlineStr">
        <is>
          <t/>
        </is>
      </c>
      <c r="BH213" t="inlineStr">
        <is>
          <t/>
        </is>
      </c>
      <c r="BI213" t="inlineStr">
        <is>
          <t/>
        </is>
      </c>
      <c r="BJ213" s="2" t="inlineStr">
        <is>
          <t>kaičiosios vakcinos dokumentų rinkinys</t>
        </is>
      </c>
      <c r="BK213" s="2" t="inlineStr">
        <is>
          <t>3</t>
        </is>
      </c>
      <c r="BL213" s="2" t="inlineStr">
        <is>
          <t/>
        </is>
      </c>
      <c r="BM213" t="inlineStr">
        <is>
          <t>dokumentų rinkinys, kuriame yra reikiami unikalaus ir nuodugnaus skirtingų padermių (padermių derinių) kombinacijų vertinimo duomenys, kuriais remiantis galima išduoti leidimus prekiauti vakcinomis nuo virusų, kurių antigenai kinta</t>
        </is>
      </c>
      <c r="BN213" t="inlineStr">
        <is>
          <t/>
        </is>
      </c>
      <c r="BO213" t="inlineStr">
        <is>
          <t/>
        </is>
      </c>
      <c r="BP213" t="inlineStr">
        <is>
          <t/>
        </is>
      </c>
      <c r="BQ213" t="inlineStr">
        <is>
          <t/>
        </is>
      </c>
      <c r="BR213" s="2" t="inlineStr">
        <is>
          <t>dossier dwar razez multipli</t>
        </is>
      </c>
      <c r="BS213" s="2" t="inlineStr">
        <is>
          <t>3</t>
        </is>
      </c>
      <c r="BT213" s="2" t="inlineStr">
        <is>
          <t/>
        </is>
      </c>
      <c r="BU213" t="inlineStr">
        <is>
          <t/>
        </is>
      </c>
      <c r="BV213" t="inlineStr">
        <is>
          <t/>
        </is>
      </c>
      <c r="BW213" t="inlineStr">
        <is>
          <t/>
        </is>
      </c>
      <c r="BX213" t="inlineStr">
        <is>
          <t/>
        </is>
      </c>
      <c r="BY213" t="inlineStr">
        <is>
          <t/>
        </is>
      </c>
      <c r="BZ213" s="2" t="inlineStr">
        <is>
          <t>dokumentacja wielu szczepów</t>
        </is>
      </c>
      <c r="CA213" s="2" t="inlineStr">
        <is>
          <t>3</t>
        </is>
      </c>
      <c r="CB213" s="2" t="inlineStr">
        <is>
          <t/>
        </is>
      </c>
      <c r="CC213" t="inlineStr">
        <is>
          <t>pojedyncza dokumentacja zawierająca istotne dane dla celów unikalnej i dokładnej oceny naukowej różnych możliwości szczepów/połączeń szczepów, umożliwiająca dopuszczenie do obrotu szczepionek przeciwko antygenowo zmiennym wirusom</t>
        </is>
      </c>
      <c r="CD213" s="2" t="inlineStr">
        <is>
          <t>dossiê multiestirpes</t>
        </is>
      </c>
      <c r="CE213" s="2" t="inlineStr">
        <is>
          <t>3</t>
        </is>
      </c>
      <c r="CF213" s="2" t="inlineStr">
        <is>
          <t/>
        </is>
      </c>
      <c r="CG213" t="inlineStr">
        <is>
          <t>Dossiê único que contém os dados 
relevantes para uma avaliação científica única e exaustiva das diferentes opções no que respeita às estirpes / combinações de estirpes, 
tendo em vista a autorização de vacinas inativadas contra vírus ou 
bactérias com variabilidade antigénica.</t>
        </is>
      </c>
      <c r="CH213" s="2" t="inlineStr">
        <is>
          <t>dosar pentru tulpini multiple</t>
        </is>
      </c>
      <c r="CI213" s="2" t="inlineStr">
        <is>
          <t>3</t>
        </is>
      </c>
      <c r="CJ213" s="2" t="inlineStr">
        <is>
          <t/>
        </is>
      </c>
      <c r="CK213" t="inlineStr">
        <is>
          <t>dosar care conține datele relevante pentru o singură evaluare științifică amănunțită a diferitelor opțiuni de tulpini/combinații de tulpini care să permită autorizarea vaccinurilor împotriva virusurilor variabili antigenic</t>
        </is>
      </c>
      <c r="CL213" t="inlineStr">
        <is>
          <t/>
        </is>
      </c>
      <c r="CM213" t="inlineStr">
        <is>
          <t/>
        </is>
      </c>
      <c r="CN213" t="inlineStr">
        <is>
          <t/>
        </is>
      </c>
      <c r="CO213" t="inlineStr">
        <is>
          <t/>
        </is>
      </c>
      <c r="CP213" s="2" t="inlineStr">
        <is>
          <t>dokumentacija za več sevov</t>
        </is>
      </c>
      <c r="CQ213" s="2" t="inlineStr">
        <is>
          <t>3</t>
        </is>
      </c>
      <c r="CR213" s="2" t="inlineStr">
        <is>
          <t/>
        </is>
      </c>
      <c r="CS213" t="inlineStr">
        <is>
          <t>dokumentacija, ki vsebuje ustrezne podatke za edinstveno in natančno znanstveno oceno različnih vrst sevov ali kombinacij sevov, na podlagi katere se lahko odobrijo cepiva proti virusom z različnimi antigeni</t>
        </is>
      </c>
      <c r="CT213" s="2" t="inlineStr">
        <is>
          <t>dokumentation för flera stammar</t>
        </is>
      </c>
      <c r="CU213" s="2" t="inlineStr">
        <is>
          <t>3</t>
        </is>
      </c>
      <c r="CV213" s="2" t="inlineStr">
        <is>
          <t/>
        </is>
      </c>
      <c r="CW213" t="inlineStr">
        <is>
          <t>en enda dokumentation som innehåller relevanta uppgifter för en unik och noggrann bedömning av olika tänkbara stammar och kombinationer av stammar som gör det möjligt att godkänna vacciner mot virus med varierande antigena egenskaper</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2023-10-12T08:22:28Z</dcterms:created>
  <dc:creator>Apache POI</dc:creator>
</cp:coreProperties>
</file>