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ATE2 Export"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
    <font>
      <sz val="11.0"/>
      <color indexed="8"/>
      <name val="Calibri"/>
      <family val="2"/>
      <scheme val="minor"/>
    </font>
    <font>
      <name val="Calibri"/>
      <sz val="11.0"/>
      <u val="single"/>
      <color indexed="12"/>
    </font>
  </fonts>
  <fills count="4">
    <fill>
      <patternFill patternType="none"/>
    </fill>
    <fill>
      <patternFill patternType="darkGray"/>
    </fill>
    <fill>
      <patternFill patternType="none">
        <fgColor indexed="10"/>
      </patternFill>
    </fill>
    <fill>
      <patternFill patternType="solid">
        <fgColor indexed="10"/>
      </patternFill>
    </fill>
  </fills>
  <borders count="1">
    <border>
      <left/>
      <right/>
      <top/>
      <bottom/>
      <diagonal/>
    </border>
  </borders>
  <cellStyleXfs count="1">
    <xf numFmtId="0" fontId="0" fillId="0" borderId="0"/>
  </cellStyleXfs>
  <cellXfs count="4">
    <xf numFmtId="0" fontId="0" fillId="0" borderId="0" xfId="0"/>
    <xf numFmtId="0" fontId="1" fillId="0" borderId="0" xfId="0" applyFont="true"/>
    <xf numFmtId="0" fontId="0" fillId="0" borderId="0" xfId="0">
      <alignment wrapText="true"/>
    </xf>
    <xf numFmtId="0" fontId="0" fillId="3" borderId="0" xfId="0" applyFill="true"/>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E_ID</t>
        </is>
      </c>
      <c r="B1" t="inlineStr">
        <is>
          <t>E_DOMAINS</t>
        </is>
      </c>
      <c r="C1" t="inlineStr">
        <is>
          <t>E_FULL_DOMAINS</t>
        </is>
      </c>
      <c r="D1" t="inlineStr">
        <is>
          <t>E_PRIMARY_ENTRY</t>
        </is>
      </c>
      <c r="E1" t="inlineStr">
        <is>
          <t>E_LIFECYCLE</t>
        </is>
      </c>
      <c r="F1" t="inlineStr">
        <is>
          <t>BG</t>
        </is>
      </c>
      <c r="G1" t="inlineStr">
        <is>
          <t>RELIABILITY_BG</t>
        </is>
      </c>
      <c r="H1" t="inlineStr">
        <is>
          <t>EVALUATION_BG</t>
        </is>
      </c>
      <c r="I1" t="inlineStr">
        <is>
          <t>DEFINITION_BG</t>
        </is>
      </c>
      <c r="J1" t="inlineStr">
        <is>
          <t>CS</t>
        </is>
      </c>
      <c r="K1" t="inlineStr">
        <is>
          <t>RELIABILITY_CS</t>
        </is>
      </c>
      <c r="L1" t="inlineStr">
        <is>
          <t>EVALUATION_CS</t>
        </is>
      </c>
      <c r="M1" t="inlineStr">
        <is>
          <t>DEFINITION_CS</t>
        </is>
      </c>
      <c r="N1" t="inlineStr">
        <is>
          <t>DA</t>
        </is>
      </c>
      <c r="O1" t="inlineStr">
        <is>
          <t>RELIABILITY_DA</t>
        </is>
      </c>
      <c r="P1" t="inlineStr">
        <is>
          <t>EVALUATION_DA</t>
        </is>
      </c>
      <c r="Q1" t="inlineStr">
        <is>
          <t>DEFINITION_DA</t>
        </is>
      </c>
      <c r="R1" t="inlineStr">
        <is>
          <t>DE</t>
        </is>
      </c>
      <c r="S1" t="inlineStr">
        <is>
          <t>RELIABILITY_DE</t>
        </is>
      </c>
      <c r="T1" t="inlineStr">
        <is>
          <t>EVALUATION_DE</t>
        </is>
      </c>
      <c r="U1" t="inlineStr">
        <is>
          <t>DEFINITION_DE</t>
        </is>
      </c>
      <c r="V1" t="inlineStr">
        <is>
          <t>EL</t>
        </is>
      </c>
      <c r="W1" t="inlineStr">
        <is>
          <t>RELIABILITY_EL</t>
        </is>
      </c>
      <c r="X1" t="inlineStr">
        <is>
          <t>EVALUATION_EL</t>
        </is>
      </c>
      <c r="Y1" t="inlineStr">
        <is>
          <t>DEFINITION_EL</t>
        </is>
      </c>
      <c r="Z1" t="inlineStr">
        <is>
          <t>EN</t>
        </is>
      </c>
      <c r="AA1" t="inlineStr">
        <is>
          <t>RELIABILITY_EN</t>
        </is>
      </c>
      <c r="AB1" t="inlineStr">
        <is>
          <t>EVALUATION_EN</t>
        </is>
      </c>
      <c r="AC1" t="inlineStr">
        <is>
          <t>DEFINITION_EN</t>
        </is>
      </c>
      <c r="AD1" t="inlineStr">
        <is>
          <t>ES</t>
        </is>
      </c>
      <c r="AE1" t="inlineStr">
        <is>
          <t>RELIABILITY_ES</t>
        </is>
      </c>
      <c r="AF1" t="inlineStr">
        <is>
          <t>EVALUATION_ES</t>
        </is>
      </c>
      <c r="AG1" t="inlineStr">
        <is>
          <t>DEFINITION_ES</t>
        </is>
      </c>
      <c r="AH1" t="inlineStr">
        <is>
          <t>ET</t>
        </is>
      </c>
      <c r="AI1" t="inlineStr">
        <is>
          <t>RELIABILITY_ET</t>
        </is>
      </c>
      <c r="AJ1" t="inlineStr">
        <is>
          <t>EVALUATION_ET</t>
        </is>
      </c>
      <c r="AK1" t="inlineStr">
        <is>
          <t>DEFINITION_ET</t>
        </is>
      </c>
      <c r="AL1" t="inlineStr">
        <is>
          <t>FI</t>
        </is>
      </c>
      <c r="AM1" t="inlineStr">
        <is>
          <t>RELIABILITY_FI</t>
        </is>
      </c>
      <c r="AN1" t="inlineStr">
        <is>
          <t>EVALUATION_FI</t>
        </is>
      </c>
      <c r="AO1" t="inlineStr">
        <is>
          <t>DEFINITION_FI</t>
        </is>
      </c>
      <c r="AP1" t="inlineStr">
        <is>
          <t>FR</t>
        </is>
      </c>
      <c r="AQ1" t="inlineStr">
        <is>
          <t>RELIABILITY_FR</t>
        </is>
      </c>
      <c r="AR1" t="inlineStr">
        <is>
          <t>EVALUATION_FR</t>
        </is>
      </c>
      <c r="AS1" t="inlineStr">
        <is>
          <t>DEFINITION_FR</t>
        </is>
      </c>
      <c r="AT1" t="inlineStr">
        <is>
          <t>GA</t>
        </is>
      </c>
      <c r="AU1" t="inlineStr">
        <is>
          <t>RELIABILITY_GA</t>
        </is>
      </c>
      <c r="AV1" t="inlineStr">
        <is>
          <t>EVALUATION_GA</t>
        </is>
      </c>
      <c r="AW1" t="inlineStr">
        <is>
          <t>DEFINITION_GA</t>
        </is>
      </c>
      <c r="AX1" t="inlineStr">
        <is>
          <t>HR</t>
        </is>
      </c>
      <c r="AY1" t="inlineStr">
        <is>
          <t>RELIABILITY_HR</t>
        </is>
      </c>
      <c r="AZ1" t="inlineStr">
        <is>
          <t>EVALUATION_HR</t>
        </is>
      </c>
      <c r="BA1" t="inlineStr">
        <is>
          <t>DEFINITION_HR</t>
        </is>
      </c>
      <c r="BB1" t="inlineStr">
        <is>
          <t>HU</t>
        </is>
      </c>
      <c r="BC1" t="inlineStr">
        <is>
          <t>RELIABILITY_HU</t>
        </is>
      </c>
      <c r="BD1" t="inlineStr">
        <is>
          <t>EVALUATION_HU</t>
        </is>
      </c>
      <c r="BE1" t="inlineStr">
        <is>
          <t>DEFINITION_HU</t>
        </is>
      </c>
      <c r="BF1" t="inlineStr">
        <is>
          <t>IT</t>
        </is>
      </c>
      <c r="BG1" t="inlineStr">
        <is>
          <t>RELIABILITY_IT</t>
        </is>
      </c>
      <c r="BH1" t="inlineStr">
        <is>
          <t>EVALUATION_IT</t>
        </is>
      </c>
      <c r="BI1" t="inlineStr">
        <is>
          <t>DEFINITION_IT</t>
        </is>
      </c>
      <c r="BJ1" t="inlineStr">
        <is>
          <t>LT</t>
        </is>
      </c>
      <c r="BK1" t="inlineStr">
        <is>
          <t>RELIABILITY_LT</t>
        </is>
      </c>
      <c r="BL1" t="inlineStr">
        <is>
          <t>EVALUATION_LT</t>
        </is>
      </c>
      <c r="BM1" t="inlineStr">
        <is>
          <t>DEFINITION_LT</t>
        </is>
      </c>
      <c r="BN1" t="inlineStr">
        <is>
          <t>LV</t>
        </is>
      </c>
      <c r="BO1" t="inlineStr">
        <is>
          <t>RELIABILITY_LV</t>
        </is>
      </c>
      <c r="BP1" t="inlineStr">
        <is>
          <t>EVALUATION_LV</t>
        </is>
      </c>
      <c r="BQ1" t="inlineStr">
        <is>
          <t>DEFINITION_LV</t>
        </is>
      </c>
      <c r="BR1" t="inlineStr">
        <is>
          <t>MT</t>
        </is>
      </c>
      <c r="BS1" t="inlineStr">
        <is>
          <t>RELIABILITY_MT</t>
        </is>
      </c>
      <c r="BT1" t="inlineStr">
        <is>
          <t>EVALUATION_MT</t>
        </is>
      </c>
      <c r="BU1" t="inlineStr">
        <is>
          <t>DEFINITION_MT</t>
        </is>
      </c>
      <c r="BV1" t="inlineStr">
        <is>
          <t>NL</t>
        </is>
      </c>
      <c r="BW1" t="inlineStr">
        <is>
          <t>RELIABILITY_NL</t>
        </is>
      </c>
      <c r="BX1" t="inlineStr">
        <is>
          <t>EVALUATION_NL</t>
        </is>
      </c>
      <c r="BY1" t="inlineStr">
        <is>
          <t>DEFINITION_NL</t>
        </is>
      </c>
      <c r="BZ1" t="inlineStr">
        <is>
          <t>PL</t>
        </is>
      </c>
      <c r="CA1" t="inlineStr">
        <is>
          <t>RELIABILITY_PL</t>
        </is>
      </c>
      <c r="CB1" t="inlineStr">
        <is>
          <t>EVALUATION_PL</t>
        </is>
      </c>
      <c r="CC1" t="inlineStr">
        <is>
          <t>DEFINITION_PL</t>
        </is>
      </c>
      <c r="CD1" t="inlineStr">
        <is>
          <t>PT</t>
        </is>
      </c>
      <c r="CE1" t="inlineStr">
        <is>
          <t>RELIABILITY_PT</t>
        </is>
      </c>
      <c r="CF1" t="inlineStr">
        <is>
          <t>EVALUATION_PT</t>
        </is>
      </c>
      <c r="CG1" t="inlineStr">
        <is>
          <t>DEFINITION_PT</t>
        </is>
      </c>
      <c r="CH1" t="inlineStr">
        <is>
          <t>RO</t>
        </is>
      </c>
      <c r="CI1" t="inlineStr">
        <is>
          <t>RELIABILITY_RO</t>
        </is>
      </c>
      <c r="CJ1" t="inlineStr">
        <is>
          <t>EVALUATION_RO</t>
        </is>
      </c>
      <c r="CK1" t="inlineStr">
        <is>
          <t>DEFINITION_RO</t>
        </is>
      </c>
      <c r="CL1" t="inlineStr">
        <is>
          <t>SK</t>
        </is>
      </c>
      <c r="CM1" t="inlineStr">
        <is>
          <t>RELIABILITY_SK</t>
        </is>
      </c>
      <c r="CN1" t="inlineStr">
        <is>
          <t>EVALUATION_SK</t>
        </is>
      </c>
      <c r="CO1" t="inlineStr">
        <is>
          <t>DEFINITION_SK</t>
        </is>
      </c>
      <c r="CP1" t="inlineStr">
        <is>
          <t>SL</t>
        </is>
      </c>
      <c r="CQ1" t="inlineStr">
        <is>
          <t>RELIABILITY_SL</t>
        </is>
      </c>
      <c r="CR1" t="inlineStr">
        <is>
          <t>EVALUATION_SL</t>
        </is>
      </c>
      <c r="CS1" t="inlineStr">
        <is>
          <t>DEFINITION_SL</t>
        </is>
      </c>
      <c r="CT1" t="inlineStr">
        <is>
          <t>SV</t>
        </is>
      </c>
      <c r="CU1" t="inlineStr">
        <is>
          <t>RELIABILITY_SV</t>
        </is>
      </c>
      <c r="CV1" t="inlineStr">
        <is>
          <t>EVALUATION_SV</t>
        </is>
      </c>
      <c r="CW1" t="inlineStr">
        <is>
          <t>DEFINITION_SV</t>
        </is>
      </c>
    </row>
    <row r="2">
      <c r="A2" s="1" t="str">
        <f>HYPERLINK("https://iate.europa.eu/entry/result/832946/all", "832946")</f>
        <v>832946</v>
      </c>
      <c r="B2" t="inlineStr">
        <is>
          <t>LAW;FINANCE;POLITICS</t>
        </is>
      </c>
      <c r="C2" t="inlineStr">
        <is>
          <t>LAW;FINANCE|insurance;POLITICS|executive power and public service|administrative law</t>
        </is>
      </c>
      <c r="D2" t="inlineStr">
        <is>
          <t>yes</t>
        </is>
      </c>
      <c r="E2" t="inlineStr">
        <is>
          <t/>
        </is>
      </c>
      <c r="F2" s="2" t="inlineStr">
        <is>
          <t>гражданска отговорност</t>
        </is>
      </c>
      <c r="G2" s="2" t="inlineStr">
        <is>
          <t>4</t>
        </is>
      </c>
      <c r="H2" s="2" t="inlineStr">
        <is>
          <t/>
        </is>
      </c>
      <c r="I2" t="inlineStr">
        <is>
          <t>правно задължение за юридическо или физическо лице за възстановяване на щетите, нанесени от него или чрез действия на лицата под негова отговорност или чрез вещи на негово съхранение</t>
        </is>
      </c>
      <c r="J2" s="2" t="inlineStr">
        <is>
          <t>občanskoprávní odpovědnost</t>
        </is>
      </c>
      <c r="K2" s="2" t="inlineStr">
        <is>
          <t>3</t>
        </is>
      </c>
      <c r="L2" s="2" t="inlineStr">
        <is>
          <t/>
        </is>
      </c>
      <c r="M2" t="inlineStr">
        <is>
          <t/>
        </is>
      </c>
      <c r="N2" s="2" t="inlineStr">
        <is>
          <t>civilretligt ansvar|
retligt ansvar|
civilretligt erstatningsansvar</t>
        </is>
      </c>
      <c r="O2" s="2" t="inlineStr">
        <is>
          <t>1|
3|
4</t>
        </is>
      </c>
      <c r="P2" s="2" t="inlineStr">
        <is>
          <t xml:space="preserve">|
|
</t>
        </is>
      </c>
      <c r="Q2" t="inlineStr">
        <is>
          <t/>
        </is>
      </c>
      <c r="R2" s="2" t="inlineStr">
        <is>
          <t>zivilrechtliche Verantwortlichkeit|
zivilrechtliche Haftung|
Haftpflicht</t>
        </is>
      </c>
      <c r="S2" s="2" t="inlineStr">
        <is>
          <t>3|
3|
3</t>
        </is>
      </c>
      <c r="T2" s="2" t="inlineStr">
        <is>
          <t xml:space="preserve">|
|
</t>
        </is>
      </c>
      <c r="U2" t="inlineStr">
        <is>
          <t>Verpflichtung zur Wiedergutmachung eines durch schuldhaftes Verhalten verursachten Schadens</t>
        </is>
      </c>
      <c r="V2" s="2" t="inlineStr">
        <is>
          <t>αστική ευθύνη</t>
        </is>
      </c>
      <c r="W2" s="2" t="inlineStr">
        <is>
          <t>3</t>
        </is>
      </c>
      <c r="X2" s="2" t="inlineStr">
        <is>
          <t/>
        </is>
      </c>
      <c r="Y2" t="inlineStr">
        <is>
          <t/>
        </is>
      </c>
      <c r="Z2" s="2" t="inlineStr">
        <is>
          <t>public liability|
GTPL|
general third-party liability|
third-party liability|
civil liability</t>
        </is>
      </c>
      <c r="AA2" s="2" t="inlineStr">
        <is>
          <t>3|
3|
3|
3|
3</t>
        </is>
      </c>
      <c r="AB2" s="2" t="inlineStr">
        <is>
          <t xml:space="preserve">|
|
|
|
</t>
        </is>
      </c>
      <c r="AC2" t="inlineStr">
        <is>
          <t>legal obligation that requires a party to pay for damages or to follow other court-enforcements in a lawsuit</t>
        </is>
      </c>
      <c r="AD2" s="2" t="inlineStr">
        <is>
          <t>responsabilidad civil</t>
        </is>
      </c>
      <c r="AE2" s="2" t="inlineStr">
        <is>
          <t>3</t>
        </is>
      </c>
      <c r="AF2" s="2" t="inlineStr">
        <is>
          <t/>
        </is>
      </c>
      <c r="AG2" t="inlineStr">
        <is>
          <t>"El talión economicojurídico: la obligación de resarcir, en lo posible, el daño causado y los perjuicios inferidos por uno mismo o por un tercero, y sin causa que excuse de ello".</t>
        </is>
      </c>
      <c r="AH2" s="2" t="inlineStr">
        <is>
          <t>tsiviilvastutus</t>
        </is>
      </c>
      <c r="AI2" s="2" t="inlineStr">
        <is>
          <t>3</t>
        </is>
      </c>
      <c r="AJ2" s="2" t="inlineStr">
        <is>
          <t/>
        </is>
      </c>
      <c r="AK2" t="inlineStr">
        <is>
          <t>õiguslik vastutus kohustuse rikkumise või õigusvastase kahju tekitamise korral, mis seisneb tsiviilõiguslike kaitsevahendite kohaldamises</t>
        </is>
      </c>
      <c r="AL2" s="2" t="inlineStr">
        <is>
          <t>yksityisoikeudellinen vastuu|
siviilioikeudellinen vastuu</t>
        </is>
      </c>
      <c r="AM2" s="2" t="inlineStr">
        <is>
          <t>3|
3</t>
        </is>
      </c>
      <c r="AN2" s="2" t="inlineStr">
        <is>
          <t xml:space="preserve">|
</t>
        </is>
      </c>
      <c r="AO2" t="inlineStr">
        <is>
          <t/>
        </is>
      </c>
      <c r="AP2" s="2" t="inlineStr">
        <is>
          <t>responsabilité envers les tiers|
RC|
responsabilité civile</t>
        </is>
      </c>
      <c r="AQ2" s="2" t="inlineStr">
        <is>
          <t>3|
3|
3</t>
        </is>
      </c>
      <c r="AR2" s="2" t="inlineStr">
        <is>
          <t xml:space="preserve">|
|
</t>
        </is>
      </c>
      <c r="AS2" t="inlineStr">
        <is>
          <t>obligation de réparer les dommages matériels, corporels et immatériels causés à autrui</t>
        </is>
      </c>
      <c r="AT2" s="2" t="inlineStr">
        <is>
          <t>dliteanas sibhialta</t>
        </is>
      </c>
      <c r="AU2" s="2" t="inlineStr">
        <is>
          <t>3</t>
        </is>
      </c>
      <c r="AV2" s="2" t="inlineStr">
        <is>
          <t/>
        </is>
      </c>
      <c r="AW2" t="inlineStr">
        <is>
          <t/>
        </is>
      </c>
      <c r="AX2" t="inlineStr">
        <is>
          <t/>
        </is>
      </c>
      <c r="AY2" t="inlineStr">
        <is>
          <t/>
        </is>
      </c>
      <c r="AZ2" t="inlineStr">
        <is>
          <t/>
        </is>
      </c>
      <c r="BA2" t="inlineStr">
        <is>
          <t/>
        </is>
      </c>
      <c r="BB2" s="2" t="inlineStr">
        <is>
          <t>polgári jogi felelősség</t>
        </is>
      </c>
      <c r="BC2" s="2" t="inlineStr">
        <is>
          <t>4</t>
        </is>
      </c>
      <c r="BD2" s="2" t="inlineStr">
        <is>
          <t/>
        </is>
      </c>
      <c r="BE2" t="inlineStr">
        <is>
          <t/>
        </is>
      </c>
      <c r="BF2" s="2" t="inlineStr">
        <is>
          <t>responsabilità civile</t>
        </is>
      </c>
      <c r="BG2" s="2" t="inlineStr">
        <is>
          <t>3</t>
        </is>
      </c>
      <c r="BH2" s="2" t="inlineStr">
        <is>
          <t/>
        </is>
      </c>
      <c r="BI2" t="inlineStr">
        <is>
          <t>responsabilità derivante dalla violazione di un obbligo di diritto privato</t>
        </is>
      </c>
      <c r="BJ2" s="2" t="inlineStr">
        <is>
          <t>civilinė atsakomybė</t>
        </is>
      </c>
      <c r="BK2" s="2" t="inlineStr">
        <is>
          <t>3</t>
        </is>
      </c>
      <c r="BL2" s="2" t="inlineStr">
        <is>
          <t/>
        </is>
      </c>
      <c r="BM2" t="inlineStr">
        <is>
          <t/>
        </is>
      </c>
      <c r="BN2" s="2" t="inlineStr">
        <is>
          <t>civiltiesiskā atbildība</t>
        </is>
      </c>
      <c r="BO2" s="2" t="inlineStr">
        <is>
          <t>3</t>
        </is>
      </c>
      <c r="BP2" s="2" t="inlineStr">
        <is>
          <t/>
        </is>
      </c>
      <c r="BQ2" t="inlineStr">
        <is>
          <t/>
        </is>
      </c>
      <c r="BR2" s="2" t="inlineStr">
        <is>
          <t>responsabbiltà ċivili</t>
        </is>
      </c>
      <c r="BS2" s="2" t="inlineStr">
        <is>
          <t>3</t>
        </is>
      </c>
      <c r="BT2" s="2" t="inlineStr">
        <is>
          <t/>
        </is>
      </c>
      <c r="BU2" t="inlineStr">
        <is>
          <t>ir-responsabbiltà legali ta' persuna biex tħallas il-flus għal dannu li jkun sar lis-saħħa, in-negozju jew il-proprjetà ta' persuna oħra</t>
        </is>
      </c>
      <c r="BV2" s="2" t="inlineStr">
        <is>
          <t>burgerrechtelijke aansprakelijkheid|
civielrechtelijke aansprakelijkheid</t>
        </is>
      </c>
      <c r="BW2" s="2" t="inlineStr">
        <is>
          <t>2|
3</t>
        </is>
      </c>
      <c r="BX2" s="2" t="inlineStr">
        <is>
          <t xml:space="preserve">|
</t>
        </is>
      </c>
      <c r="BY2" t="inlineStr">
        <is>
          <t>wettelijke verplichting tot vergoeding van de door een onrechtmatige daad veroorzaakte schade aan derden</t>
        </is>
      </c>
      <c r="BZ2" s="2" t="inlineStr">
        <is>
          <t>odpowiedzialność cywilna</t>
        </is>
      </c>
      <c r="CA2" s="2" t="inlineStr">
        <is>
          <t>2</t>
        </is>
      </c>
      <c r="CB2" s="2" t="inlineStr">
        <is>
          <t/>
        </is>
      </c>
      <c r="CC2" t="inlineStr">
        <is>
          <t>ujemne konsekwencje ponoszone przez podmioty prawa w związku z zaistnieniem zdarzeń negatywnie ocenianych przez prawo. Jest to możliwość zastosowania przymusu państwowego w postaci egzekucji majątkowej, wobec określonej osoby fizycznej lub prawnej, celem realizacji ciążącego na niej obowiązku.</t>
        </is>
      </c>
      <c r="CD2" s="2" t="inlineStr">
        <is>
          <t>responsabilidade civil</t>
        </is>
      </c>
      <c r="CE2" s="2" t="inlineStr">
        <is>
          <t>3</t>
        </is>
      </c>
      <c r="CF2" s="2" t="inlineStr">
        <is>
          <t/>
        </is>
      </c>
      <c r="CG2" t="inlineStr">
        <is>
          <t>"Responsabilidade civil é (...) a obrigação que a lei impõe ao autor de qualquer dano, injustamente causado a outrem, de ressarcir o respectivo valor, quer esse dano resulte da inexecução duma obrigação preexistente, quer de um acto ou duma omissão ilícitos e estranhos a qualquer contrato". (M. Neto, Dicionário de Direito Civil, Elcla, Porto, s.d.)</t>
        </is>
      </c>
      <c r="CH2" s="2" t="inlineStr">
        <is>
          <t>răspundere civilă pentru prejudicii produse terților</t>
        </is>
      </c>
      <c r="CI2" s="2" t="inlineStr">
        <is>
          <t>3</t>
        </is>
      </c>
      <c r="CJ2" s="2" t="inlineStr">
        <is>
          <t/>
        </is>
      </c>
      <c r="CK2" t="inlineStr">
        <is>
          <t/>
        </is>
      </c>
      <c r="CL2" s="2" t="inlineStr">
        <is>
          <t>občianskoprávna zodpovednosť</t>
        </is>
      </c>
      <c r="CM2" s="2" t="inlineStr">
        <is>
          <t>3</t>
        </is>
      </c>
      <c r="CN2" s="2" t="inlineStr">
        <is>
          <t/>
        </is>
      </c>
      <c r="CO2" t="inlineStr">
        <is>
          <t>následná sekundárna povinnosť vznikajúca subjektu, ktorý porušil primárnu právnu povinnosť vyplývajúcu mu zo zákona alebo z inej právnej skutočnosti</t>
        </is>
      </c>
      <c r="CP2" s="2" t="inlineStr">
        <is>
          <t>civilna odgovornost</t>
        </is>
      </c>
      <c r="CQ2" s="2" t="inlineStr">
        <is>
          <t>3</t>
        </is>
      </c>
      <c r="CR2" s="2" t="inlineStr">
        <is>
          <t/>
        </is>
      </c>
      <c r="CS2" t="inlineStr">
        <is>
          <t/>
        </is>
      </c>
      <c r="CT2" s="2" t="inlineStr">
        <is>
          <t>ansvarsskyldighet|
skadeståndsansvar|
ansvarighet|
civilrättsligt ansvar</t>
        </is>
      </c>
      <c r="CU2" s="2" t="inlineStr">
        <is>
          <t>3|
3|
3|
1</t>
        </is>
      </c>
      <c r="CV2" s="2" t="inlineStr">
        <is>
          <t xml:space="preserve">|
|
|
</t>
        </is>
      </c>
      <c r="CW2" t="inlineStr">
        <is>
          <t/>
        </is>
      </c>
    </row>
    <row r="3">
      <c r="A3" s="1" t="str">
        <f>HYPERLINK("https://iate.europa.eu/entry/result/755096/all", "755096")</f>
        <v>755096</v>
      </c>
      <c r="B3" t="inlineStr">
        <is>
          <t>LAW</t>
        </is>
      </c>
      <c r="C3" t="inlineStr">
        <is>
          <t>LAW;LAW|justice|judicial proceedings</t>
        </is>
      </c>
      <c r="D3" t="inlineStr">
        <is>
          <t>yes</t>
        </is>
      </c>
      <c r="E3" t="inlineStr">
        <is>
          <t/>
        </is>
      </c>
      <c r="F3" t="inlineStr">
        <is>
          <t/>
        </is>
      </c>
      <c r="G3" t="inlineStr">
        <is>
          <t/>
        </is>
      </c>
      <c r="H3" t="inlineStr">
        <is>
          <t/>
        </is>
      </c>
      <c r="I3" t="inlineStr">
        <is>
          <t/>
        </is>
      </c>
      <c r="J3" s="2" t="inlineStr">
        <is>
          <t>věcný důkaz</t>
        </is>
      </c>
      <c r="K3" s="2" t="inlineStr">
        <is>
          <t>4</t>
        </is>
      </c>
      <c r="L3" s="2" t="inlineStr">
        <is>
          <t/>
        </is>
      </c>
      <c r="M3" t="inlineStr">
        <is>
          <t>v trestním řízení i ve smyslu „věc důležitá pro trestní řízení“ (tzv. doličná věc)</t>
        </is>
      </c>
      <c r="N3" s="2" t="inlineStr">
        <is>
          <t>bevisstykke|
bevismateriale|
bevismiddel</t>
        </is>
      </c>
      <c r="O3" s="2" t="inlineStr">
        <is>
          <t>4|
4|
4</t>
        </is>
      </c>
      <c r="P3" s="2" t="inlineStr">
        <is>
          <t xml:space="preserve">|
|
</t>
        </is>
      </c>
      <c r="Q3" t="inlineStr">
        <is>
          <t/>
        </is>
      </c>
      <c r="R3" s="2" t="inlineStr">
        <is>
          <t>Belegstück|
Beweisstück|
beweiserheblicher Gegenstand</t>
        </is>
      </c>
      <c r="S3" s="2" t="inlineStr">
        <is>
          <t>3|
4|
4</t>
        </is>
      </c>
      <c r="T3" s="2" t="inlineStr">
        <is>
          <t xml:space="preserve">|
|
</t>
        </is>
      </c>
      <c r="U3" t="inlineStr">
        <is>
          <t>Sachen, Schriftstücke und Daten, die sich als Beweis eignen und für die Entscheidung eines Rechtsstreits erheblich sind</t>
        </is>
      </c>
      <c r="V3" s="2" t="inlineStr">
        <is>
          <t>πειστήριο</t>
        </is>
      </c>
      <c r="W3" s="2" t="inlineStr">
        <is>
          <t>4</t>
        </is>
      </c>
      <c r="X3" s="2" t="inlineStr">
        <is>
          <t/>
        </is>
      </c>
      <c r="Y3" t="inlineStr">
        <is>
          <t>Πειστήρια αποκαλούνται όλα τα αντικείμενα τα οποία αποτέλεσαν το όπλο του εγκλήματος είτε χρησιμοποιήθηκαν ως όργανα ή ως εργαλεία για τη διευκόλυνση της τέλεσής του είτε φέρουν πάνω τους άλλα ίχνη (λ.χ. ποτήρι με δακτυλικά αποτυπώματα) είτε αποτελούν προϊόντα ή το ίδιο το σώμα του εγκλήματος (corpus delicti) (λ.χ. κλοπιμαία ή λαθραία αντικείμενα, ναρκωτικές ουσίες, πλαστά έγγραφα κ.λ.π.)</t>
        </is>
      </c>
      <c r="Z3" s="2" t="inlineStr">
        <is>
          <t>evidentiary item|
evidence article|
item produced in evidence|
evidential item</t>
        </is>
      </c>
      <c r="AA3" s="2" t="inlineStr">
        <is>
          <t>3|
1|
3|
1</t>
        </is>
      </c>
      <c r="AB3" s="2" t="inlineStr">
        <is>
          <t xml:space="preserve">|
|
|
</t>
        </is>
      </c>
      <c r="AC3" t="inlineStr">
        <is>
          <t>An item having the quality of evidence</t>
        </is>
      </c>
      <c r="AD3" s="2" t="inlineStr">
        <is>
          <t>pieza de convicción</t>
        </is>
      </c>
      <c r="AE3" s="2" t="inlineStr">
        <is>
          <t>3</t>
        </is>
      </c>
      <c r="AF3" s="2" t="inlineStr">
        <is>
          <t/>
        </is>
      </c>
      <c r="AG3" t="inlineStr">
        <is>
          <t>1) Cualquiera de los objetos que demuestran la realidad del delito.&lt;br&gt;2) La Ley de Enjuiciamiento Criminal define en el art. 326 (sin nombrarlas) las piezas de convicción como huellas o vestigios de la perpetración de un delito; en el art. 334 amplía esta descripción refiriéndose a "las armas, instrumentos o efectos de cualquiera clase que puedan tener relación con el delito y se hallen en el lugar en que éste se cometió, o en sus inmediaciones, o en poder del reo, o en otra parte conocida"; a continuación se refiere a ellas con la denominación de "piezas de convicción" en el libro II, título XI.</t>
        </is>
      </c>
      <c r="AH3" t="inlineStr">
        <is>
          <t/>
        </is>
      </c>
      <c r="AI3" t="inlineStr">
        <is>
          <t/>
        </is>
      </c>
      <c r="AJ3" t="inlineStr">
        <is>
          <t/>
        </is>
      </c>
      <c r="AK3" t="inlineStr">
        <is>
          <t/>
        </is>
      </c>
      <c r="AL3" s="2" t="inlineStr">
        <is>
          <t>esinetodiste|
todiste|
todistuskappale</t>
        </is>
      </c>
      <c r="AM3" s="2" t="inlineStr">
        <is>
          <t>3|
3|
3</t>
        </is>
      </c>
      <c r="AN3" s="2" t="inlineStr">
        <is>
          <t xml:space="preserve">|
|
</t>
        </is>
      </c>
      <c r="AO3" t="inlineStr">
        <is>
          <t>"jstakn todisteena oleva esine"</t>
        </is>
      </c>
      <c r="AP3" s="2" t="inlineStr">
        <is>
          <t>pièce à conviction</t>
        </is>
      </c>
      <c r="AQ3" s="2" t="inlineStr">
        <is>
          <t>4</t>
        </is>
      </c>
      <c r="AR3" s="2" t="inlineStr">
        <is>
          <t/>
        </is>
      </c>
      <c r="AS3" t="inlineStr">
        <is>
          <t>Objet placé sous main de justice à l'effet de servir d'éléments de preuve (aidant à la conviction du juge) dans un procès pénal</t>
        </is>
      </c>
      <c r="AT3" s="2" t="inlineStr">
        <is>
          <t>rud a tugadh ar aird i bhfianaise</t>
        </is>
      </c>
      <c r="AU3" s="2" t="inlineStr">
        <is>
          <t>3</t>
        </is>
      </c>
      <c r="AV3" s="2" t="inlineStr">
        <is>
          <t/>
        </is>
      </c>
      <c r="AW3" t="inlineStr">
        <is>
          <t/>
        </is>
      </c>
      <c r="AX3" t="inlineStr">
        <is>
          <t/>
        </is>
      </c>
      <c r="AY3" t="inlineStr">
        <is>
          <t/>
        </is>
      </c>
      <c r="AZ3" t="inlineStr">
        <is>
          <t/>
        </is>
      </c>
      <c r="BA3" t="inlineStr">
        <is>
          <t/>
        </is>
      </c>
      <c r="BB3" s="2" t="inlineStr">
        <is>
          <t>bizonyíték</t>
        </is>
      </c>
      <c r="BC3" s="2" t="inlineStr">
        <is>
          <t>4</t>
        </is>
      </c>
      <c r="BD3" s="2" t="inlineStr">
        <is>
          <t/>
        </is>
      </c>
      <c r="BE3" t="inlineStr">
        <is>
          <t>Mindaz a tény, adat, körülmény, amely a bizonyítási eszközből nyerhető a bizonyítás során.</t>
        </is>
      </c>
      <c r="BF3" s="2" t="inlineStr">
        <is>
          <t>reperto</t>
        </is>
      </c>
      <c r="BG3" s="2" t="inlineStr">
        <is>
          <t>3</t>
        </is>
      </c>
      <c r="BH3" s="2" t="inlineStr">
        <is>
          <t/>
        </is>
      </c>
      <c r="BI3" t="inlineStr">
        <is>
          <t>In diritto processuale penale, oggetto avente finalità probatoria, che pertanto viene acquisito al processo. Può costituire o meno corpo di reato e consente, insieme ad altri elementi, la ricostruzione di un fatto di reato.</t>
        </is>
      </c>
      <c r="BJ3" t="inlineStr">
        <is>
          <t/>
        </is>
      </c>
      <c r="BK3" t="inlineStr">
        <is>
          <t/>
        </is>
      </c>
      <c r="BL3" t="inlineStr">
        <is>
          <t/>
        </is>
      </c>
      <c r="BM3" t="inlineStr">
        <is>
          <t/>
        </is>
      </c>
      <c r="BN3" s="2" t="inlineStr">
        <is>
          <t>pierādījums</t>
        </is>
      </c>
      <c r="BO3" s="2" t="inlineStr">
        <is>
          <t>3</t>
        </is>
      </c>
      <c r="BP3" s="2" t="inlineStr">
        <is>
          <t/>
        </is>
      </c>
      <c r="BQ3" t="inlineStr">
        <is>
          <t>Jebkāda veida apliecinošs vai pierādošs materiāls (lieta), ko puses atbilstoši juridiskajām procedūrām uzrāda tiesai, izmantojot lieciniekus, datu ierakstus, dokumentus, lietiskus pierādījumus, konkrētus priekšmetus u. c., lai pārliecinātu tiesu vai zvērinātos par savu argumentu patiesumu.</t>
        </is>
      </c>
      <c r="BR3" s="2" t="inlineStr">
        <is>
          <t>element ta' prova</t>
        </is>
      </c>
      <c r="BS3" s="2" t="inlineStr">
        <is>
          <t>2</t>
        </is>
      </c>
      <c r="BT3" s="2" t="inlineStr">
        <is>
          <t/>
        </is>
      </c>
      <c r="BU3" t="inlineStr">
        <is>
          <t>oġġett imressaq quddiem il-ġustizzja biex iservi ta' element ta' prova fi proċediment kriminali</t>
        </is>
      </c>
      <c r="BV3" s="2" t="inlineStr">
        <is>
          <t>stuk van overtuiging|
overtuigingsstuk</t>
        </is>
      </c>
      <c r="BW3" s="2" t="inlineStr">
        <is>
          <t>3|
3</t>
        </is>
      </c>
      <c r="BX3" s="2" t="inlineStr">
        <is>
          <t xml:space="preserve">|
</t>
        </is>
      </c>
      <c r="BY3" t="inlineStr">
        <is>
          <t>document of voorwerp dat kan bijdragen tot de overtuiging van de rechter omtrent het bewijs van de aanhangig gemaakte feiten.</t>
        </is>
      </c>
      <c r="BZ3" s="2" t="inlineStr">
        <is>
          <t>materiał dowodowy|
dowód</t>
        </is>
      </c>
      <c r="CA3" s="2" t="inlineStr">
        <is>
          <t>2|
2</t>
        </is>
      </c>
      <c r="CB3" s="2" t="inlineStr">
        <is>
          <t xml:space="preserve">|
</t>
        </is>
      </c>
      <c r="CC3" t="inlineStr">
        <is>
          <t>źródło informacji albo o faktach mających istotne znaczenie dla rozstrzygnięcia sprawy, albo o wiarygodności twierdzeń stron i uczestników postępowania o tych faktach</t>
        </is>
      </c>
      <c r="CD3" s="2" t="inlineStr">
        <is>
          <t>elemento de prova</t>
        </is>
      </c>
      <c r="CE3" s="2" t="inlineStr">
        <is>
          <t>3</t>
        </is>
      </c>
      <c r="CF3" s="2" t="inlineStr">
        <is>
          <t/>
        </is>
      </c>
      <c r="CG3" t="inlineStr">
        <is>
          <t>Qualquer objecto presente a uma jurisdição penal com finalidade probatória. É em geral obtido no âmbito de uma busca, seguida de apreensão.</t>
        </is>
      </c>
      <c r="CH3" t="inlineStr">
        <is>
          <t/>
        </is>
      </c>
      <c r="CI3" t="inlineStr">
        <is>
          <t/>
        </is>
      </c>
      <c r="CJ3" t="inlineStr">
        <is>
          <t/>
        </is>
      </c>
      <c r="CK3" t="inlineStr">
        <is>
          <t/>
        </is>
      </c>
      <c r="CL3" s="2" t="inlineStr">
        <is>
          <t>usvedčujúci dôkaz|
dôkazný predmet</t>
        </is>
      </c>
      <c r="CM3" s="2" t="inlineStr">
        <is>
          <t>2|
3</t>
        </is>
      </c>
      <c r="CN3" s="2" t="inlineStr">
        <is>
          <t xml:space="preserve">|
</t>
        </is>
      </c>
      <c r="CO3" t="inlineStr">
        <is>
          <t/>
        </is>
      </c>
      <c r="CP3" s="2" t="inlineStr">
        <is>
          <t>dokazno gradivo|
dokazni predmet</t>
        </is>
      </c>
      <c r="CQ3" s="2" t="inlineStr">
        <is>
          <t>3|
3</t>
        </is>
      </c>
      <c r="CR3" s="2" t="inlineStr">
        <is>
          <t xml:space="preserve">|
</t>
        </is>
      </c>
      <c r="CS3" t="inlineStr">
        <is>
          <t>predmet, s katerim se dokazuje</t>
        </is>
      </c>
      <c r="CT3" s="2" t="inlineStr">
        <is>
          <t>bevismaterial</t>
        </is>
      </c>
      <c r="CU3" s="2" t="inlineStr">
        <is>
          <t>3</t>
        </is>
      </c>
      <c r="CV3" s="2" t="inlineStr">
        <is>
          <t/>
        </is>
      </c>
      <c r="CW3" t="inlineStr">
        <is>
          <t>Material som används för att bevisa ngt, vanligen ngn större helhet, särskilt vid rättegång.</t>
        </is>
      </c>
    </row>
    <row r="4">
      <c r="A4" s="1" t="str">
        <f>HYPERLINK("https://iate.europa.eu/entry/result/772812/all", "772812")</f>
        <v>772812</v>
      </c>
      <c r="B4" t="inlineStr">
        <is>
          <t>SOCIAL QUESTIONS;PRODUCTION, TECHNOLOGY AND RESEARCH</t>
        </is>
      </c>
      <c r="C4" t="inlineStr">
        <is>
          <t>SOCIAL QUESTIONS|health|health policy;PRODUCTION, TECHNOLOGY AND RESEARCH|research and intellectual property|intellectual property|industrial property|patent</t>
        </is>
      </c>
      <c r="D4" t="inlineStr">
        <is>
          <t>yes</t>
        </is>
      </c>
      <c r="E4" t="inlineStr">
        <is>
          <t/>
        </is>
      </c>
      <c r="F4" s="2" t="inlineStr">
        <is>
          <t>принудителен лиценз|
принудителна лицензия</t>
        </is>
      </c>
      <c r="G4" s="2" t="inlineStr">
        <is>
          <t>3|
3</t>
        </is>
      </c>
      <c r="H4" s="2" t="inlineStr">
        <is>
          <t xml:space="preserve">|
</t>
        </is>
      </c>
      <c r="I4" t="inlineStr">
        <is>
          <t/>
        </is>
      </c>
      <c r="J4" s="2" t="inlineStr">
        <is>
          <t>nucená licence</t>
        </is>
      </c>
      <c r="K4" s="2" t="inlineStr">
        <is>
          <t>3</t>
        </is>
      </c>
      <c r="L4" s="2" t="inlineStr">
        <is>
          <t/>
        </is>
      </c>
      <c r="M4" t="inlineStr">
        <is>
          <t>úřadem udělené nevýlučné právo k využívání určitého patentu bez souhlasu majitele patentu</t>
        </is>
      </c>
      <c r="N4" s="2" t="inlineStr">
        <is>
          <t>ikkefrivillig licens|
tvangslicens</t>
        </is>
      </c>
      <c r="O4" s="2" t="inlineStr">
        <is>
          <t>3|
3</t>
        </is>
      </c>
      <c r="P4" s="2" t="inlineStr">
        <is>
          <t xml:space="preserve">|
</t>
        </is>
      </c>
      <c r="Q4" t="inlineStr">
        <is>
          <t>lovbestemt adgang til at benytte en andens patent, ophavsret eller lign., hvis dette/denne ikke udnyttes inden en passende tid. på vilkår, der enten fastsættes af en domstol eller fremgår af loven</t>
        </is>
      </c>
      <c r="R4" s="2" t="inlineStr">
        <is>
          <t>Zwangslizenz</t>
        </is>
      </c>
      <c r="S4" s="2" t="inlineStr">
        <is>
          <t>3</t>
        </is>
      </c>
      <c r="T4" s="2" t="inlineStr">
        <is>
          <t/>
        </is>
      </c>
      <c r="U4" t="inlineStr">
        <is>
          <t>ohne oder gegen den Willen des Urhebers, des Inhabers eines Patents oder Gebrauchsmusters eingeräumte Befugnis, ein urheberrechtlich geschütztes Werk, ein Patent oder ein Gebrauchsmuster in bestimmter Weise zu nutzen</t>
        </is>
      </c>
      <c r="V4" s="2" t="inlineStr">
        <is>
          <t>ακούσια παραχώρηση αδείας|
υποχρεωτική άδεια εκμετάλλευσης</t>
        </is>
      </c>
      <c r="W4" s="2" t="inlineStr">
        <is>
          <t>3|
3</t>
        </is>
      </c>
      <c r="X4" s="2" t="inlineStr">
        <is>
          <t xml:space="preserve">|
</t>
        </is>
      </c>
      <c r="Y4" t="inlineStr">
        <is>
          <t>άδεια χορηγούμενη από κυβέρνηση με την οποία γίνεται εξαίρεση από τα δικαιώματα συγκεκριμένου διπλώματος ευρεσιτεχνίας προκειμένου να γίνει δυνατή η παρασκευή ή επεξεργασία ενός προϊόντος χωρίς την άδεια του κατόχου του διπλώματος ευρεσιτεχνίας</t>
        </is>
      </c>
      <c r="Z4" s="2" t="inlineStr">
        <is>
          <t>compulsory licence|
non-voluntary licence|
non-voluntary license|
compulsory license</t>
        </is>
      </c>
      <c r="AA4" s="2" t="inlineStr">
        <is>
          <t>3|
3|
1|
1</t>
        </is>
      </c>
      <c r="AB4" s="2" t="inlineStr">
        <is>
          <t xml:space="preserve">preferred|
|
|
</t>
        </is>
      </c>
      <c r="AC4" t="inlineStr">
        <is>
          <t>authorisation granted by a government, as an exception to patent rights&lt;sup&gt;1&lt;/sup&gt;, allowing someone else to produce a patented product or process without the consent of the patent owner</t>
        </is>
      </c>
      <c r="AD4" s="2" t="inlineStr">
        <is>
          <t>licencia obligatoria|
licencia no voluntaria</t>
        </is>
      </c>
      <c r="AE4" s="2" t="inlineStr">
        <is>
          <t>3|
3</t>
        </is>
      </c>
      <c r="AF4" s="2" t="inlineStr">
        <is>
          <t xml:space="preserve">|
</t>
        </is>
      </c>
      <c r="AG4" t="inlineStr">
        <is>
          <t>Autorización otorgada por una autoridad nacional a una
persona física o entidad jurídica para la explotación de la materia protegida por una patente,
sin el consentimiento del titular de los derechos, para la consecución de determinados
objetivos de política pública.</t>
        </is>
      </c>
      <c r="AH4" s="2" t="inlineStr">
        <is>
          <t>sundlitsents</t>
        </is>
      </c>
      <c r="AI4" s="2" t="inlineStr">
        <is>
          <t>3</t>
        </is>
      </c>
      <c r="AJ4" s="2" t="inlineStr">
        <is>
          <t/>
        </is>
      </c>
      <c r="AK4" t="inlineStr">
        <is>
          <t/>
        </is>
      </c>
      <c r="AL4" s="2" t="inlineStr">
        <is>
          <t>pakkolupa</t>
        </is>
      </c>
      <c r="AM4" s="2" t="inlineStr">
        <is>
          <t>3</t>
        </is>
      </c>
      <c r="AN4" s="2" t="inlineStr">
        <is>
          <t/>
        </is>
      </c>
      <c r="AO4" t="inlineStr">
        <is>
          <t>viranomaisten muille kuin patentinhaltijalle myöntämä lupa hyödyntää patentoitua keskintöä ilman patentinhaltijan suostumusta</t>
        </is>
      </c>
      <c r="AP4" s="2" t="inlineStr">
        <is>
          <t>licence d'office|
licence obligatoire|
licence non volontaire</t>
        </is>
      </c>
      <c r="AQ4" s="2" t="inlineStr">
        <is>
          <t>3|
3|
3</t>
        </is>
      </c>
      <c r="AR4" s="2" t="inlineStr">
        <is>
          <t xml:space="preserve">|
|
</t>
        </is>
      </c>
      <c r="AS4" t="inlineStr">
        <is>
          <t>&lt;a href="https://iate.europa.eu/entry/result/858430/fr" target="_blank"&gt;licence&lt;/a&gt; accordée par une autorité gouvernementale
à une personne autre que le titulaire du brevet, qui autorise la production, l'importation, la
vente ou l'utilisation du produit protégé par un brevet sans le consentement du titulaire du
brevet, moyennant une compensation financière</t>
        </is>
      </c>
      <c r="AT4" s="2" t="inlineStr">
        <is>
          <t>ceadúnúchán neamhdheonach|
ceadúnas éigeantach</t>
        </is>
      </c>
      <c r="AU4" s="2" t="inlineStr">
        <is>
          <t>3|
3</t>
        </is>
      </c>
      <c r="AV4" s="2" t="inlineStr">
        <is>
          <t xml:space="preserve">|
</t>
        </is>
      </c>
      <c r="AW4" t="inlineStr">
        <is>
          <t/>
        </is>
      </c>
      <c r="AX4" s="2" t="inlineStr">
        <is>
          <t>prisilna licencija</t>
        </is>
      </c>
      <c r="AY4" s="2" t="inlineStr">
        <is>
          <t>3</t>
        </is>
      </c>
      <c r="AZ4" s="2" t="inlineStr">
        <is>
          <t/>
        </is>
      </c>
      <c r="BA4" t="inlineStr">
        <is>
          <t/>
        </is>
      </c>
      <c r="BB4" s="2" t="inlineStr">
        <is>
          <t>kényszerengedély</t>
        </is>
      </c>
      <c r="BC4" s="2" t="inlineStr">
        <is>
          <t>3</t>
        </is>
      </c>
      <c r="BD4" s="2" t="inlineStr">
        <is>
          <t/>
        </is>
      </c>
      <c r="BE4" t="inlineStr">
        <is>
          <t>egy adott kormány által a szabadalmi jogok alóli
kivételként biztosított felhatalmazás a szabadalomtulajdonostól eltérő fél
számára egy szabadalom tárgyát képező terméknek a szabadalomtulajdonos
hozzájárulása nélkül történő gyártására</t>
        </is>
      </c>
      <c r="BF4" s="2" t="inlineStr">
        <is>
          <t>licenza obbligatoria|
licenza non volontaria</t>
        </is>
      </c>
      <c r="BG4" s="2" t="inlineStr">
        <is>
          <t>3|
3</t>
        </is>
      </c>
      <c r="BH4" s="2" t="inlineStr">
        <is>
          <t xml:space="preserve">|
</t>
        </is>
      </c>
      <c r="BI4" t="inlineStr">
        <is>
          <t/>
        </is>
      </c>
      <c r="BJ4" s="2" t="inlineStr">
        <is>
          <t>priverstinė licencija</t>
        </is>
      </c>
      <c r="BK4" s="2" t="inlineStr">
        <is>
          <t>3</t>
        </is>
      </c>
      <c r="BL4" s="2" t="inlineStr">
        <is>
          <t/>
        </is>
      </c>
      <c r="BM4" t="inlineStr">
        <is>
          <t/>
        </is>
      </c>
      <c r="BN4" s="2" t="inlineStr">
        <is>
          <t>piespiedu licence</t>
        </is>
      </c>
      <c r="BO4" s="2" t="inlineStr">
        <is>
          <t>2</t>
        </is>
      </c>
      <c r="BP4" s="2" t="inlineStr">
        <is>
          <t/>
        </is>
      </c>
      <c r="BQ4" t="inlineStr">
        <is>
          <t>atļauja, ko izņēmuma gadījumā izsniedz valdība, ļaujot kādam citam ražot attiecīgo produktu bez patenta īpašniekas piekrišanas</t>
        </is>
      </c>
      <c r="BR4" s="2" t="inlineStr">
        <is>
          <t>liċenzja obbligatorja</t>
        </is>
      </c>
      <c r="BS4" s="2" t="inlineStr">
        <is>
          <t>3</t>
        </is>
      </c>
      <c r="BT4" s="2" t="inlineStr">
        <is>
          <t/>
        </is>
      </c>
      <c r="BU4" t="inlineStr">
        <is>
          <t>awtorità mogħtija minn gvern, bħala eċċezzjoni għal drittijiet ta' privattivi, li tippermetti li xi ħadd ieħor jipproduċi prodott jew proċess protett minn privattiva mingħajr il-kunsens tal-proprjetarju tal-privattiva</t>
        </is>
      </c>
      <c r="BV4" s="2" t="inlineStr">
        <is>
          <t>gedwongen licentie|
dwanglicentie|
niet-vrijwillige verlening van een licentie</t>
        </is>
      </c>
      <c r="BW4" s="2" t="inlineStr">
        <is>
          <t>3|
3|
3</t>
        </is>
      </c>
      <c r="BX4" s="2" t="inlineStr">
        <is>
          <t xml:space="preserve">|
|
</t>
        </is>
      </c>
      <c r="BY4" t="inlineStr">
        <is>
          <t>toestemming die een octrooihouder op verzoek van de overheid moet verlenen voor het gebruik van zijn octrooirechten op een geneesmiddel</t>
        </is>
      </c>
      <c r="BZ4" s="2" t="inlineStr">
        <is>
          <t>licencja przymusowa</t>
        </is>
      </c>
      <c r="CA4" s="2" t="inlineStr">
        <is>
          <t>3</t>
        </is>
      </c>
      <c r="CB4" s="2" t="inlineStr">
        <is>
          <t/>
        </is>
      </c>
      <c r="CC4" t="inlineStr">
        <is>
          <t>zezwolenie udzielone przez urząd patentowy na stosowanie wynalazku przez podmiot gospodarczy, jeżeli jest to konieczne do usunięcia stanu zagrożenia państwa, a właściciel patentu nie godzi się na udzielenie licencji dobrowolnej</t>
        </is>
      </c>
      <c r="CD4" s="2" t="inlineStr">
        <is>
          <t>licença não voluntária|
licença obrigatória</t>
        </is>
      </c>
      <c r="CE4" s="2" t="inlineStr">
        <is>
          <t>3|
3</t>
        </is>
      </c>
      <c r="CF4" s="2" t="inlineStr">
        <is>
          <t xml:space="preserve">|
</t>
        </is>
      </c>
      <c r="CG4" t="inlineStr">
        <is>
          <t>Licença concedida sobre uma determinada patente, quando ocorre algum dos seguintes casos: falta ou insuficiência de exploração da invenção patenteada; dependência entre patentes; existência de motivos de interesse público, que não é exclusiva e que só pode ser concedida quando o potencial licenciado tiver desenvolvido esforços no sentido de obter do titular da patente uma licença contratual em condições comerciais aceitáveis e tais esforços não tenham êxito dentro de um prazo razoável.</t>
        </is>
      </c>
      <c r="CH4" s="2" t="inlineStr">
        <is>
          <t>licență obligatorie</t>
        </is>
      </c>
      <c r="CI4" s="2" t="inlineStr">
        <is>
          <t>3</t>
        </is>
      </c>
      <c r="CJ4" s="2" t="inlineStr">
        <is>
          <t/>
        </is>
      </c>
      <c r="CK4" t="inlineStr">
        <is>
          <t>autorizație acordată de o autoritate națională unei persoane pentru utilizarea și exploatarea unui
produs sau proces brevetat fără consimțământul titularului brevetului</t>
        </is>
      </c>
      <c r="CL4" s="2" t="inlineStr">
        <is>
          <t>nútená licencia</t>
        </is>
      </c>
      <c r="CM4" s="2" t="inlineStr">
        <is>
          <t>3</t>
        </is>
      </c>
      <c r="CN4" s="2" t="inlineStr">
        <is>
          <t/>
        </is>
      </c>
      <c r="CO4" t="inlineStr">
        <is>
          <t>nevýhradná licencia na využívanie patentu udelená inému subjektu bez súhlasu majiteľa patentu</t>
        </is>
      </c>
      <c r="CP4" s="2" t="inlineStr">
        <is>
          <t>prisilna licenca</t>
        </is>
      </c>
      <c r="CQ4" s="2" t="inlineStr">
        <is>
          <t>3</t>
        </is>
      </c>
      <c r="CR4" s="2" t="inlineStr">
        <is>
          <t/>
        </is>
      </c>
      <c r="CS4" t="inlineStr">
        <is>
          <t/>
        </is>
      </c>
      <c r="CT4" s="2" t="inlineStr">
        <is>
          <t>tvångslicens</t>
        </is>
      </c>
      <c r="CU4" s="2" t="inlineStr">
        <is>
          <t>3</t>
        </is>
      </c>
      <c r="CV4" s="2" t="inlineStr">
        <is>
          <t/>
        </is>
      </c>
      <c r="CW4" t="inlineStr">
        <is>
          <t>Inom immaterialrätten rätt att utnyttja auktorverk, patent eller skyddat mönster mot ersättning utan tillstånd av upphovsmannen, patenthavaren eller mönsterhavaren.</t>
        </is>
      </c>
    </row>
    <row r="5">
      <c r="A5" s="1" t="str">
        <f>HYPERLINK("https://iate.europa.eu/entry/result/3581724/all", "3581724")</f>
        <v>3581724</v>
      </c>
      <c r="B5" t="inlineStr">
        <is>
          <t>LAW;PRODUCTION, TECHNOLOGY AND RESEARCH</t>
        </is>
      </c>
      <c r="C5" t="inlineStr">
        <is>
          <t>LAW|criminal law|offence;PRODUCTION, TECHNOLOGY AND RESEARCH|research and intellectual property|intellectual property</t>
        </is>
      </c>
      <c r="D5" t="inlineStr">
        <is>
          <t>yes</t>
        </is>
      </c>
      <c r="E5" t="inlineStr">
        <is>
          <t/>
        </is>
      </c>
      <c r="F5" t="inlineStr">
        <is>
          <t/>
        </is>
      </c>
      <c r="G5" t="inlineStr">
        <is>
          <t/>
        </is>
      </c>
      <c r="H5" t="inlineStr">
        <is>
          <t/>
        </is>
      </c>
      <c r="I5" t="inlineStr">
        <is>
          <t/>
        </is>
      </c>
      <c r="J5" t="inlineStr">
        <is>
          <t/>
        </is>
      </c>
      <c r="K5" t="inlineStr">
        <is>
          <t/>
        </is>
      </c>
      <c r="L5" t="inlineStr">
        <is>
          <t/>
        </is>
      </c>
      <c r="M5" t="inlineStr">
        <is>
          <t/>
        </is>
      </c>
      <c r="N5" s="2" t="inlineStr">
        <is>
          <t>piratkopiering</t>
        </is>
      </c>
      <c r="O5" s="2" t="inlineStr">
        <is>
          <t>3</t>
        </is>
      </c>
      <c r="P5" s="2" t="inlineStr">
        <is>
          <t/>
        </is>
      </c>
      <c r="Q5" t="inlineStr">
        <is>
          <t>ulovlig kopiering af et produkt, som andre har produceret, og som er omfattet af &lt;a href="https://iate.europa.eu/entry/result/1899602/da" target="_blank"&gt;intellektuelle ejendomsretttigheder&lt;/a&gt;</t>
        </is>
      </c>
      <c r="R5" s="2" t="inlineStr">
        <is>
          <t>Piraterie</t>
        </is>
      </c>
      <c r="S5" s="2" t="inlineStr">
        <is>
          <t>3</t>
        </is>
      </c>
      <c r="T5" s="2" t="inlineStr">
        <is>
          <t/>
        </is>
      </c>
      <c r="U5" t="inlineStr">
        <is>
          <t>spezieller Straftatbestand der unerlaubten Verwertung im Urheberstrafrecht, beinhaltet die unerlaubte Vervielfältigung und Verbreitung urheberrechtlich geschützter Werke</t>
        </is>
      </c>
      <c r="V5" t="inlineStr">
        <is>
          <t/>
        </is>
      </c>
      <c r="W5" t="inlineStr">
        <is>
          <t/>
        </is>
      </c>
      <c r="X5" t="inlineStr">
        <is>
          <t/>
        </is>
      </c>
      <c r="Y5" t="inlineStr">
        <is>
          <t/>
        </is>
      </c>
      <c r="Z5" s="2" t="inlineStr">
        <is>
          <t>piracy</t>
        </is>
      </c>
      <c r="AA5" s="2" t="inlineStr">
        <is>
          <t>3</t>
        </is>
      </c>
      <c r="AB5" s="2" t="inlineStr">
        <is>
          <t/>
        </is>
      </c>
      <c r="AC5" t="inlineStr">
        <is>
          <t>unauthorised copying of materials protected by
intellectual property rights, such as a copyright or related right or,
depending on the relevant legislation, a design, without the consent of the holder
of the right or design and without paying royalties to them</t>
        </is>
      </c>
      <c r="AD5" s="2" t="inlineStr">
        <is>
          <t>piratería</t>
        </is>
      </c>
      <c r="AE5" s="2" t="inlineStr">
        <is>
          <t>2</t>
        </is>
      </c>
      <c r="AF5" s="2" t="inlineStr">
        <is>
          <t/>
        </is>
      </c>
      <c r="AG5" t="inlineStr">
        <is>
          <t/>
        </is>
      </c>
      <c r="AH5" t="inlineStr">
        <is>
          <t/>
        </is>
      </c>
      <c r="AI5" t="inlineStr">
        <is>
          <t/>
        </is>
      </c>
      <c r="AJ5" t="inlineStr">
        <is>
          <t/>
        </is>
      </c>
      <c r="AK5" t="inlineStr">
        <is>
          <t/>
        </is>
      </c>
      <c r="AL5" t="inlineStr">
        <is>
          <t/>
        </is>
      </c>
      <c r="AM5" t="inlineStr">
        <is>
          <t/>
        </is>
      </c>
      <c r="AN5" t="inlineStr">
        <is>
          <t/>
        </is>
      </c>
      <c r="AO5" t="inlineStr">
        <is>
          <t/>
        </is>
      </c>
      <c r="AP5" s="2" t="inlineStr">
        <is>
          <t>piratage|
piraterie</t>
        </is>
      </c>
      <c r="AQ5" s="2" t="inlineStr">
        <is>
          <t>3|
3</t>
        </is>
      </c>
      <c r="AR5" s="2" t="inlineStr">
        <is>
          <t xml:space="preserve">|
</t>
        </is>
      </c>
      <c r="AS5" t="inlineStr">
        <is>
          <t>copie non autorisée de matériels
protégés par des droits de propriété intellectuelle</t>
        </is>
      </c>
      <c r="AT5" t="inlineStr">
        <is>
          <t/>
        </is>
      </c>
      <c r="AU5" t="inlineStr">
        <is>
          <t/>
        </is>
      </c>
      <c r="AV5" t="inlineStr">
        <is>
          <t/>
        </is>
      </c>
      <c r="AW5" t="inlineStr">
        <is>
          <t/>
        </is>
      </c>
      <c r="AX5" t="inlineStr">
        <is>
          <t/>
        </is>
      </c>
      <c r="AY5" t="inlineStr">
        <is>
          <t/>
        </is>
      </c>
      <c r="AZ5" t="inlineStr">
        <is>
          <t/>
        </is>
      </c>
      <c r="BA5" t="inlineStr">
        <is>
          <t/>
        </is>
      </c>
      <c r="BB5" t="inlineStr">
        <is>
          <t/>
        </is>
      </c>
      <c r="BC5" t="inlineStr">
        <is>
          <t/>
        </is>
      </c>
      <c r="BD5" t="inlineStr">
        <is>
          <t/>
        </is>
      </c>
      <c r="BE5" t="inlineStr">
        <is>
          <t/>
        </is>
      </c>
      <c r="BF5" s="2" t="inlineStr">
        <is>
          <t>pirateria</t>
        </is>
      </c>
      <c r="BG5" s="2" t="inlineStr">
        <is>
          <t>2</t>
        </is>
      </c>
      <c r="BH5" s="2" t="inlineStr">
        <is>
          <t/>
        </is>
      </c>
      <c r="BI5" t="inlineStr">
        <is>
          <t/>
        </is>
      </c>
      <c r="BJ5" t="inlineStr">
        <is>
          <t/>
        </is>
      </c>
      <c r="BK5" t="inlineStr">
        <is>
          <t/>
        </is>
      </c>
      <c r="BL5" t="inlineStr">
        <is>
          <t/>
        </is>
      </c>
      <c r="BM5" t="inlineStr">
        <is>
          <t/>
        </is>
      </c>
      <c r="BN5" t="inlineStr">
        <is>
          <t/>
        </is>
      </c>
      <c r="BO5" t="inlineStr">
        <is>
          <t/>
        </is>
      </c>
      <c r="BP5" t="inlineStr">
        <is>
          <t/>
        </is>
      </c>
      <c r="BQ5" t="inlineStr">
        <is>
          <t/>
        </is>
      </c>
      <c r="BR5" t="inlineStr">
        <is>
          <t/>
        </is>
      </c>
      <c r="BS5" t="inlineStr">
        <is>
          <t/>
        </is>
      </c>
      <c r="BT5" t="inlineStr">
        <is>
          <t/>
        </is>
      </c>
      <c r="BU5" t="inlineStr">
        <is>
          <t/>
        </is>
      </c>
      <c r="BV5" t="inlineStr">
        <is>
          <t/>
        </is>
      </c>
      <c r="BW5" t="inlineStr">
        <is>
          <t/>
        </is>
      </c>
      <c r="BX5" t="inlineStr">
        <is>
          <t/>
        </is>
      </c>
      <c r="BY5" t="inlineStr">
        <is>
          <t/>
        </is>
      </c>
      <c r="BZ5" s="2" t="inlineStr">
        <is>
          <t>piractwo</t>
        </is>
      </c>
      <c r="CA5" s="2" t="inlineStr">
        <is>
          <t>3</t>
        </is>
      </c>
      <c r="CB5" s="2" t="inlineStr">
        <is>
          <t/>
        </is>
      </c>
      <c r="CC5" t="inlineStr">
        <is>
          <t>świadome
naruszanie praw autorskich w celu czerpania korzyści z nielegalnie udostępnianych
plików</t>
        </is>
      </c>
      <c r="CD5" t="inlineStr">
        <is>
          <t/>
        </is>
      </c>
      <c r="CE5" t="inlineStr">
        <is>
          <t/>
        </is>
      </c>
      <c r="CF5" t="inlineStr">
        <is>
          <t/>
        </is>
      </c>
      <c r="CG5" t="inlineStr">
        <is>
          <t/>
        </is>
      </c>
      <c r="CH5" t="inlineStr">
        <is>
          <t/>
        </is>
      </c>
      <c r="CI5" t="inlineStr">
        <is>
          <t/>
        </is>
      </c>
      <c r="CJ5" t="inlineStr">
        <is>
          <t/>
        </is>
      </c>
      <c r="CK5" t="inlineStr">
        <is>
          <t/>
        </is>
      </c>
      <c r="CL5" t="inlineStr">
        <is>
          <t/>
        </is>
      </c>
      <c r="CM5" t="inlineStr">
        <is>
          <t/>
        </is>
      </c>
      <c r="CN5" t="inlineStr">
        <is>
          <t/>
        </is>
      </c>
      <c r="CO5" t="inlineStr">
        <is>
          <t/>
        </is>
      </c>
      <c r="CP5" t="inlineStr">
        <is>
          <t/>
        </is>
      </c>
      <c r="CQ5" t="inlineStr">
        <is>
          <t/>
        </is>
      </c>
      <c r="CR5" t="inlineStr">
        <is>
          <t/>
        </is>
      </c>
      <c r="CS5" t="inlineStr">
        <is>
          <t/>
        </is>
      </c>
      <c r="CT5" t="inlineStr">
        <is>
          <t/>
        </is>
      </c>
      <c r="CU5" t="inlineStr">
        <is>
          <t/>
        </is>
      </c>
      <c r="CV5" t="inlineStr">
        <is>
          <t/>
        </is>
      </c>
      <c r="CW5" t="inlineStr">
        <is>
          <t/>
        </is>
      </c>
    </row>
    <row r="6">
      <c r="A6" s="1" t="str">
        <f>HYPERLINK("https://iate.europa.eu/entry/result/2217702/all", "2217702")</f>
        <v>2217702</v>
      </c>
      <c r="B6" t="inlineStr">
        <is>
          <t>LAW;PRODUCTION, TECHNOLOGY AND RESEARCH</t>
        </is>
      </c>
      <c r="C6" t="inlineStr">
        <is>
          <t>LAW|criminal law|offence;PRODUCTION, TECHNOLOGY AND RESEARCH|research and intellectual property|intellectual property</t>
        </is>
      </c>
      <c r="D6" t="inlineStr">
        <is>
          <t>yes</t>
        </is>
      </c>
      <c r="E6" t="inlineStr">
        <is>
          <t/>
        </is>
      </c>
      <c r="F6" s="2" t="inlineStr">
        <is>
          <t>нарушаване на права върху интелектуална собственост|
интелектуално пиратство</t>
        </is>
      </c>
      <c r="G6" s="2" t="inlineStr">
        <is>
          <t>3|
3</t>
        </is>
      </c>
      <c r="H6" s="2" t="inlineStr">
        <is>
          <t xml:space="preserve">|
</t>
        </is>
      </c>
      <c r="I6" t="inlineStr">
        <is>
          <t/>
        </is>
      </c>
      <c r="J6" s="2" t="inlineStr">
        <is>
          <t>porušování práv duševního vlastnictví|
pirátství v oblasti duševního vlastnictví</t>
        </is>
      </c>
      <c r="K6" s="2" t="inlineStr">
        <is>
          <t>3|
3</t>
        </is>
      </c>
      <c r="L6" s="2" t="inlineStr">
        <is>
          <t xml:space="preserve">|
</t>
        </is>
      </c>
      <c r="M6" t="inlineStr">
        <is>
          <t/>
        </is>
      </c>
      <c r="N6" s="2" t="inlineStr">
        <is>
          <t>intellektuelt pirateri|
krænkelse af intellektuelle ejendomsrettigheder|
intellektuel piratvirksomhed</t>
        </is>
      </c>
      <c r="O6" s="2" t="inlineStr">
        <is>
          <t>4|
4|
4</t>
        </is>
      </c>
      <c r="P6" s="2" t="inlineStr">
        <is>
          <t xml:space="preserve">|
|
</t>
        </is>
      </c>
      <c r="Q6" t="inlineStr">
        <is>
          <t/>
        </is>
      </c>
      <c r="R6" s="2" t="inlineStr">
        <is>
          <t>Verletzung von Rechten des geistigen Eigentums</t>
        </is>
      </c>
      <c r="S6" s="2" t="inlineStr">
        <is>
          <t>2</t>
        </is>
      </c>
      <c r="T6" s="2" t="inlineStr">
        <is>
          <t/>
        </is>
      </c>
      <c r="U6" t="inlineStr">
        <is>
          <t/>
        </is>
      </c>
      <c r="V6" s="2" t="inlineStr">
        <is>
          <t>προσβολή δικαιώματος διανοητικής ιδιοκτησίας|
πνευματική πειρατεία</t>
        </is>
      </c>
      <c r="W6" s="2" t="inlineStr">
        <is>
          <t>3|
3</t>
        </is>
      </c>
      <c r="X6" s="2" t="inlineStr">
        <is>
          <t xml:space="preserve">preferred|
</t>
        </is>
      </c>
      <c r="Y6" t="inlineStr">
        <is>
          <t/>
        </is>
      </c>
      <c r="Z6" s="2" t="inlineStr">
        <is>
          <t>infringement of intellectual property rights|
infringement of an intellectual property right|
IPR infringement|
intellectual piracy|
violation of intellectual property rights|
IP infringement</t>
        </is>
      </c>
      <c r="AA6" s="2" t="inlineStr">
        <is>
          <t>3|
1|
3|
2|
1|
3</t>
        </is>
      </c>
      <c r="AB6" s="2" t="inlineStr">
        <is>
          <t xml:space="preserve">|
|
|
|
|
</t>
        </is>
      </c>
      <c r="AC6" t="inlineStr">
        <is>
          <t>infringement of rights relating to intellectual property</t>
        </is>
      </c>
      <c r="AD6" s="2" t="inlineStr">
        <is>
          <t>infracción de los derechos de propiedad intelectual|
piratería intelectual|
vulneración de los derechos de propiedad intelectual</t>
        </is>
      </c>
      <c r="AE6" s="2" t="inlineStr">
        <is>
          <t>4|
2|
4</t>
        </is>
      </c>
      <c r="AF6" s="2" t="inlineStr">
        <is>
          <t xml:space="preserve">|
|
</t>
        </is>
      </c>
      <c r="AG6" t="inlineStr">
        <is>
          <t/>
        </is>
      </c>
      <c r="AH6" s="2" t="inlineStr">
        <is>
          <t>intellektuaalomandi piraatlus|
intellektuaalomandi õiguste rikkumine</t>
        </is>
      </c>
      <c r="AI6" s="2" t="inlineStr">
        <is>
          <t>2|
3</t>
        </is>
      </c>
      <c r="AJ6" s="2" t="inlineStr">
        <is>
          <t xml:space="preserve">|
</t>
        </is>
      </c>
      <c r="AK6" t="inlineStr">
        <is>
          <t/>
        </is>
      </c>
      <c r="AL6" s="2" t="inlineStr">
        <is>
          <t>teollis- ja tekijänoikeuksien loukkaaminen|
teollis- ja tekijänoikeuspiratismi</t>
        </is>
      </c>
      <c r="AM6" s="2" t="inlineStr">
        <is>
          <t>2|
3</t>
        </is>
      </c>
      <c r="AN6" s="2" t="inlineStr">
        <is>
          <t xml:space="preserve">|
</t>
        </is>
      </c>
      <c r="AO6" t="inlineStr">
        <is>
          <t/>
        </is>
      </c>
      <c r="AP6" s="2" t="inlineStr">
        <is>
          <t>atteinte aux droits de propriété intellectuelle|
piraterie intellectuelle|
atteinte aux DPI</t>
        </is>
      </c>
      <c r="AQ6" s="2" t="inlineStr">
        <is>
          <t>3|
2|
3</t>
        </is>
      </c>
      <c r="AR6" s="2" t="inlineStr">
        <is>
          <t xml:space="preserve">|
|
</t>
        </is>
      </c>
      <c r="AS6" t="inlineStr">
        <is>
          <t>violation d'un droit en matière de propriété intellectuelle</t>
        </is>
      </c>
      <c r="AT6" s="2" t="inlineStr">
        <is>
          <t>píoráideacht intleachtúil|
sárú ar chearta maoine intleachtúla</t>
        </is>
      </c>
      <c r="AU6" s="2" t="inlineStr">
        <is>
          <t>4|
4</t>
        </is>
      </c>
      <c r="AV6" s="2" t="inlineStr">
        <is>
          <t xml:space="preserve">|
</t>
        </is>
      </c>
      <c r="AW6" t="inlineStr">
        <is>
          <t/>
        </is>
      </c>
      <c r="AX6" t="inlineStr">
        <is>
          <t/>
        </is>
      </c>
      <c r="AY6" t="inlineStr">
        <is>
          <t/>
        </is>
      </c>
      <c r="AZ6" t="inlineStr">
        <is>
          <t/>
        </is>
      </c>
      <c r="BA6" t="inlineStr">
        <is>
          <t/>
        </is>
      </c>
      <c r="BB6" s="2" t="inlineStr">
        <is>
          <t>szellemi kalózkodás|
szellemitulajdonjog-sértés|
szellemi tulajdont érintő jogsértés|
szellemitulajdon-jogok megsértése</t>
        </is>
      </c>
      <c r="BC6" s="2" t="inlineStr">
        <is>
          <t>4|
4|
4|
4</t>
        </is>
      </c>
      <c r="BD6" s="2" t="inlineStr">
        <is>
          <t xml:space="preserve">|
|
|
</t>
        </is>
      </c>
      <c r="BE6" t="inlineStr">
        <is>
          <t/>
        </is>
      </c>
      <c r="BF6" s="2" t="inlineStr">
        <is>
          <t>violazione dei diritti di proprietà intellettuale|
pirateria intellettuale</t>
        </is>
      </c>
      <c r="BG6" s="2" t="inlineStr">
        <is>
          <t>3|
3</t>
        </is>
      </c>
      <c r="BH6" s="2" t="inlineStr">
        <is>
          <t xml:space="preserve">|
</t>
        </is>
      </c>
      <c r="BI6" t="inlineStr">
        <is>
          <t/>
        </is>
      </c>
      <c r="BJ6" s="2" t="inlineStr">
        <is>
          <t>intelektinės nuosavybės teisių pažeidimas|
piratavimas intelektinės nuosavybės srityje</t>
        </is>
      </c>
      <c r="BK6" s="2" t="inlineStr">
        <is>
          <t>2|
2</t>
        </is>
      </c>
      <c r="BL6" s="2" t="inlineStr">
        <is>
          <t xml:space="preserve">|
</t>
        </is>
      </c>
      <c r="BM6" t="inlineStr">
        <is>
          <t/>
        </is>
      </c>
      <c r="BN6" s="2" t="inlineStr">
        <is>
          <t>intelektuālā īpašuma pirātisms|
intelektuālā īpašuma tiesību pārkāpums</t>
        </is>
      </c>
      <c r="BO6" s="2" t="inlineStr">
        <is>
          <t>2|
3</t>
        </is>
      </c>
      <c r="BP6" s="2" t="inlineStr">
        <is>
          <t xml:space="preserve">|
</t>
        </is>
      </c>
      <c r="BQ6" t="inlineStr">
        <is>
          <t/>
        </is>
      </c>
      <c r="BR6" s="2" t="inlineStr">
        <is>
          <t>piraterija intellettwali|
ksur tad-drittijiet ta' proprjetà intellettwali</t>
        </is>
      </c>
      <c r="BS6" s="2" t="inlineStr">
        <is>
          <t>3|
3</t>
        </is>
      </c>
      <c r="BT6" s="2" t="inlineStr">
        <is>
          <t xml:space="preserve">|
</t>
        </is>
      </c>
      <c r="BU6" t="inlineStr">
        <is>
          <t/>
        </is>
      </c>
      <c r="BV6" s="2" t="inlineStr">
        <is>
          <t>intellectuele piraterij|
inbreuk op intellectuele-eigendomsrechten</t>
        </is>
      </c>
      <c r="BW6" s="2" t="inlineStr">
        <is>
          <t>2|
3</t>
        </is>
      </c>
      <c r="BX6" s="2" t="inlineStr">
        <is>
          <t xml:space="preserve">|
</t>
        </is>
      </c>
      <c r="BY6" t="inlineStr">
        <is>
          <t/>
        </is>
      </c>
      <c r="BZ6" s="2" t="inlineStr">
        <is>
          <t>naruszenie praw własności intelektualnej</t>
        </is>
      </c>
      <c r="CA6" s="2" t="inlineStr">
        <is>
          <t>3</t>
        </is>
      </c>
      <c r="CB6" s="2" t="inlineStr">
        <is>
          <t/>
        </is>
      </c>
      <c r="CC6" t="inlineStr">
        <is>
          <t/>
        </is>
      </c>
      <c r="CD6" t="inlineStr">
        <is>
          <t/>
        </is>
      </c>
      <c r="CE6" t="inlineStr">
        <is>
          <t/>
        </is>
      </c>
      <c r="CF6" t="inlineStr">
        <is>
          <t/>
        </is>
      </c>
      <c r="CG6" t="inlineStr">
        <is>
          <t/>
        </is>
      </c>
      <c r="CH6" s="2" t="inlineStr">
        <is>
          <t>încălcare a dreptului de proprietate intelectuală|
piraterie intelectuală</t>
        </is>
      </c>
      <c r="CI6" s="2" t="inlineStr">
        <is>
          <t>3|
3</t>
        </is>
      </c>
      <c r="CJ6" s="2" t="inlineStr">
        <is>
          <t xml:space="preserve">|
</t>
        </is>
      </c>
      <c r="CK6" t="inlineStr">
        <is>
          <t/>
        </is>
      </c>
      <c r="CL6" s="2" t="inlineStr">
        <is>
          <t>porušovanie práv duševného vlastníctva|
pirátstvo v oblasti dušeného vlastníctva</t>
        </is>
      </c>
      <c r="CM6" s="2" t="inlineStr">
        <is>
          <t>4|
2</t>
        </is>
      </c>
      <c r="CN6" s="2" t="inlineStr">
        <is>
          <t xml:space="preserve">|
</t>
        </is>
      </c>
      <c r="CO6" t="inlineStr">
        <is>
          <t/>
        </is>
      </c>
      <c r="CP6" s="2" t="inlineStr">
        <is>
          <t>intelektualno piratstvo|
kršitev pravic intelektualne lastnine</t>
        </is>
      </c>
      <c r="CQ6" s="2" t="inlineStr">
        <is>
          <t>2|
3</t>
        </is>
      </c>
      <c r="CR6" s="2" t="inlineStr">
        <is>
          <t xml:space="preserve">|
</t>
        </is>
      </c>
      <c r="CS6" t="inlineStr">
        <is>
          <t/>
        </is>
      </c>
      <c r="CT6" s="2" t="inlineStr">
        <is>
          <t>piratkopiering|
immaterialrättsintrång</t>
        </is>
      </c>
      <c r="CU6" s="2" t="inlineStr">
        <is>
          <t>2|
3</t>
        </is>
      </c>
      <c r="CV6" s="2" t="inlineStr">
        <is>
          <t xml:space="preserve">|
</t>
        </is>
      </c>
      <c r="CW6" t="inlineStr">
        <is>
          <t/>
        </is>
      </c>
    </row>
    <row r="7">
      <c r="A7" s="1" t="str">
        <f>HYPERLINK("https://iate.europa.eu/entry/result/843726/all", "843726")</f>
        <v>843726</v>
      </c>
      <c r="B7" t="inlineStr">
        <is>
          <t>EUROPEAN UNION;AGRICULTURE, FORESTRY AND FISHERIES</t>
        </is>
      </c>
      <c r="C7" t="inlineStr">
        <is>
          <t>EUROPEAN UNION|EU institutions and European civil service|EU office or agency;AGRICULTURE, FORESTRY AND FISHERIES|agricultural activity</t>
        </is>
      </c>
      <c r="D7" t="inlineStr">
        <is>
          <t>yes</t>
        </is>
      </c>
      <c r="E7" t="inlineStr">
        <is>
          <t/>
        </is>
      </c>
      <c r="F7" s="2" t="inlineStr">
        <is>
          <t>Служба на Общността за сортовете растения|
CPVO</t>
        </is>
      </c>
      <c r="G7" s="2" t="inlineStr">
        <is>
          <t>4|
3</t>
        </is>
      </c>
      <c r="H7" s="2" t="inlineStr">
        <is>
          <t xml:space="preserve">|
</t>
        </is>
      </c>
      <c r="I7" t="inlineStr">
        <is>
          <t/>
        </is>
      </c>
      <c r="J7" s="2" t="inlineStr">
        <is>
          <t>Odrůdový úřad Společenství|
CPVO</t>
        </is>
      </c>
      <c r="K7" s="2" t="inlineStr">
        <is>
          <t>4|
3</t>
        </is>
      </c>
      <c r="L7" s="2" t="inlineStr">
        <is>
          <t xml:space="preserve">|
</t>
        </is>
      </c>
      <c r="M7" t="inlineStr">
        <is>
          <t/>
        </is>
      </c>
      <c r="N7" s="2" t="inlineStr">
        <is>
          <t>CPVO|
EF-Sortsmyndigheden</t>
        </is>
      </c>
      <c r="O7" s="2" t="inlineStr">
        <is>
          <t>3|
4</t>
        </is>
      </c>
      <c r="P7" s="2" t="inlineStr">
        <is>
          <t xml:space="preserve">|
</t>
        </is>
      </c>
      <c r="Q7" t="inlineStr">
        <is>
          <t/>
        </is>
      </c>
      <c r="R7" s="2" t="inlineStr">
        <is>
          <t>Gemeinschaftliches Sortenamt|
CPVO</t>
        </is>
      </c>
      <c r="S7" s="2" t="inlineStr">
        <is>
          <t>4|
3</t>
        </is>
      </c>
      <c r="T7" s="2" t="inlineStr">
        <is>
          <t xml:space="preserve">|
</t>
        </is>
      </c>
      <c r="U7" t="inlineStr">
        <is>
          <t>Einrichtung der Gemeinschaft mit eigener Rechtspersönlichkeit für die Verwaltung des mit der VO über den gemeinschaftlichen Sortenschutz geschaffenen Systems für den gewerblichen Rechtsschutz bei neuen Pflanzensorten</t>
        </is>
      </c>
      <c r="V7" s="2" t="inlineStr">
        <is>
          <t>Κοινοτικό Γραφείο Φυτικών Ποικιλιών|
ΚΓΦΠ</t>
        </is>
      </c>
      <c r="W7" s="2" t="inlineStr">
        <is>
          <t>4|
4</t>
        </is>
      </c>
      <c r="X7" s="2" t="inlineStr">
        <is>
          <t xml:space="preserve">|
</t>
        </is>
      </c>
      <c r="Y7" t="inlineStr">
        <is>
          <t/>
        </is>
      </c>
      <c r="Z7" s="2" t="inlineStr">
        <is>
          <t>CPVO|
Community Plant Variety Office</t>
        </is>
      </c>
      <c r="AA7" s="2" t="inlineStr">
        <is>
          <t>3|
4</t>
        </is>
      </c>
      <c r="AB7" s="2" t="inlineStr">
        <is>
          <t xml:space="preserve">|
</t>
        </is>
      </c>
      <c r="AC7" t="inlineStr">
        <is>
          <t/>
        </is>
      </c>
      <c r="AD7" s="2" t="inlineStr">
        <is>
          <t>Oficina Comunitaria de Variedades Vegetales|
OCVV</t>
        </is>
      </c>
      <c r="AE7" s="2" t="inlineStr">
        <is>
          <t>4|
3</t>
        </is>
      </c>
      <c r="AF7" s="2" t="inlineStr">
        <is>
          <t xml:space="preserve">|
</t>
        </is>
      </c>
      <c r="AG7" t="inlineStr">
        <is>
          <t>Agencia de la Comunidad que se ocupa de la aplicación del régimen de protección comunitaria de las obtenciones vegetales establecido por el Reglamento (CE) n.º 2100/94, que permite la concesión de derechos de propiedad industrial válidos en toda la Comunidad.</t>
        </is>
      </c>
      <c r="AH7" s="2" t="inlineStr">
        <is>
          <t>Ühenduse Sordiamet|
CPVO</t>
        </is>
      </c>
      <c r="AI7" s="2" t="inlineStr">
        <is>
          <t>4|
4</t>
        </is>
      </c>
      <c r="AJ7" s="2" t="inlineStr">
        <is>
          <t xml:space="preserve">|
</t>
        </is>
      </c>
      <c r="AK7" t="inlineStr">
        <is>
          <t/>
        </is>
      </c>
      <c r="AL7" s="2" t="inlineStr">
        <is>
          <t>CPVO|
yhteisön kasvilajikevirasto</t>
        </is>
      </c>
      <c r="AM7" s="2" t="inlineStr">
        <is>
          <t>4|
4</t>
        </is>
      </c>
      <c r="AN7" s="2" t="inlineStr">
        <is>
          <t xml:space="preserve">|
</t>
        </is>
      </c>
      <c r="AO7" t="inlineStr">
        <is>
          <t>yhteisön kasvinjalostajanoikeuksien järjestelmää hallinnoiva EY:n erillisvirasto</t>
        </is>
      </c>
      <c r="AP7" s="2" t="inlineStr">
        <is>
          <t>Office communautaire des variétés végétales|
OCVV</t>
        </is>
      </c>
      <c r="AQ7" s="2" t="inlineStr">
        <is>
          <t>4|
4</t>
        </is>
      </c>
      <c r="AR7" s="2" t="inlineStr">
        <is>
          <t xml:space="preserve">|
</t>
        </is>
      </c>
      <c r="AS7" t="inlineStr">
        <is>
          <t>agence de l'UE qui soutient la création d'espèces végétales en examinant avec rigueur et à moindre coût les demandes de droits de propriété intellectuelle sur les variétés végétales, tout en fournissant conseil et assistance sur la manière d'exercer ces droits</t>
        </is>
      </c>
      <c r="AT7" s="2" t="inlineStr">
        <is>
          <t>CPVO|
an Oifig Comhphobail um Chineálacha Plandaí</t>
        </is>
      </c>
      <c r="AU7" s="2" t="inlineStr">
        <is>
          <t>4|
4</t>
        </is>
      </c>
      <c r="AV7" s="2" t="inlineStr">
        <is>
          <t xml:space="preserve">|
</t>
        </is>
      </c>
      <c r="AW7" t="inlineStr">
        <is>
          <t/>
        </is>
      </c>
      <c r="AX7" s="2" t="inlineStr">
        <is>
          <t>Ured Zajednice za biljne sorte|
CPVO</t>
        </is>
      </c>
      <c r="AY7" s="2" t="inlineStr">
        <is>
          <t>4|
3</t>
        </is>
      </c>
      <c r="AZ7" s="2" t="inlineStr">
        <is>
          <t xml:space="preserve">|
</t>
        </is>
      </c>
      <c r="BA7" t="inlineStr">
        <is>
          <t>&lt;div&gt;ured EU-a nadležan za dodjelu oplemenjivačkih prava na biljne sorte u EU-u kao jedinog i isključivog oblika prava industrijskog vlasništva na biljne sorte u Uniji&lt;/div&gt;</t>
        </is>
      </c>
      <c r="BB7" s="2" t="inlineStr">
        <is>
          <t>CPVO|
Közösségi Növényfajta-hivatal</t>
        </is>
      </c>
      <c r="BC7" s="2" t="inlineStr">
        <is>
          <t>4|
4</t>
        </is>
      </c>
      <c r="BD7" s="2" t="inlineStr">
        <is>
          <t xml:space="preserve">|
</t>
        </is>
      </c>
      <c r="BE7" t="inlineStr">
        <is>
          <t>független uniós szerv, amely előmozdítja az innovációt a növényfajták nemesítése terén azáltal, hogy szakszerű és alapos eljárás keretében, megfizethető díjszabás mellett feldolgozza a közösségi növényfajta-oltalom iránti kérelmeket, valamint segítséget és szakpolitikai iránymutatást nyújt az érdekelteknek abban, hogyan tudják érvényesíteni oltalmi jogaikat</t>
        </is>
      </c>
      <c r="BF7" s="2" t="inlineStr">
        <is>
          <t>Ufficio comunitario delle varietà vegetali|
UCVV</t>
        </is>
      </c>
      <c r="BG7" s="2" t="inlineStr">
        <is>
          <t>4|
3</t>
        </is>
      </c>
      <c r="BH7" s="2" t="inlineStr">
        <is>
          <t xml:space="preserve">|
</t>
        </is>
      </c>
      <c r="BI7" t="inlineStr">
        <is>
          <t>Istituito con regolamento (CE) n. 2100/94 del Consiglio, del 27 luglio 1994 (GU L 227 del 1° settembre 1994), modificato dal regolamento (CE) n. 2506/95 (GU L 258 del 28 ottobre 1995, l'UCVV amministra, dal 1996, un regime comunitario di privativa per i ritrovati vegetali, che è una forma specifica di proprietà industriale per le varietà vegetali.</t>
        </is>
      </c>
      <c r="BJ7" s="2" t="inlineStr">
        <is>
          <t>Bendrijos augalų veislių tarnyba|
CPVO</t>
        </is>
      </c>
      <c r="BK7" s="2" t="inlineStr">
        <is>
          <t>4|
3</t>
        </is>
      </c>
      <c r="BL7" s="2" t="inlineStr">
        <is>
          <t xml:space="preserve">|
</t>
        </is>
      </c>
      <c r="BM7" t="inlineStr">
        <is>
          <t/>
        </is>
      </c>
      <c r="BN7" s="2" t="inlineStr">
        <is>
          <t>&lt;i&gt;CPVO&lt;/i&gt;|
Kopienas Augu šķirņu birojs</t>
        </is>
      </c>
      <c r="BO7" s="2" t="inlineStr">
        <is>
          <t>4|
4</t>
        </is>
      </c>
      <c r="BP7" s="2" t="inlineStr">
        <is>
          <t xml:space="preserve">|
</t>
        </is>
      </c>
      <c r="BQ7" t="inlineStr">
        <is>
          <t>Kopienas Augu šķirņu birojs (&lt;i&gt;CPVO&lt;/i&gt;) rosina inovāciju augu šķirņu jomā, ļoti rūpīgi un par pieejamu cenu izskatot lūgumus piešķirt ES garantētas intelektuālā īpašuma tiesības uz augu šķirnēm. Birojs ieinteresētajām personām arī sniedz ar regulējumu saistītus padomus un palīdz īstenot šīs tiesības</t>
        </is>
      </c>
      <c r="BR7" s="2" t="inlineStr">
        <is>
          <t>Uffiċċju Komunitarju tal-Varjetajiet tal-Pjanti|
CPVO</t>
        </is>
      </c>
      <c r="BS7" s="2" t="inlineStr">
        <is>
          <t>4|
3</t>
        </is>
      </c>
      <c r="BT7" s="2" t="inlineStr">
        <is>
          <t xml:space="preserve">|
</t>
        </is>
      </c>
      <c r="BU7" t="inlineStr">
        <is>
          <t>L-Uffiċċju Komunitarju tal-Varjetajiet tal-Pjanti (CPVO) jinkoraġġixxi l-innovazzjoni fil-varjetajiet ta’ pjanti permezz tal-ipproċessar bir-reqqa tal-applikazzjonijiet għal drittijiet tal-varjetajiet ta’ pjanti tal-Komunità bi prezzijiet raġonevoli, filwaqt li jagħti gwida politika u għajnuna lill-partijiet interessati tiegħu biex jeżerċitaw dawn id-drittijiet. Il-protezzjoni tal-varjetajiet ta’ pjanti ġodda fl-UE kollha tgħin biex tħares l-interessi ta’ dawk li jnissluhom u tiżgura li l-investimenti tagħhom fir-riċerka u l-innovazzjoni huma profittabbli.</t>
        </is>
      </c>
      <c r="BV7" s="2" t="inlineStr">
        <is>
          <t>Communautair Bureau voor plantenrassen|
CPVO</t>
        </is>
      </c>
      <c r="BW7" s="2" t="inlineStr">
        <is>
          <t>4|
3</t>
        </is>
      </c>
      <c r="BX7" s="2" t="inlineStr">
        <is>
          <t xml:space="preserve">|
</t>
        </is>
      </c>
      <c r="BY7" t="inlineStr">
        <is>
          <t/>
        </is>
      </c>
      <c r="BZ7" s="2" t="inlineStr">
        <is>
          <t>Wspólnotowy Urząd Ochrony Odmian Roślin|
CPVO</t>
        </is>
      </c>
      <c r="CA7" s="2" t="inlineStr">
        <is>
          <t>4|
4</t>
        </is>
      </c>
      <c r="CB7" s="2" t="inlineStr">
        <is>
          <t xml:space="preserve">|
</t>
        </is>
      </c>
      <c r="CC7" t="inlineStr">
        <is>
          <t>Urząd 
wspiera innowacje w dziedzinie odmian roślin
poprzez skrupulatne przetwarzanie wniosków o przyznanie unijnych praw do
odmian roślin po przystępnych cenach, zapewniając zainteresowanym podmiotom
wskazówki i pomoc w zakresie korzystania z tych praw.</t>
        </is>
      </c>
      <c r="CD7" s="2" t="inlineStr">
        <is>
          <t>Instituto Comunitário das Variedades Vegetais|
ICVV</t>
        </is>
      </c>
      <c r="CE7" s="2" t="inlineStr">
        <is>
          <t>4|
3</t>
        </is>
      </c>
      <c r="CF7" s="2" t="inlineStr">
        <is>
          <t xml:space="preserve">|
</t>
        </is>
      </c>
      <c r="CG7" t="inlineStr">
        <is>
          <t>Organismo comunitário criado pelo Regulamento (CE) n.º 2100/94, relativo ao regime comunitário de protecção das variedades vegetais. Este regime regula a concessão de direitos de propriedade intelectual para as variedades vegetais, válidos em todo o território da Comunidade, cabendo ao Instituto a implementação e a execução deste regime. O Instituto está operacional desde 1995, encontrando-se sediado em Angers (França).</t>
        </is>
      </c>
      <c r="CH7" s="2" t="inlineStr">
        <is>
          <t>OCSP|
Oficiul Comunitar pentru Soiuri de Plante</t>
        </is>
      </c>
      <c r="CI7" s="2" t="inlineStr">
        <is>
          <t>3|
4</t>
        </is>
      </c>
      <c r="CJ7" s="2" t="inlineStr">
        <is>
          <t xml:space="preserve">|
</t>
        </is>
      </c>
      <c r="CK7" t="inlineStr">
        <is>
          <t/>
        </is>
      </c>
      <c r="CL7" s="2" t="inlineStr">
        <is>
          <t>Úrad Spoločenstva pre odrody rastlín|
CPVO</t>
        </is>
      </c>
      <c r="CM7" s="2" t="inlineStr">
        <is>
          <t>4|
4</t>
        </is>
      </c>
      <c r="CN7" s="2" t="inlineStr">
        <is>
          <t xml:space="preserve">|
</t>
        </is>
      </c>
      <c r="CO7" t="inlineStr">
        <is>
          <t>&lt;div&gt;úrad Únie, ktorý vykonáva a uplatňuje režim spoločenstva umožňujúci, napriek jeho koexistencii s národnými režimami, udeľovanie práv priemyselného vlastníctva platné v celom spoločenstve, pričom podporuje inovácie v oblasti odrôd rastlín riadnym spracovaním žiadostí o práva Spoločenstva k odrodám rastlín za primerané poplatky &lt;br&gt;&lt;/div&gt;</t>
        </is>
      </c>
      <c r="CP7" s="2" t="inlineStr">
        <is>
          <t>Urad Skupnosti za rastlinske sorte|
CPVO</t>
        </is>
      </c>
      <c r="CQ7" s="2" t="inlineStr">
        <is>
          <t>4|
4</t>
        </is>
      </c>
      <c r="CR7" s="2" t="inlineStr">
        <is>
          <t xml:space="preserve">|
</t>
        </is>
      </c>
      <c r="CS7" t="inlineStr">
        <is>
          <t>organ Skupnosti, ki upravlja sistem žlahtniteljskih pravic v Skupnosti za zaščito industrijske lastnine pri novih sortah rastlin</t>
        </is>
      </c>
      <c r="CT7" s="2" t="inlineStr">
        <is>
          <t>CPVO|
Gemenskapens växtsortsmyndighet</t>
        </is>
      </c>
      <c r="CU7" s="2" t="inlineStr">
        <is>
          <t>3|
4</t>
        </is>
      </c>
      <c r="CV7" s="2" t="inlineStr">
        <is>
          <t xml:space="preserve">|
</t>
        </is>
      </c>
      <c r="CW7" t="inlineStr">
        <is>
          <t>&lt;div&gt;&lt;div&gt;&lt;div&gt;&lt;div&gt;&lt;div&gt;&lt;div&gt;&lt;div&gt;&lt;div&gt;&lt;div&gt;&lt;div&gt;&lt;div&gt;&lt;div&gt;
Växtsortsmyndigheten uppmuntrar innovation av nya
växtsorter genom att till en rimlig kostnad bedöma förädlarnas ansökningar om
växtförädlarrätt, ge dem riktlinjer och hjälpa dem att utöva sina rättigheter&lt;br&gt;&lt;/div&gt;&lt;/div&gt;&lt;/div&gt;&lt;/div&gt;&lt;/div&gt;&lt;/div&gt;&lt;/div&gt;&lt;/div&gt;&lt;/div&gt;&lt;/div&gt;&lt;/div&gt;&lt;/div&gt;</t>
        </is>
      </c>
    </row>
    <row r="8">
      <c r="A8" s="1" t="str">
        <f>HYPERLINK("https://iate.europa.eu/entry/result/3556603/all", "3556603")</f>
        <v>3556603</v>
      </c>
      <c r="B8" t="inlineStr">
        <is>
          <t>SCIENCE</t>
        </is>
      </c>
      <c r="C8" t="inlineStr">
        <is>
          <t>SCIENCE|natural and applied sciences|life sciences|biology</t>
        </is>
      </c>
      <c r="D8" t="inlineStr">
        <is>
          <t>yes</t>
        </is>
      </c>
      <c r="E8" t="inlineStr">
        <is>
          <t/>
        </is>
      </c>
      <c r="F8" s="2" t="inlineStr">
        <is>
          <t>целогеномно секвениране|
геномно секвениране</t>
        </is>
      </c>
      <c r="G8" s="2" t="inlineStr">
        <is>
          <t>3|
3</t>
        </is>
      </c>
      <c r="H8" s="2" t="inlineStr">
        <is>
          <t xml:space="preserve">|
</t>
        </is>
      </c>
      <c r="I8" t="inlineStr">
        <is>
          <t/>
        </is>
      </c>
      <c r="J8" s="2" t="inlineStr">
        <is>
          <t>sekvenování genomu|
sekvenovnání celého genomu|
celogenomové sekvenování</t>
        </is>
      </c>
      <c r="K8" s="2" t="inlineStr">
        <is>
          <t>3|
3|
3</t>
        </is>
      </c>
      <c r="L8" s="2" t="inlineStr">
        <is>
          <t xml:space="preserve">|
|
</t>
        </is>
      </c>
      <c r="M8" t="inlineStr">
        <is>
          <t>proces stanovení celé nukleotidové sekvence genomu organismu najednou</t>
        </is>
      </c>
      <c r="N8" s="2" t="inlineStr">
        <is>
          <t>helgenomsekventering|
genomsekventering</t>
        </is>
      </c>
      <c r="O8" s="2" t="inlineStr">
        <is>
          <t>3|
3</t>
        </is>
      </c>
      <c r="P8" s="2" t="inlineStr">
        <is>
          <t xml:space="preserve">|
</t>
        </is>
      </c>
      <c r="Q8" t="inlineStr">
        <is>
          <t>bestemmelse af rækkefølgen af nukleotider i en organismes genom</t>
        </is>
      </c>
      <c r="R8" s="2" t="inlineStr">
        <is>
          <t>Genomsequenzierung|
Sequenzierung von Genomen|
Gesamtgenomsequenzierung</t>
        </is>
      </c>
      <c r="S8" s="2" t="inlineStr">
        <is>
          <t>3|
2|
3</t>
        </is>
      </c>
      <c r="T8" s="2" t="inlineStr">
        <is>
          <t xml:space="preserve">|
|
</t>
        </is>
      </c>
      <c r="U8" t="inlineStr">
        <is>
          <t>biochemische Analysemethode, um die Reihenfolge der Bausteine des &lt;a href="https://iate.europa.eu/entry/result/1073540/all" target="_blank"&gt;Genoms&lt;/a&gt;, also der gesamten vererbbaren Information, zu bestimmen</t>
        </is>
      </c>
      <c r="V8" s="2" t="inlineStr">
        <is>
          <t>WGS|
αλληλούχηση γονιδιώματος|
αλληλούχηση ολικού γονιδιώματος</t>
        </is>
      </c>
      <c r="W8" s="2" t="inlineStr">
        <is>
          <t>3|
3|
3</t>
        </is>
      </c>
      <c r="X8" s="2" t="inlineStr">
        <is>
          <t xml:space="preserve">|
|
</t>
        </is>
      </c>
      <c r="Y8" t="inlineStr">
        <is>
          <t>ακριβής προσδιορισµός των βάσεων του DNA µιας περιοχής (γονίδιο, 
χρωµοσωµική περιοχή, γονιδίωµα)</t>
        </is>
      </c>
      <c r="Z8" s="2" t="inlineStr">
        <is>
          <t>genome sequencing|
whole genome sequencing|
genomic sequencing|
WGS|
total genome sequencing</t>
        </is>
      </c>
      <c r="AA8" s="2" t="inlineStr">
        <is>
          <t>3|
3|
3|
3|
3</t>
        </is>
      </c>
      <c r="AB8" s="2" t="inlineStr">
        <is>
          <t xml:space="preserve">|
|
|
|
</t>
        </is>
      </c>
      <c r="AC8" t="inlineStr">
        <is>
          <t>process of determining the complete nucleotide sequence of an organism's genome at a single time</t>
        </is>
      </c>
      <c r="AD8" s="2" t="inlineStr">
        <is>
          <t>secuenciación del genoma completo|
secuenciación hologenómica</t>
        </is>
      </c>
      <c r="AE8" s="2" t="inlineStr">
        <is>
          <t>3|
3</t>
        </is>
      </c>
      <c r="AF8" s="2" t="inlineStr">
        <is>
          <t xml:space="preserve">|
</t>
        </is>
      </c>
      <c r="AG8" t="inlineStr">
        <is>
          <t>Acción o efecto de determinar la secuencia lineal completa que siguen los nucleótidos en un genoma.</t>
        </is>
      </c>
      <c r="AH8" s="2" t="inlineStr">
        <is>
          <t>genoomi järjendamine|
genoomi sekveneerimine|
kogu genoomi sekveneerimine|
kogu genoomi järjendamine</t>
        </is>
      </c>
      <c r="AI8" s="2" t="inlineStr">
        <is>
          <t>3|
3|
3|
3</t>
        </is>
      </c>
      <c r="AJ8" s="2" t="inlineStr">
        <is>
          <t xml:space="preserve">|
|
|
</t>
        </is>
      </c>
      <c r="AK8" t="inlineStr">
        <is>
          <t>kogu organismi genoomi DNA nukleotiidipaaride järjestuse määramine ühe eksperimendi tulemusena</t>
        </is>
      </c>
      <c r="AL8" s="2" t="inlineStr">
        <is>
          <t>koko genomin sekvenointi|
genomin sekvensointi|
koko genomin sekvensointi|
koko perimän kartoitus</t>
        </is>
      </c>
      <c r="AM8" s="2" t="inlineStr">
        <is>
          <t>3|
3|
3|
3</t>
        </is>
      </c>
      <c r="AN8" s="2" t="inlineStr">
        <is>
          <t xml:space="preserve">|
|
|
</t>
        </is>
      </c>
      <c r="AO8" t="inlineStr">
        <is>
          <t>prosessi, joka antaa nukleotiditason kuvan koko genomista (n. 90 %) ja mahdollistaa kaikkien genomisten muutosten analysoinnin</t>
        </is>
      </c>
      <c r="AP8" s="2" t="inlineStr">
        <is>
          <t>séquençage du génome entier|
séquençage génomique|
séquençage des génomes|
séquençage du génome|
séquençage intégral du génome|
séquençage génomique intégral</t>
        </is>
      </c>
      <c r="AQ8" s="2" t="inlineStr">
        <is>
          <t>3|
3|
1|
3|
3|
3</t>
        </is>
      </c>
      <c r="AR8" s="2" t="inlineStr">
        <is>
          <t xml:space="preserve">|
|
|
|
|
</t>
        </is>
      </c>
      <c r="AS8" t="inlineStr">
        <is>
          <t>visualisation de l'ensemble du matériel génétique d'un organisme donné</t>
        </is>
      </c>
      <c r="AT8" s="2" t="inlineStr">
        <is>
          <t>WGS|
seicheamhú géanóim iomláin</t>
        </is>
      </c>
      <c r="AU8" s="2" t="inlineStr">
        <is>
          <t>3|
3</t>
        </is>
      </c>
      <c r="AV8" s="2" t="inlineStr">
        <is>
          <t xml:space="preserve">|
</t>
        </is>
      </c>
      <c r="AW8" t="inlineStr">
        <is>
          <t/>
        </is>
      </c>
      <c r="AX8" s="2" t="inlineStr">
        <is>
          <t>sekvenciranje cijelog genoma|
sekvenciranje genoma</t>
        </is>
      </c>
      <c r="AY8" s="2" t="inlineStr">
        <is>
          <t>3|
3</t>
        </is>
      </c>
      <c r="AZ8" s="2" t="inlineStr">
        <is>
          <t xml:space="preserve">|
</t>
        </is>
      </c>
      <c r="BA8" t="inlineStr">
        <is>
          <t/>
        </is>
      </c>
      <c r="BB8" s="2" t="inlineStr">
        <is>
          <t>WGS|
teljes genomszekvenálás|
genomszekvenálás</t>
        </is>
      </c>
      <c r="BC8" s="2" t="inlineStr">
        <is>
          <t>3|
3|
3</t>
        </is>
      </c>
      <c r="BD8" s="2" t="inlineStr">
        <is>
          <t xml:space="preserve">|
|
</t>
        </is>
      </c>
      <c r="BE8" t="inlineStr">
        <is>
          <t>módszer,
amely valamely szervezet genomja teljes nukleotid szekvenciájának
meghatározására szolgál</t>
        </is>
      </c>
      <c r="BF8" s="2" t="inlineStr">
        <is>
          <t>sequenziamento completo del genoma|
sequenziamento totale del genoma|
sequenziamento del genoma|
sequenziamento genomico</t>
        </is>
      </c>
      <c r="BG8" s="2" t="inlineStr">
        <is>
          <t>3|
3|
3|
3</t>
        </is>
      </c>
      <c r="BH8" s="2" t="inlineStr">
        <is>
          <t xml:space="preserve">|
|
|
</t>
        </is>
      </c>
      <c r="BI8" t="inlineStr">
        <is>
          <t>processo attraverso cui si determina l’esatta sequenza di nucleotidi che costituiscono l’intero genoma di un organismo</t>
        </is>
      </c>
      <c r="BJ8" s="2" t="inlineStr">
        <is>
          <t>viso genomo sekoskaita|
genomo sekoskaita</t>
        </is>
      </c>
      <c r="BK8" s="2" t="inlineStr">
        <is>
          <t>3|
3</t>
        </is>
      </c>
      <c r="BL8" s="2" t="inlineStr">
        <is>
          <t xml:space="preserve">|
</t>
        </is>
      </c>
      <c r="BM8" t="inlineStr">
        <is>
          <t>organizmo genomo DNR sekos nustatymas</t>
        </is>
      </c>
      <c r="BN8" s="2" t="inlineStr">
        <is>
          <t>genoma sekvencēšana|
vesela genoma sekvencēšana</t>
        </is>
      </c>
      <c r="BO8" s="2" t="inlineStr">
        <is>
          <t>3|
3</t>
        </is>
      </c>
      <c r="BP8" s="2" t="inlineStr">
        <is>
          <t xml:space="preserve">|
</t>
        </is>
      </c>
      <c r="BQ8" t="inlineStr">
        <is>
          <t/>
        </is>
      </c>
      <c r="BR8" s="2" t="inlineStr">
        <is>
          <t>sekwenzjar tal-ġenoma komplut|
sekwenzjar ġenomiku</t>
        </is>
      </c>
      <c r="BS8" s="2" t="inlineStr">
        <is>
          <t>3|
3</t>
        </is>
      </c>
      <c r="BT8" s="2" t="inlineStr">
        <is>
          <t xml:space="preserve">|
</t>
        </is>
      </c>
      <c r="BU8" t="inlineStr">
        <is>
          <t>proċess li jiddetermina s-sekwenza kompluta tan-nukleotidi ta' ġenoma ta' organiżmu f'darba</t>
        </is>
      </c>
      <c r="BV8" s="2" t="inlineStr">
        <is>
          <t>analyse van het volledige genoom|
volledigegenoomsequencing|
volledige genoomanalyse|
genoomsequencing|
genoomsequentiebepaling|
WGS</t>
        </is>
      </c>
      <c r="BW8" s="2" t="inlineStr">
        <is>
          <t>3|
3|
3|
3|
3|
3</t>
        </is>
      </c>
      <c r="BX8" s="2" t="inlineStr">
        <is>
          <t xml:space="preserve">|
|
|
|
|
</t>
        </is>
      </c>
      <c r="BY8" t="inlineStr">
        <is>
          <t>"techniek waarmee de complete DNA-sequentie van een organisme in kaart wordt gebracht"</t>
        </is>
      </c>
      <c r="BZ8" s="2" t="inlineStr">
        <is>
          <t>sekwencjonowanie genomu|
sekwencjonowanie całogenomowe|
WGS</t>
        </is>
      </c>
      <c r="CA8" s="2" t="inlineStr">
        <is>
          <t>3|
3|
3</t>
        </is>
      </c>
      <c r="CB8" s="2" t="inlineStr">
        <is>
          <t xml:space="preserve">|
|
</t>
        </is>
      </c>
      <c r="CC8" t="inlineStr">
        <is>
          <t>proces odczytu całego
genomu danego organizmu</t>
        </is>
      </c>
      <c r="CD8" s="2" t="inlineStr">
        <is>
          <t>sequenciação completa do genoma|
sequenciação genómica|
sequenciação total do genoma</t>
        </is>
      </c>
      <c r="CE8" s="2" t="inlineStr">
        <is>
          <t>3|
3|
3</t>
        </is>
      </c>
      <c r="CF8" s="2" t="inlineStr">
        <is>
          <t xml:space="preserve">|
|
</t>
        </is>
      </c>
      <c r="CG8" t="inlineStr">
        <is>
          <t>Processo que determina, de uma vez, a sequência completa de nucleotídeos do genoma de um organismo.</t>
        </is>
      </c>
      <c r="CH8" s="2" t="inlineStr">
        <is>
          <t>secvențiere a genomului|
secvențiere genomică|
secvențiere a întregului genom|
secvențiere completă a genomului</t>
        </is>
      </c>
      <c r="CI8" s="2" t="inlineStr">
        <is>
          <t>3|
3|
3|
3</t>
        </is>
      </c>
      <c r="CJ8" s="2" t="inlineStr">
        <is>
          <t xml:space="preserve">|
|
|
</t>
        </is>
      </c>
      <c r="CK8" t="inlineStr">
        <is>
          <t>metodă de analiză prin care se determină secvența de nucleotide care constituie întregul genom al unui organism</t>
        </is>
      </c>
      <c r="CL8" s="2" t="inlineStr">
        <is>
          <t>sekvenovanie celého genómu|
sekvenovanie genómu|
celogenómové sekvenovanie|
WGS</t>
        </is>
      </c>
      <c r="CM8" s="2" t="inlineStr">
        <is>
          <t>3|
3|
3|
3</t>
        </is>
      </c>
      <c r="CN8" s="2" t="inlineStr">
        <is>
          <t xml:space="preserve">|
|
|
</t>
        </is>
      </c>
      <c r="CO8" t="inlineStr">
        <is>
          <t>komplexná metóda na analýzu celých &lt;a href="https://iate.europa.eu/entry/result/1073540/sk" target="_blank"&gt;genómov&lt;/a&gt;</t>
        </is>
      </c>
      <c r="CP8" s="2" t="inlineStr">
        <is>
          <t>celotno genomsko sekvenciranje|
genomsko sekvenciranje</t>
        </is>
      </c>
      <c r="CQ8" s="2" t="inlineStr">
        <is>
          <t>3|
3</t>
        </is>
      </c>
      <c r="CR8" s="2" t="inlineStr">
        <is>
          <t xml:space="preserve">|
</t>
        </is>
      </c>
      <c r="CS8" t="inlineStr">
        <is>
          <t>sekvenciranje celotne DNK, tako kodirajoče, kot tudi nekodirajoče. S sekvenciranjem celotnega genoma, lahko dosežemo diagnostični uspeh nad 40%, kar predstavlja predstavlja pomembno dodano vrednost te metode pri diagnostiki vzrokov genetskih bolezni.</t>
        </is>
      </c>
      <c r="CT8" s="2" t="inlineStr">
        <is>
          <t>genomsekvensering|
helgenomsekvensering</t>
        </is>
      </c>
      <c r="CU8" s="2" t="inlineStr">
        <is>
          <t>3|
3</t>
        </is>
      </c>
      <c r="CV8" s="2" t="inlineStr">
        <is>
          <t xml:space="preserve">|
</t>
        </is>
      </c>
      <c r="CW8" t="inlineStr">
        <is>
          <t>Sekvensering av en individs hela genuppsättning.</t>
        </is>
      </c>
    </row>
    <row r="9">
      <c r="A9" s="1" t="str">
        <f>HYPERLINK("https://iate.europa.eu/entry/result/794825/all", "794825")</f>
        <v>794825</v>
      </c>
      <c r="B9" t="inlineStr">
        <is>
          <t>LAW</t>
        </is>
      </c>
      <c r="C9" t="inlineStr">
        <is>
          <t>LAW</t>
        </is>
      </c>
      <c r="D9" t="inlineStr">
        <is>
          <t>yes</t>
        </is>
      </c>
      <c r="E9" t="inlineStr">
        <is>
          <t/>
        </is>
      </c>
      <c r="F9" s="2" t="inlineStr">
        <is>
          <t>избор на най-благоприятна юрисдикция|
смяна на мястото на установяване|
търсене на най-благоприятната правна система</t>
        </is>
      </c>
      <c r="G9" s="2" t="inlineStr">
        <is>
          <t>3|
2|
2</t>
        </is>
      </c>
      <c r="H9" s="2" t="inlineStr">
        <is>
          <t xml:space="preserve">|
|
</t>
        </is>
      </c>
      <c r="I9" t="inlineStr">
        <is>
          <t>търсене на съд, който би решил по най-благоприятен начин даден случай в рамките на международното частно право, съотв. избор на седалище на дружество в зависимост от правния ред, който е най-изгоден за дружеството</t>
        </is>
      </c>
      <c r="J9" s="2" t="inlineStr">
        <is>
          <t>spekulativní výběr jurisdikce|
„forum-shopping“|
spekulativní výběr soudní příslušnosti|
převádění řízení do jiných zemí|
volba příslušnosti</t>
        </is>
      </c>
      <c r="K9" s="2" t="inlineStr">
        <is>
          <t>3|
3|
3|
2|
2</t>
        </is>
      </c>
      <c r="L9" s="2" t="inlineStr">
        <is>
          <t xml:space="preserve">|
|
|
|
</t>
        </is>
      </c>
      <c r="M9" t="inlineStr">
        <is>
          <t/>
        </is>
      </c>
      <c r="N9" s="2" t="inlineStr">
        <is>
          <t>forum shopping|
forumshopping</t>
        </is>
      </c>
      <c r="O9" s="2" t="inlineStr">
        <is>
          <t>3|
3</t>
        </is>
      </c>
      <c r="P9" s="2" t="inlineStr">
        <is>
          <t xml:space="preserve">|
</t>
        </is>
      </c>
      <c r="Q9" t="inlineStr">
        <is>
          <t>udtryk for, at en sagsøger kan vælge den ret til at påkende en retstvist, som byder ham særlige fordele</t>
        </is>
      </c>
      <c r="R9" s="2" t="inlineStr">
        <is>
          <t>Wahl des günstigsten Gerichtsstands</t>
        </is>
      </c>
      <c r="S9" s="2" t="inlineStr">
        <is>
          <t>3</t>
        </is>
      </c>
      <c r="T9" s="2" t="inlineStr">
        <is>
          <t/>
        </is>
      </c>
      <c r="U9" t="inlineStr">
        <is>
          <t>gezielte Auswahl desjenigen Gerichts, das unter mehreren international zuständigen Gerichten das für den Betroffenen günstigste Recht anwenden wird</t>
        </is>
      </c>
      <c r="V9" s="2" t="inlineStr">
        <is>
          <t>ευκαιριακή επιλογή φορολογικής αρμοδιότητας|
forum-shopping|
άγρα αρμόδιου δικαστηρίου</t>
        </is>
      </c>
      <c r="W9" s="2" t="inlineStr">
        <is>
          <t>3|
3|
3</t>
        </is>
      </c>
      <c r="X9" s="2" t="inlineStr">
        <is>
          <t xml:space="preserve">|
|
</t>
        </is>
      </c>
      <c r="Y9" t="inlineStr">
        <is>
          <t>Στην περίπτωση αυτή, ο κίνδυνος είναι να επιλέξει ο διάδικος τα δικαστήρια ενός κράτους μέλους αντί ενός άλλου για τον απλούστατο λόγο ότι το εφαρμοστέο δίκαιο στο κράτος αυτό θα ήταν ευνοϊκότερο γι' αυτόν επί της ουσίας. Η πρακτική είναι γνωστή με τον όρο "forum shopping".</t>
        </is>
      </c>
      <c r="Z9" s="2" t="inlineStr">
        <is>
          <t>jurisdiction shopping|
forum-shopping|
forum shifting|
forum shopping</t>
        </is>
      </c>
      <c r="AA9" s="2" t="inlineStr">
        <is>
          <t>3|
3|
3|
1</t>
        </is>
      </c>
      <c r="AB9" s="2" t="inlineStr">
        <is>
          <t xml:space="preserve">|
|
|
</t>
        </is>
      </c>
      <c r="AC9" t="inlineStr">
        <is>
          <t>The practice of choosing the most favourable jurisdiction or court in which a claim might be heard.</t>
        </is>
      </c>
      <c r="AD9" s="2" t="inlineStr">
        <is>
          <t>búsqueda de un foro de conveniencia|
búsqueda del órgano jurisdiccional más ventajoso|
búsqueda del foro más favorable|
elección del fuero más ventajoso</t>
        </is>
      </c>
      <c r="AE9" s="2" t="inlineStr">
        <is>
          <t>3|
2|
3|
3</t>
        </is>
      </c>
      <c r="AF9" s="2" t="inlineStr">
        <is>
          <t xml:space="preserve">|
|
|
</t>
        </is>
      </c>
      <c r="AG9" t="inlineStr">
        <is>
          <t>Concepto de Derecho internacional privado que designa la tendencia de la persona que inicia la acción judicial a elegir un tribunal (foro) u otro, no porque sea el más adecuado para conocer del litigio, sino porque las normas sobre conflicto de leyes que este tribunal aplica llevarán a la aplicación de la ley más ventajosa para la persona.</t>
        </is>
      </c>
      <c r="AH9" s="2" t="inlineStr">
        <is>
          <t>meelepärase kohtualluvuse valimine</t>
        </is>
      </c>
      <c r="AI9" s="2" t="inlineStr">
        <is>
          <t>3</t>
        </is>
      </c>
      <c r="AJ9" s="2" t="inlineStr">
        <is>
          <t/>
        </is>
      </c>
      <c r="AK9" t="inlineStr">
        <is>
          <t>hagi esitamisel menetleva kohtu valimine selle alusel, millises kohtualluvuses kehtivad hageja jaoks soodsamad õigusnormid</t>
        </is>
      </c>
      <c r="AL9" s="2" t="inlineStr">
        <is>
          <t>asianosaiselle edullisimman oikeuspaikan etsiminen|
sopivan verotusvaltion valinta|
sijoittautumispaikan siirtäminen|
oikeuspaikkakeinottelu</t>
        </is>
      </c>
      <c r="AM9" s="2" t="inlineStr">
        <is>
          <t>2|
3|
2|
3</t>
        </is>
      </c>
      <c r="AN9" s="2" t="inlineStr">
        <is>
          <t xml:space="preserve">|
|
|
</t>
        </is>
      </c>
      <c r="AO9" t="inlineStr">
        <is>
          <t>"ilmiö, jossa kukin riidan osapuolista yrittää saada asian vireille sen valtion tuomioistuimessa, jossa sovelletaan hänelle edullisinta lakia"</t>
        </is>
      </c>
      <c r="AP9" s="2" t="inlineStr">
        <is>
          <t>course au plus offrant|
course aux tribunaux|
élection de juridiction</t>
        </is>
      </c>
      <c r="AQ9" s="2" t="inlineStr">
        <is>
          <t>2|
3|
3</t>
        </is>
      </c>
      <c r="AR9" s="2" t="inlineStr">
        <is>
          <t xml:space="preserve">|
|
</t>
        </is>
      </c>
      <c r="AS9" t="inlineStr">
        <is>
          <t>choix d'une juridiction en raison des avantages, de procédure ou de fond, qu'on en attend</t>
        </is>
      </c>
      <c r="AT9" s="2" t="inlineStr">
        <is>
          <t>siopadóireacht dlínse</t>
        </is>
      </c>
      <c r="AU9" s="2" t="inlineStr">
        <is>
          <t>3</t>
        </is>
      </c>
      <c r="AV9" s="2" t="inlineStr">
        <is>
          <t/>
        </is>
      </c>
      <c r="AW9" t="inlineStr">
        <is>
          <t/>
        </is>
      </c>
      <c r="AX9" s="2" t="inlineStr">
        <is>
          <t>biranje najpovoljnijeg suda|
biranje najpovoljnije jurisdikcije</t>
        </is>
      </c>
      <c r="AY9" s="2" t="inlineStr">
        <is>
          <t>3|
3</t>
        </is>
      </c>
      <c r="AZ9" s="2" t="inlineStr">
        <is>
          <t xml:space="preserve">|
</t>
        </is>
      </c>
      <c r="BA9" t="inlineStr">
        <is>
          <t/>
        </is>
      </c>
      <c r="BB9" s="2" t="inlineStr">
        <is>
          <t>igazságszolgáltatási fórum megválasztása|
joghatóság megválasztása|
a legkedvezőbb igazságszolgáltatási fórum kiválasztása</t>
        </is>
      </c>
      <c r="BC9" s="2" t="inlineStr">
        <is>
          <t>3|
2|
3</t>
        </is>
      </c>
      <c r="BD9" s="2" t="inlineStr">
        <is>
          <t xml:space="preserve">|
|
</t>
        </is>
      </c>
      <c r="BE9" t="inlineStr">
        <is>
          <t>az a visszaélésszerű gyakorlat, hogy az ügy kedvezőbb kimenetele érdekében a felek vagyonukat vagy a bírósági eljárást egyik tagállamból a másikba helyezzék, illetve az, hogy valamely tagállami bíróságot az ott alkalmazott anyagi jogi (vagy eljárásjogi) előnyök alapján kiválasztják</t>
        </is>
      </c>
      <c r="BF9" s="2" t="inlineStr">
        <is>
          <t>ricerca del foro più vantaggioso|
"forum shopping"|
foro di convenienza|
scelta opportunistica del foro</t>
        </is>
      </c>
      <c r="BG9" s="2" t="inlineStr">
        <is>
          <t>3|
3|
3|
3</t>
        </is>
      </c>
      <c r="BH9" s="2" t="inlineStr">
        <is>
          <t xml:space="preserve">|
|
|
</t>
        </is>
      </c>
      <c r="BI9" t="inlineStr">
        <is>
          <t>possibilità per l'attore di scegliere e intentare l'azione davanti alla giurisdizione per lui più vantaggiosa sotto vari profili (ammontare del risarcimento del danno, termini di prescrizione, requisiti procedurali, ecc.)</t>
        </is>
      </c>
      <c r="BJ9" s="2" t="inlineStr">
        <is>
          <t>parankios jurisdikcijos paieškos|
palankesnio teisinio reglamentavimo ieškojimas</t>
        </is>
      </c>
      <c r="BK9" s="2" t="inlineStr">
        <is>
          <t>2|
3</t>
        </is>
      </c>
      <c r="BL9" s="2" t="inlineStr">
        <is>
          <t xml:space="preserve">|
</t>
        </is>
      </c>
      <c r="BM9" t="inlineStr">
        <is>
          <t/>
        </is>
      </c>
      <c r="BN9" s="2" t="inlineStr">
        <is>
          <t>jurisdikcijas izvēle|
labvēlīgākās tiesas izvēle</t>
        </is>
      </c>
      <c r="BO9" s="2" t="inlineStr">
        <is>
          <t>2|
2</t>
        </is>
      </c>
      <c r="BP9" s="2" t="inlineStr">
        <is>
          <t xml:space="preserve">|
</t>
        </is>
      </c>
      <c r="BQ9" t="inlineStr">
        <is>
          <t/>
        </is>
      </c>
      <c r="BR9" s="2" t="inlineStr">
        <is>
          <t>għażla opportunistika tal-ġuriżdizzjoni|
forum shopping</t>
        </is>
      </c>
      <c r="BS9" s="2" t="inlineStr">
        <is>
          <t>3|
2</t>
        </is>
      </c>
      <c r="BT9" s="2" t="inlineStr">
        <is>
          <t xml:space="preserve">|
</t>
        </is>
      </c>
      <c r="BU9" t="inlineStr">
        <is>
          <t>il-prattika li tinvolvi l-għażla tal-aktar ġuriżdizzjoni favorevoli fir-rigward ta' pretensjoni partikolari</t>
        </is>
      </c>
      <c r="BV9" s="2" t="inlineStr">
        <is>
          <t>forumshopping|
forumshoppen</t>
        </is>
      </c>
      <c r="BW9" s="2" t="inlineStr">
        <is>
          <t>3|
3</t>
        </is>
      </c>
      <c r="BX9" s="2" t="inlineStr">
        <is>
          <t xml:space="preserve">|
</t>
        </is>
      </c>
      <c r="BY9" t="inlineStr">
        <is>
          <t>degene die het initiatief neemt om een gerechtelijke procedure in te stellen, kan geneigd zijn de keuze van het gerecht te laten afhangen van de wet die door dit gerecht zal worden toegepast omdat die de betrokkene het beste uitkomt</t>
        </is>
      </c>
      <c r="BZ9" s="2" t="inlineStr">
        <is>
          <t>wykorzystywanie różnic w systemach prawnych|
„turystyka sądowa”|
wybór sądu pod kątem własnego interesu|
wybór sądu ze względu na możliwość korzystniejszego rozstrzygnięcia sprawy (ang. &lt;i&gt;forum-shopping&lt;/i&gt;)</t>
        </is>
      </c>
      <c r="CA9" s="2" t="inlineStr">
        <is>
          <t>2|
3|
2|
3</t>
        </is>
      </c>
      <c r="CB9" s="2" t="inlineStr">
        <is>
          <t xml:space="preserve">|
|
|
</t>
        </is>
      </c>
      <c r="CC9" t="inlineStr">
        <is>
          <t>przenoszenie działalności do kraju, w którym obowiązują łagodniejsze przepisy</t>
        </is>
      </c>
      <c r="CD9" s="2" t="inlineStr">
        <is>
          <t>busca do foro mais vantajoso|
busca do foro mais favorável</t>
        </is>
      </c>
      <c r="CE9" s="2" t="inlineStr">
        <is>
          <t>3|
3</t>
        </is>
      </c>
      <c r="CF9" s="2" t="inlineStr">
        <is>
          <t xml:space="preserve">|
</t>
        </is>
      </c>
      <c r="CG9" t="inlineStr">
        <is>
          <t>Prática seguida em direito internacional privado em que a parte que intenta a ação procura, de entre vários foros igualmente competentes para conhecer da causa, aquele que, ao aplicar as suas normas de conflitos de leis, aplicar a lei que lhe for mais favorável.</t>
        </is>
      </c>
      <c r="CH9" s="2" t="inlineStr">
        <is>
          <t>alegere a unei instanțe mai favorabile</t>
        </is>
      </c>
      <c r="CI9" s="2" t="inlineStr">
        <is>
          <t>3</t>
        </is>
      </c>
      <c r="CJ9" s="2" t="inlineStr">
        <is>
          <t/>
        </is>
      </c>
      <c r="CK9" t="inlineStr">
        <is>
          <t/>
        </is>
      </c>
      <c r="CL9" s="2" t="inlineStr">
        <is>
          <t>taktizovanie pri výbere súdu|
taktizovanie pri výbere sídla|
výber najvhodnejšej jurisdikcie</t>
        </is>
      </c>
      <c r="CM9" s="2" t="inlineStr">
        <is>
          <t>3|
3|
2</t>
        </is>
      </c>
      <c r="CN9" s="2" t="inlineStr">
        <is>
          <t xml:space="preserve">|
admitted|
</t>
        </is>
      </c>
      <c r="CO9" t="inlineStr">
        <is>
          <t>prax, pri ktorej sa subjekt snaží, aby v prípade nejakej súdnej veci bol jemu príslušný súd ten súd, ktorý by mohol rozhodnúť najviac v jeho propech</t>
        </is>
      </c>
      <c r="CP9" s="2" t="inlineStr">
        <is>
          <t>izbira najugodnejšega sodišča</t>
        </is>
      </c>
      <c r="CQ9" s="2" t="inlineStr">
        <is>
          <t>3</t>
        </is>
      </c>
      <c r="CR9" s="2" t="inlineStr">
        <is>
          <t/>
        </is>
      </c>
      <c r="CS9" t="inlineStr">
        <is>
          <t>odločitev stranke, da med več pristojnimi sodišči sproži postopek na tistem, od katerega pričakuje, da bo uporabilo zanjo bolj ugodno pravo</t>
        </is>
      </c>
      <c r="CT9" s="2" t="inlineStr">
        <is>
          <t>forumshopping</t>
        </is>
      </c>
      <c r="CU9" s="2" t="inlineStr">
        <is>
          <t>3</t>
        </is>
      </c>
      <c r="CV9" s="2" t="inlineStr">
        <is>
          <t/>
        </is>
      </c>
      <c r="CW9" t="inlineStr">
        <is>
          <t>Ett förfaringssätt som går ut på att undersöka de tänkbara processländerna för att kunna väcka talan vid domstolarna i det land som är förmånligast ur kärandens synvinkel.</t>
        </is>
      </c>
    </row>
    <row r="10">
      <c r="A10" s="1" t="str">
        <f>HYPERLINK("https://iate.europa.eu/entry/result/873177/all", "873177")</f>
        <v>873177</v>
      </c>
      <c r="B10" t="inlineStr">
        <is>
          <t>PRODUCTION, TECHNOLOGY AND RESEARCH</t>
        </is>
      </c>
      <c r="C10" t="inlineStr">
        <is>
          <t>PRODUCTION, TECHNOLOGY AND RESEARCH|research and intellectual property|intellectual property|industrial property|designs and models</t>
        </is>
      </c>
      <c r="D10" t="inlineStr">
        <is>
          <t>yes</t>
        </is>
      </c>
      <c r="E10" t="inlineStr">
        <is>
          <t/>
        </is>
      </c>
      <c r="F10" t="inlineStr">
        <is>
          <t/>
        </is>
      </c>
      <c r="G10" t="inlineStr">
        <is>
          <t/>
        </is>
      </c>
      <c r="H10" t="inlineStr">
        <is>
          <t/>
        </is>
      </c>
      <c r="I10" t="inlineStr">
        <is>
          <t/>
        </is>
      </c>
      <c r="J10" s="2" t="inlineStr">
        <is>
          <t>rejstřík (průmyslových) vzorů Společenství</t>
        </is>
      </c>
      <c r="K10" s="2" t="inlineStr">
        <is>
          <t>3</t>
        </is>
      </c>
      <c r="L10" s="2" t="inlineStr">
        <is>
          <t/>
        </is>
      </c>
      <c r="M10" t="inlineStr">
        <is>
          <t>rejstřík, který vede Úřad Evropské unie pro duševní vlastnictví a který obsahuje údaje o (průmyslových) vzorech Společenství</t>
        </is>
      </c>
      <c r="N10" s="2" t="inlineStr">
        <is>
          <t>EF-designregister|
EF-mønsterregister</t>
        </is>
      </c>
      <c r="O10" s="2" t="inlineStr">
        <is>
          <t>4|
1</t>
        </is>
      </c>
      <c r="P10" s="2" t="inlineStr">
        <is>
          <t xml:space="preserve">|
</t>
        </is>
      </c>
      <c r="Q10" t="inlineStr">
        <is>
          <t>register, der føres af &lt;a href="https://iate.europa.eu/entry/result/3563004/da" target="_blank"&gt;Den Europæiske Unions Kontor for Intellektuel Ejendomsret&lt;/a&gt;, og som indeholder de oplysninger, hvis indførelse i registret er foreskrevet i forordning (EF) nr. 6/2002 om EF-design og i gennemførelsesforordningen hertil</t>
        </is>
      </c>
      <c r="R10" s="2" t="inlineStr">
        <is>
          <t>Register für Gemeinschaftsmuster|
Register für Gemeinschaftsgeschmacksmuster</t>
        </is>
      </c>
      <c r="S10" s="2" t="inlineStr">
        <is>
          <t>1|
1</t>
        </is>
      </c>
      <c r="T10" s="2" t="inlineStr">
        <is>
          <t xml:space="preserve">|
</t>
        </is>
      </c>
      <c r="U10" t="inlineStr">
        <is>
          <t/>
        </is>
      </c>
      <c r="V10" s="2" t="inlineStr">
        <is>
          <t>μητρώο κοινοτικών σχεδίων και υποδειγμάτων</t>
        </is>
      </c>
      <c r="W10" s="2" t="inlineStr">
        <is>
          <t>3</t>
        </is>
      </c>
      <c r="X10" s="2" t="inlineStr">
        <is>
          <t/>
        </is>
      </c>
      <c r="Y10" t="inlineStr">
        <is>
          <t>μητρώο στο οποίο σημειώνονται όλα τα στοιχεία των οποίων η καταχώριση προβλέπεται από τον κανονισμό (ΕΚ) αριθ. 6/2002 του Συμβουλίου για τα κοινοτικά σχέδια και υποδείγματα ή από τον εκτελεστικό κανονισμό του και το οποίο προσφέρεται για δημόσια έρευνα</t>
        </is>
      </c>
      <c r="Z10" s="2" t="inlineStr">
        <is>
          <t>register of Community designs|
Community Design Register</t>
        </is>
      </c>
      <c r="AA10" s="2" t="inlineStr">
        <is>
          <t>4|
3</t>
        </is>
      </c>
      <c r="AB10" s="2" t="inlineStr">
        <is>
          <t>|
admitted</t>
        </is>
      </c>
      <c r="AC10" t="inlineStr">
        <is>
          <t>register kept by the &lt;a href="https://iate.europa.eu/entry/result/3563004/en" target="_blank"&gt;European Union Intellectual Property Office&lt;/a&gt; that contains the particulars provided for by Regulation (EC) No 6/2002 on Community designs and its implementing regulation (Regulation (EC) No 2245/2002)</t>
        </is>
      </c>
      <c r="AD10" s="2" t="inlineStr">
        <is>
          <t>Registro de Dibujos y Modelos Comunitarios|
Registro de Diseños Comunitarios</t>
        </is>
      </c>
      <c r="AE10" s="2" t="inlineStr">
        <is>
          <t>2|
1</t>
        </is>
      </c>
      <c r="AF10" s="2" t="inlineStr">
        <is>
          <t xml:space="preserve">|
</t>
        </is>
      </c>
      <c r="AG10" t="inlineStr">
        <is>
          <t/>
        </is>
      </c>
      <c r="AH10" s="2" t="inlineStr">
        <is>
          <t>ühenduse disainilahenduste register</t>
        </is>
      </c>
      <c r="AI10" s="2" t="inlineStr">
        <is>
          <t>3</t>
        </is>
      </c>
      <c r="AJ10" s="2" t="inlineStr">
        <is>
          <t/>
        </is>
      </c>
      <c r="AK10" t="inlineStr">
        <is>
          <t>register, 
mida peab &lt;a href="https://iate.europa.eu/entry/result/3563004/et" target="_blank"&gt;Euroopa Liidu Intellektuaalomandi Amet&lt;/a&gt; ja mis sisaldab määruse (EÜ) nr 6/2002 või selle rakendusmääruse (määrus (EÜ) nr 2245/2002) kohaselt 
registreerimisele kuuluvaid andmeid</t>
        </is>
      </c>
      <c r="AL10" s="2" t="inlineStr">
        <is>
          <t>yhteisön mallirekisteri</t>
        </is>
      </c>
      <c r="AM10" s="2" t="inlineStr">
        <is>
          <t>3</t>
        </is>
      </c>
      <c r="AN10" s="2" t="inlineStr">
        <is>
          <t/>
        </is>
      </c>
      <c r="AO10" t="inlineStr">
        <is>
          <t>sisämarkkinoilla toimivan yhdenmukaistamisviraston (tavaramerkit ja mallit) ylläpitämä rekisteri, johon kirjataan kaikki rekisteröityä yhteisömallia koskevat hakemukset ja jossa ylläpidetään rekisteröityä yhteisömallia koskevia tietoja</t>
        </is>
      </c>
      <c r="AP10" s="2" t="inlineStr">
        <is>
          <t>registre des dessins ou modèles communautaires</t>
        </is>
      </c>
      <c r="AQ10" s="2" t="inlineStr">
        <is>
          <t>3</t>
        </is>
      </c>
      <c r="AR10" s="2" t="inlineStr">
        <is>
          <t/>
        </is>
      </c>
      <c r="AS10" t="inlineStr">
        <is>
          <t/>
        </is>
      </c>
      <c r="AT10" s="2" t="inlineStr">
        <is>
          <t>an Clár um Dhearaí Comhphobail</t>
        </is>
      </c>
      <c r="AU10" s="2" t="inlineStr">
        <is>
          <t>3</t>
        </is>
      </c>
      <c r="AV10" s="2" t="inlineStr">
        <is>
          <t/>
        </is>
      </c>
      <c r="AW10" t="inlineStr">
        <is>
          <t/>
        </is>
      </c>
      <c r="AX10" t="inlineStr">
        <is>
          <t/>
        </is>
      </c>
      <c r="AY10" t="inlineStr">
        <is>
          <t/>
        </is>
      </c>
      <c r="AZ10" t="inlineStr">
        <is>
          <t/>
        </is>
      </c>
      <c r="BA10" t="inlineStr">
        <is>
          <t/>
        </is>
      </c>
      <c r="BB10" s="2" t="inlineStr">
        <is>
          <t>közösségi formatervezésiminta-oltalmi lajstrom</t>
        </is>
      </c>
      <c r="BC10" s="2" t="inlineStr">
        <is>
          <t>3</t>
        </is>
      </c>
      <c r="BD10" s="2" t="inlineStr">
        <is>
          <t/>
        </is>
      </c>
      <c r="BE10" t="inlineStr">
        <is>
          <t/>
        </is>
      </c>
      <c r="BF10" s="2" t="inlineStr">
        <is>
          <t>registro dei disegni e modelli comunitari</t>
        </is>
      </c>
      <c r="BG10" s="2" t="inlineStr">
        <is>
          <t>3</t>
        </is>
      </c>
      <c r="BH10" s="2" t="inlineStr">
        <is>
          <t/>
        </is>
      </c>
      <c r="BI10" t="inlineStr">
        <is>
          <t>registro, tenuto dall'Ufficio per l'armonizzazione nel mercato interno e generalmente aperto alla consultazione pubblica, nel quale sono riportate tutte le indicazioni di cui la pertinente normativa dell'UE prescrive l'iscrizione</t>
        </is>
      </c>
      <c r="BJ10" s="2" t="inlineStr">
        <is>
          <t>Bendrijos dizainų registras</t>
        </is>
      </c>
      <c r="BK10" s="2" t="inlineStr">
        <is>
          <t>3</t>
        </is>
      </c>
      <c r="BL10" s="2" t="inlineStr">
        <is>
          <t/>
        </is>
      </c>
      <c r="BM10" t="inlineStr">
        <is>
          <t/>
        </is>
      </c>
      <c r="BN10" s="2" t="inlineStr">
        <is>
          <t>Kopienas dizainparaugu reģistrs</t>
        </is>
      </c>
      <c r="BO10" s="2" t="inlineStr">
        <is>
          <t>3</t>
        </is>
      </c>
      <c r="BP10" s="2" t="inlineStr">
        <is>
          <t/>
        </is>
      </c>
      <c r="BQ10" t="inlineStr">
        <is>
          <t>Reģistrs, kurā atrodas informācija, kuras ievadīšana ir paredzēta Padomes Regulā (EK) Nr. 6/2002 vai izpildes regulā. Sabiedrībai pieejamie reģistra ieraksti tiek publicēti Kopienas Dizainparaugu Biļetenā ( &lt;a href="/entry/result/874012/all" id="ENTRY_TO_ENTRY_CONVERTER" target="_blank"&gt;IATE:874012&lt;/a&gt; ).</t>
        </is>
      </c>
      <c r="BR10" s="2" t="inlineStr">
        <is>
          <t>reġistru tad-disinji Komunitarji</t>
        </is>
      </c>
      <c r="BS10" s="2" t="inlineStr">
        <is>
          <t>3</t>
        </is>
      </c>
      <c r="BT10" s="2" t="inlineStr">
        <is>
          <t/>
        </is>
      </c>
      <c r="BU10" t="inlineStr">
        <is>
          <t>reġistru miżmum mill-&lt;a href="https://iate.europa.eu/entry/result/3563004/en" target="_blank"&gt;Uffiċċju tal-Proprjetà Intellettwali tal-Unjoni Ewropea&lt;/a&gt;li jkun fih il-partikolaritajiet provduti bir-Regolament (KE) Nru 6/2002 dwar id-disinji Komunitarji u bir-Regolament ta' implimentazzjoni tiegħu (ir-Regolament (KE) Nru 2245/2002)</t>
        </is>
      </c>
      <c r="BV10" s="2" t="inlineStr">
        <is>
          <t>register van Gemeenschapsmodellen</t>
        </is>
      </c>
      <c r="BW10" s="2" t="inlineStr">
        <is>
          <t>3</t>
        </is>
      </c>
      <c r="BX10" s="2" t="inlineStr">
        <is>
          <t/>
        </is>
      </c>
      <c r="BY10" t="inlineStr">
        <is>
          <t>databank waarin informatie is opgenomen over de inschrijving van een Gemeenschapsmodel</t>
        </is>
      </c>
      <c r="BZ10" s="2" t="inlineStr">
        <is>
          <t>rejestr wzorów wspólnotowych</t>
        </is>
      </c>
      <c r="CA10" s="2" t="inlineStr">
        <is>
          <t>3</t>
        </is>
      </c>
      <c r="CB10" s="2" t="inlineStr">
        <is>
          <t/>
        </is>
      </c>
      <c r="CC10" t="inlineStr">
        <is>
          <t>rejestr prowadzony przez Urząd Harmonizacji w ramach Rynku Wewnętrznego, zawierający wszystkie dane, których wpisanie jest przewidziane rozporządzeniem &lt;a href="https://eur-lex.europa.eu/legal-content/PL/TXT/?uri=CELEX:02002R0006-20130701" target="_blank"&gt;Rady (WE) NR 6/2002 z dnia 12 grudnia 2001 r. w sprawie wzorów wspólnotowych &lt;time datetime="27.9.2019"&gt; (27.9.2019)&lt;/time&gt;&lt;/a&gt;</t>
        </is>
      </c>
      <c r="CD10" s="2" t="inlineStr">
        <is>
          <t>Registo de Desenhos e Modelos Comunitários</t>
        </is>
      </c>
      <c r="CE10" s="2" t="inlineStr">
        <is>
          <t>3</t>
        </is>
      </c>
      <c r="CF10" s="2" t="inlineStr">
        <is>
          <t/>
        </is>
      </c>
      <c r="CG10" t="inlineStr">
        <is>
          <t/>
        </is>
      </c>
      <c r="CH10" s="2" t="inlineStr">
        <is>
          <t>Registrul desenelor sau modelelor industriale comunitare</t>
        </is>
      </c>
      <c r="CI10" s="2" t="inlineStr">
        <is>
          <t>3</t>
        </is>
      </c>
      <c r="CJ10" s="2" t="inlineStr">
        <is>
          <t/>
        </is>
      </c>
      <c r="CK10" t="inlineStr">
        <is>
          <t/>
        </is>
      </c>
      <c r="CL10" t="inlineStr">
        <is>
          <t/>
        </is>
      </c>
      <c r="CM10" t="inlineStr">
        <is>
          <t/>
        </is>
      </c>
      <c r="CN10" t="inlineStr">
        <is>
          <t/>
        </is>
      </c>
      <c r="CO10" t="inlineStr">
        <is>
          <t/>
        </is>
      </c>
      <c r="CP10" s="2" t="inlineStr">
        <is>
          <t>register modelov Skupnosti</t>
        </is>
      </c>
      <c r="CQ10" s="2" t="inlineStr">
        <is>
          <t>3</t>
        </is>
      </c>
      <c r="CR10" s="2" t="inlineStr">
        <is>
          <t/>
        </is>
      </c>
      <c r="CS10" t="inlineStr">
        <is>
          <t>register, ki ga vodi &lt;a href="https://iate.europa.eu/entry/result/3563004/sl" target="_blank"&gt;Urad Evropske unije za intelektualno lastnino&lt;/a&gt; in ki vsebuje podrobne podatke, katerih registracijo določa Uredba (ES) št. 6/2002 o modelih Skupnosti ali njena izvedbena uredba (Uredba (ES) št. 2245/2002)</t>
        </is>
      </c>
      <c r="CT10" s="2" t="inlineStr">
        <is>
          <t>register över gemenskapsformgivningar</t>
        </is>
      </c>
      <c r="CU10" s="2" t="inlineStr">
        <is>
          <t>3</t>
        </is>
      </c>
      <c r="CV10" s="2" t="inlineStr">
        <is>
          <t/>
        </is>
      </c>
      <c r="CW10" t="inlineStr">
        <is>
          <t/>
        </is>
      </c>
    </row>
    <row r="11">
      <c r="A11" s="1" t="str">
        <f>HYPERLINK("https://iate.europa.eu/entry/result/1253839/all", "1253839")</f>
        <v>1253839</v>
      </c>
      <c r="B11" t="inlineStr">
        <is>
          <t>TRADE;PRODUCTION, TECHNOLOGY AND RESEARCH</t>
        </is>
      </c>
      <c r="C11" t="inlineStr">
        <is>
          <t>TRADE|marketing|marketing;PRODUCTION, TECHNOLOGY AND RESEARCH|research and intellectual property|intellectual property</t>
        </is>
      </c>
      <c r="D11" t="inlineStr">
        <is>
          <t>yes</t>
        </is>
      </c>
      <c r="E11" t="inlineStr">
        <is>
          <t/>
        </is>
      </c>
      <c r="F11" s="2" t="inlineStr">
        <is>
          <t>търговска марка</t>
        </is>
      </c>
      <c r="G11" s="2" t="inlineStr">
        <is>
          <t>3</t>
        </is>
      </c>
      <c r="H11" s="2" t="inlineStr">
        <is>
          <t/>
        </is>
      </c>
      <c r="I11" t="inlineStr">
        <is>
          <t>Знак, с който търговец означава стоките, които произвежда или продава, за отличаване от стоките на другите търговци.</t>
        </is>
      </c>
      <c r="J11" s="2" t="inlineStr">
        <is>
          <t>ochranná známka</t>
        </is>
      </c>
      <c r="K11" s="2" t="inlineStr">
        <is>
          <t>3</t>
        </is>
      </c>
      <c r="L11" s="2" t="inlineStr">
        <is>
          <t/>
        </is>
      </c>
      <c r="M11" t="inlineStr">
        <is>
          <t>jakékoliv označení schopné grafického znázornění, zejména slova, včetně osobních jmen, barvy, kresby, písmena, číslice, tvar výrobku nebo jeho obal, pokud je toto označení způsobilé odlišit výrobky nebo služby jedné osoby od výrobků nebo služeb jiné osoby</t>
        </is>
      </c>
      <c r="N11" s="2" t="inlineStr">
        <is>
          <t>handelsmærke|
varemærke|
handelsnavn</t>
        </is>
      </c>
      <c r="O11" s="2" t="inlineStr">
        <is>
          <t>3|
3|
3</t>
        </is>
      </c>
      <c r="P11" s="2" t="inlineStr">
        <is>
          <t xml:space="preserve">|
|
</t>
        </is>
      </c>
      <c r="Q11" t="inlineStr">
        <is>
          <t>særligt mærke i form af et navn, logo el.lign. som en virksomhed forsyner et produkt med for tydeligt at adskille det fra lignende varer</t>
        </is>
      </c>
      <c r="R11" s="2" t="inlineStr">
        <is>
          <t>Handelsmarke</t>
        </is>
      </c>
      <c r="S11" s="2" t="inlineStr">
        <is>
          <t>3</t>
        </is>
      </c>
      <c r="T11" s="2" t="inlineStr">
        <is>
          <t/>
        </is>
      </c>
      <c r="U11" t="inlineStr">
        <is>
          <t>Waren- oder Firmenkennzeichen, mit denen Handelsbetriebe Waren versehen oder ver­sehen lassen, wodurch sie als Eigner oder Dispo­sitionsträger der Marke auftreten</t>
        </is>
      </c>
      <c r="V11" s="2" t="inlineStr">
        <is>
          <t>εμπορικό σήμα</t>
        </is>
      </c>
      <c r="W11" s="2" t="inlineStr">
        <is>
          <t>3</t>
        </is>
      </c>
      <c r="X11" s="2" t="inlineStr">
        <is>
          <t/>
        </is>
      </c>
      <c r="Y11" t="inlineStr">
        <is>
          <t>σήμα που επιτρέπει να διακρίνονται τα προϊόντα και οι υπηρεσίες μιας επιχείρησης από αυτά άλλων επιχειρήσεων</t>
        </is>
      </c>
      <c r="Z11" s="2" t="inlineStr">
        <is>
          <t>trade-mark|
trade mark|
trademark</t>
        </is>
      </c>
      <c r="AA11" s="2" t="inlineStr">
        <is>
          <t>1|
1|
3</t>
        </is>
      </c>
      <c r="AB11" s="2" t="inlineStr">
        <is>
          <t xml:space="preserve">|
|
</t>
        </is>
      </c>
      <c r="AC11" t="inlineStr">
        <is>
          <t>sign capable of distinguishing the goods or services of one enterprise from those of other enterprises</t>
        </is>
      </c>
      <c r="AD11" s="2" t="inlineStr">
        <is>
          <t>marca</t>
        </is>
      </c>
      <c r="AE11" s="2" t="inlineStr">
        <is>
          <t>3</t>
        </is>
      </c>
      <c r="AF11" s="2" t="inlineStr">
        <is>
          <t/>
        </is>
      </c>
      <c r="AG11" t="inlineStr">
        <is>
          <t>Signo que permite diferenciar los productos o servicios de una empresa de los de otra.</t>
        </is>
      </c>
      <c r="AH11" s="2" t="inlineStr">
        <is>
          <t>kaubamärk</t>
        </is>
      </c>
      <c r="AI11" s="2" t="inlineStr">
        <is>
          <t>3</t>
        </is>
      </c>
      <c r="AJ11" s="2" t="inlineStr">
        <is>
          <t/>
        </is>
      </c>
      <c r="AK11" t="inlineStr">
        <is>
          <t>tähis, millega on võimalik eristada ühe isiku kaupa või teenust teise isiku samaliigilisest kaubast või teenusest</t>
        </is>
      </c>
      <c r="AL11" s="2" t="inlineStr">
        <is>
          <t>tehtaan- tai kauppamerkki|
tavaramerkki</t>
        </is>
      </c>
      <c r="AM11" s="2" t="inlineStr">
        <is>
          <t>3|
4</t>
        </is>
      </c>
      <c r="AN11" s="2" t="inlineStr">
        <is>
          <t xml:space="preserve">|
</t>
        </is>
      </c>
      <c r="AO11" t="inlineStr">
        <is>
          <t>mikä tahansa elinkeinotoiminnassa tavaroiden tai palvelujen tunnuksena käytettävä erottamiskykyinen merkki, johon on saatu yksinoikeus</t>
        </is>
      </c>
      <c r="AP11" s="2" t="inlineStr">
        <is>
          <t>marque commerciale|
marque|
marque de fabrique ou de commerce|
marque de fabrique, de commerce ou de service</t>
        </is>
      </c>
      <c r="AQ11" s="2" t="inlineStr">
        <is>
          <t>3|
3|
3|
3</t>
        </is>
      </c>
      <c r="AR11" s="2" t="inlineStr">
        <is>
          <t xml:space="preserve">|
|
|
</t>
        </is>
      </c>
      <c r="AS11" t="inlineStr">
        <is>
          <t>signe permettant de distinguer les produits ou services d’une entreprise de ceux d’autres entreprises</t>
        </is>
      </c>
      <c r="AT11" s="2" t="inlineStr">
        <is>
          <t>trádmharc</t>
        </is>
      </c>
      <c r="AU11" s="2" t="inlineStr">
        <is>
          <t>3</t>
        </is>
      </c>
      <c r="AV11" s="2" t="inlineStr">
        <is>
          <t/>
        </is>
      </c>
      <c r="AW11" t="inlineStr">
        <is>
          <t/>
        </is>
      </c>
      <c r="AX11" s="2" t="inlineStr">
        <is>
          <t>žig</t>
        </is>
      </c>
      <c r="AY11" s="2" t="inlineStr">
        <is>
          <t>3</t>
        </is>
      </c>
      <c r="AZ11" s="2" t="inlineStr">
        <is>
          <t/>
        </is>
      </c>
      <c r="BA11" t="inlineStr">
        <is>
          <t/>
        </is>
      </c>
      <c r="BB11" s="2" t="inlineStr">
        <is>
          <t>védjegy</t>
        </is>
      </c>
      <c r="BC11" s="2" t="inlineStr">
        <is>
          <t>4</t>
        </is>
      </c>
      <c r="BD11" s="2" t="inlineStr">
        <is>
          <t/>
        </is>
      </c>
      <c r="BE11" t="inlineStr">
        <is>
          <t>megjelölés, így különösen szó – beleértve a személyneveket is –, ábra, kép, alakzat, betű, szám, szín, továbbá az áru vagy az áru csomagolásának formája, vagy hang, amely alkalmas arra, hogy valamely vállalkozás áruit vagy szolgáltatásait megkülönböztesse más vállalkozások áruitól vagy szolgáltatásaitól; és ábrázolásának módja lehetővé teszi azt, hogy az illetékes hatóságok és a nyilvánosság egyértelműen és pontosan meghatározza a jogosultat megillető oltalom tárgyát</t>
        </is>
      </c>
      <c r="BF11" s="2" t="inlineStr">
        <is>
          <t>marchio di fabbrica o di commercio|
marchio commerciale o di fabbrica|
marchio|
marchio d'impresa</t>
        </is>
      </c>
      <c r="BG11" s="2" t="inlineStr">
        <is>
          <t>3|
3|
3|
3</t>
        </is>
      </c>
      <c r="BH11" s="2" t="inlineStr">
        <is>
          <t xml:space="preserve">|
|
|
</t>
        </is>
      </c>
      <c r="BI11" t="inlineStr">
        <is>
          <t>segno che permette di distinguere i prodotti o i servizi di una persona fisica o di in un’impresa da quelli di altre persone o imprese</t>
        </is>
      </c>
      <c r="BJ11" s="2" t="inlineStr">
        <is>
          <t>prekių ženklas</t>
        </is>
      </c>
      <c r="BK11" s="2" t="inlineStr">
        <is>
          <t>3</t>
        </is>
      </c>
      <c r="BL11" s="2" t="inlineStr">
        <is>
          <t/>
        </is>
      </c>
      <c r="BM11" t="inlineStr">
        <is>
          <t>žymuo, kurio paskirtis – atskirti vieno asmens prekes arba paslaugas nuo kito asmens prekių arba paslaugų ir kurį galima pavaizduoti grafiškai</t>
        </is>
      </c>
      <c r="BN11" s="2" t="inlineStr">
        <is>
          <t>preču zīme</t>
        </is>
      </c>
      <c r="BO11" s="2" t="inlineStr">
        <is>
          <t>3</t>
        </is>
      </c>
      <c r="BP11" s="2" t="inlineStr">
        <is>
          <t/>
        </is>
      </c>
      <c r="BQ11" t="inlineStr">
        <is>
          <t>apzīmējums, kuru lieto, lai kāda uzņēmuma preces atšķirtu no citu uzņēmumu precēm</t>
        </is>
      </c>
      <c r="BR11" s="2" t="inlineStr">
        <is>
          <t>trademark|
marka tal-fabbrika</t>
        </is>
      </c>
      <c r="BS11" s="2" t="inlineStr">
        <is>
          <t>4|
3</t>
        </is>
      </c>
      <c r="BT11" s="2" t="inlineStr">
        <is>
          <t xml:space="preserve">preferred|
</t>
        </is>
      </c>
      <c r="BU11" t="inlineStr">
        <is>
          <t>sinjal distintiv jew xorta ta' indikatur użat minn individwu, organizzazzjoni kummerċjali jew entità legali oħra biex jagħti identifikazzjoni unika tas-sors tal-prodotti u/jew tas-servizzi tiegħu lill-konsumaturi, u biex jiddistingwi l-prodotti jew is-servizzi tiegħu minn dawk ta' entitajiet oħrajn</t>
        </is>
      </c>
      <c r="BV11" s="2" t="inlineStr">
        <is>
          <t>handelsmerk|
merknaam|
merk</t>
        </is>
      </c>
      <c r="BW11" s="2" t="inlineStr">
        <is>
          <t>3|
3|
3</t>
        </is>
      </c>
      <c r="BX11" s="2" t="inlineStr">
        <is>
          <t xml:space="preserve">|
|
</t>
        </is>
      </c>
      <c r="BY11" t="inlineStr">
        <is>
          <t>bij een merkenbureau gedeponeerd teken dat dient om de producten van een onderneming van die van andere ondernemingen te onderscheiden</t>
        </is>
      </c>
      <c r="BZ11" s="2" t="inlineStr">
        <is>
          <t>znak towarowy</t>
        </is>
      </c>
      <c r="CA11" s="2" t="inlineStr">
        <is>
          <t>3</t>
        </is>
      </c>
      <c r="CB11" s="2" t="inlineStr">
        <is>
          <t/>
        </is>
      </c>
      <c r="CC11" t="inlineStr">
        <is>
          <t>symbol umieszczany przez producenta lub sprzedawcę bezpośrednio na towarze (opakowaniu), złożony ze słów, liter, rysunków, cyfr</t>
        </is>
      </c>
      <c r="CD11" s="2" t="inlineStr">
        <is>
          <t>marca|
marca comercial|
marca de comércio</t>
        </is>
      </c>
      <c r="CE11" s="2" t="inlineStr">
        <is>
          <t>3|
3|
2</t>
        </is>
      </c>
      <c r="CF11" s="2" t="inlineStr">
        <is>
          <t xml:space="preserve">|
|
</t>
        </is>
      </c>
      <c r="CG11" t="inlineStr">
        <is>
          <t>Sinal utilizado para identificar e distinguir os produtos ou serviços de uma empresa dos produtos ou serviços de outras empresas.</t>
        </is>
      </c>
      <c r="CH11" s="2" t="inlineStr">
        <is>
          <t>marcă|
marcă comercială</t>
        </is>
      </c>
      <c r="CI11" s="2" t="inlineStr">
        <is>
          <t>3|
3</t>
        </is>
      </c>
      <c r="CJ11" s="2" t="inlineStr">
        <is>
          <t xml:space="preserve">|
</t>
        </is>
      </c>
      <c r="CK11" t="inlineStr">
        <is>
          <t>semn susceptibil de reprezentare grafică servind la deosebirea produselor sau a serviciilor unei persoane fizice sau juridice de cele aparținând altor persoane</t>
        </is>
      </c>
      <c r="CL11" s="2" t="inlineStr">
        <is>
          <t>ochranná známka</t>
        </is>
      </c>
      <c r="CM11" s="2" t="inlineStr">
        <is>
          <t>3</t>
        </is>
      </c>
      <c r="CN11" s="2" t="inlineStr">
        <is>
          <t/>
        </is>
      </c>
      <c r="CO11" t="inlineStr">
        <is>
          <t>akékoľvek označenie, ktoré možno graficky znázorniť a ktoré tvoria najmä slová vrátane, osobných mien, písmená, čislice, kresby, tvar výrobku alebo jeho obal, prípadne ich vzájomné kombinácie spôsobilé rozlíšiť tovary alebo služby jednej osoby od tovarov alebo služieb inej osoby, zapísané do registra ochranných známok</t>
        </is>
      </c>
      <c r="CP11" s="2" t="inlineStr">
        <is>
          <t>znamka|
blagovna znamka</t>
        </is>
      </c>
      <c r="CQ11" s="2" t="inlineStr">
        <is>
          <t>3|
3</t>
        </is>
      </c>
      <c r="CR11" s="2" t="inlineStr">
        <is>
          <t xml:space="preserve">|
</t>
        </is>
      </c>
      <c r="CS11" t="inlineStr">
        <is>
          <t>pravno zavarovan znak ali kakršna koli kombinacija znakov, ki omogoča razlikovanje enakega ali podobnega blaga ali storitev in ga je mogoče grafično prikazati</t>
        </is>
      </c>
      <c r="CT11" s="2" t="inlineStr">
        <is>
          <t>varumärke</t>
        </is>
      </c>
      <c r="CU11" s="2" t="inlineStr">
        <is>
          <t>3</t>
        </is>
      </c>
      <c r="CV11" s="2" t="inlineStr">
        <is>
          <t/>
        </is>
      </c>
      <c r="CW11" t="inlineStr">
        <is>
          <t>kännetecken som man använder för att skilja sina varor eller tjänster från andras eller för att framhäva den egna varan eller tjänsten</t>
        </is>
      </c>
    </row>
    <row r="12">
      <c r="A12" s="1" t="str">
        <f>HYPERLINK("https://iate.europa.eu/entry/result/787721/all", "787721")</f>
        <v>787721</v>
      </c>
      <c r="B12" t="inlineStr">
        <is>
          <t>PRODUCTION, TECHNOLOGY AND RESEARCH;INTERNATIONAL ORGANISATIONS</t>
        </is>
      </c>
      <c r="C12" t="inlineStr">
        <is>
          <t>PRODUCTION, TECHNOLOGY AND RESEARCH|research and intellectual property|intellectual property;INTERNATIONAL ORGANISATIONS|United Nations|UN specialised agency|World Intellectual Property Organisation</t>
        </is>
      </c>
      <c r="D12" t="inlineStr">
        <is>
          <t>yes</t>
        </is>
      </c>
      <c r="E12" t="inlineStr">
        <is>
          <t/>
        </is>
      </c>
      <c r="F12" s="2" t="inlineStr">
        <is>
          <t>Световна организация за интелектуална собственост|
СОИС</t>
        </is>
      </c>
      <c r="G12" s="2" t="inlineStr">
        <is>
          <t>4|
4</t>
        </is>
      </c>
      <c r="H12" s="2" t="inlineStr">
        <is>
          <t xml:space="preserve">|
</t>
        </is>
      </c>
      <c r="I12" t="inlineStr">
        <is>
          <t>специализирана организация към ООН, създадена през 1967 г., за да съдейства за защитата на изобретения, модели, образци, търговски марки и др.</t>
        </is>
      </c>
      <c r="J12" s="2" t="inlineStr">
        <is>
          <t>WIPO|
Světová organizace duševního vlastnictví</t>
        </is>
      </c>
      <c r="K12" s="2" t="inlineStr">
        <is>
          <t>2|
3</t>
        </is>
      </c>
      <c r="L12" s="2" t="inlineStr">
        <is>
          <t xml:space="preserve">|
</t>
        </is>
      </c>
      <c r="M12" t="inlineStr">
        <is>
          <t>Organizace, jejíž úlohou je přispívat k ochraně duševního vlastnictví na celém světě prostřednictvím spolupráce mezi 179 členskými státy a podporovat spolupráci mezi svazy na ochranu duševního vlastnictví (např. Mezinárodní svaz na ochranu průmyslového vlastnictví, Mezinárodní svaz na ochranu literárních a uměleckých děl). &lt;p&gt; Duševní vlastnictví zahrnuje dvě hlavní odvětví: průmyslové vlastnictví (zejména patenty, ochranné obchodní známky, průmyslový design a označení původu) a autorská práva (zejména na literární, hudební, umělecká, fotografická a audiovizuální díla).&lt;/p&gt;</t>
        </is>
      </c>
      <c r="N12" s="2" t="inlineStr">
        <is>
          <t>Verdensorganisationen for Intellektuel Ejendomsret|
WIPO</t>
        </is>
      </c>
      <c r="O12" s="2" t="inlineStr">
        <is>
          <t>4|
4</t>
        </is>
      </c>
      <c r="P12" s="2" t="inlineStr">
        <is>
          <t xml:space="preserve">|
</t>
        </is>
      </c>
      <c r="Q12" t="inlineStr">
        <is>
          <t>særorganisation under FN, der har til formål at fremme beskyttelsen af intellektuel ejendomsret overalt i verden</t>
        </is>
      </c>
      <c r="R12" s="2" t="inlineStr">
        <is>
          <t>Weltorganisation für geistiges Eigentum|
WIPO</t>
        </is>
      </c>
      <c r="S12" s="2" t="inlineStr">
        <is>
          <t>3|
3</t>
        </is>
      </c>
      <c r="T12" s="2" t="inlineStr">
        <is>
          <t xml:space="preserve">|
</t>
        </is>
      </c>
      <c r="U12" t="inlineStr">
        <is>
          <t>VN-Sonderorganisation zur Förderung des weltweiten Schutzes des geistigen Eigentums</t>
        </is>
      </c>
      <c r="V12" s="2" t="inlineStr">
        <is>
          <t>Παγκόσμιος Οργανισμός Διανοητικής Ιδιοκτησίας|
ΠΟΔΙ</t>
        </is>
      </c>
      <c r="W12" s="2" t="inlineStr">
        <is>
          <t>4|
3</t>
        </is>
      </c>
      <c r="X12" s="2" t="inlineStr">
        <is>
          <t xml:space="preserve">|
</t>
        </is>
      </c>
      <c r="Y12" t="inlineStr">
        <is>
          <t>Έδρα: Γενεύη</t>
        </is>
      </c>
      <c r="Z12" s="2" t="inlineStr">
        <is>
          <t>World Intellectual Property Organisation|
WIPO|
World Intellectual Property Organization</t>
        </is>
      </c>
      <c r="AA12" s="2" t="inlineStr">
        <is>
          <t>1|
4|
4</t>
        </is>
      </c>
      <c r="AB12" s="2" t="inlineStr">
        <is>
          <t xml:space="preserve">|
|
</t>
        </is>
      </c>
      <c r="AC12" t="inlineStr">
        <is>
          <t>specialised agency of the United Nations dedicated to developing a balanced and accessible international intellectual property (IP) system that rewards creativity, stimulates innovation and contributes to economic development while safeguarding the public interest</t>
        </is>
      </c>
      <c r="AD12" s="2" t="inlineStr">
        <is>
          <t>OMPI|
Organización Mundial de la Propiedad Intelectual</t>
        </is>
      </c>
      <c r="AE12" s="2" t="inlineStr">
        <is>
          <t>3|
3</t>
        </is>
      </c>
      <c r="AF12" s="2" t="inlineStr">
        <is>
          <t xml:space="preserve">|
</t>
        </is>
      </c>
      <c r="AG12" t="inlineStr">
        <is>
          <t>&lt;a href="/entry/result/759465/es" target="_blank"&gt;Organismo especializado&lt;/a&gt; del sistema de las Naciones Unidas, dedicado al uso de la propiedad intelectual (patentes, derecho de autor, marcas, diseños (dibujos y modelos), etc.) como medio de estimular la innovación y la creatividad. Tiene a su cargo la administración de 21 tratados internacionales, que abordan diversos aspectos de la protección de la propiedad intelectual, y cuenta con 177 Estados miembros.</t>
        </is>
      </c>
      <c r="AH12" s="2" t="inlineStr">
        <is>
          <t>WIPO|
Maailma Intellektuaalse Omandi Organisatsioon</t>
        </is>
      </c>
      <c r="AI12" s="2" t="inlineStr">
        <is>
          <t>3|
3</t>
        </is>
      </c>
      <c r="AJ12" s="2" t="inlineStr">
        <is>
          <t xml:space="preserve">|
</t>
        </is>
      </c>
      <c r="AK12" t="inlineStr">
        <is>
          <t>Stockholmis 14. juulil 1967 allkirjastatud Ülemaailmse Intellektuaalomandi Organisatsiooni asutamise konventsiooni alusel asutatud organisatsioon, mille eesmärkideks on intellektuaalomandi kaitse edendamine kogu maailmas ja intellektuaalomandi kaitset käsitlevate rahvusvaheliste lepingute haldamine</t>
        </is>
      </c>
      <c r="AL12" s="2" t="inlineStr">
        <is>
          <t>WIPO|
Maailman henkisen omaisuuden järjestö</t>
        </is>
      </c>
      <c r="AM12" s="2" t="inlineStr">
        <is>
          <t>3|
4</t>
        </is>
      </c>
      <c r="AN12" s="2" t="inlineStr">
        <is>
          <t xml:space="preserve">|
</t>
        </is>
      </c>
      <c r="AO12" t="inlineStr">
        <is>
          <t>YK:n erityisjärjestö, jonka tavoitteena on edistää henkisen omaisuuden ja tekijänoikeuksien suojelua kansainvälisesti</t>
        </is>
      </c>
      <c r="AP12" s="2" t="inlineStr">
        <is>
          <t>Organisation mondiale de la propriété intellectuelle|
OMPI</t>
        </is>
      </c>
      <c r="AQ12" s="2" t="inlineStr">
        <is>
          <t>4|
4</t>
        </is>
      </c>
      <c r="AR12" s="2" t="inlineStr">
        <is>
          <t xml:space="preserve">|
</t>
        </is>
      </c>
      <c r="AS12" t="inlineStr">
        <is>
          <t>institution spécialisée des Nations unies dont la mission est de promouvoir l'innovation et la créativité aux fins du développement économique, social et culturel de tous les pays au moyen d’un système international de propriété intellectuelle équilibré et efficace</t>
        </is>
      </c>
      <c r="AT12" s="2" t="inlineStr">
        <is>
          <t>EDMI|
an Eagraíocht Dhomhanda um Maoin Intleachtúil</t>
        </is>
      </c>
      <c r="AU12" s="2" t="inlineStr">
        <is>
          <t>3|
3</t>
        </is>
      </c>
      <c r="AV12" s="2" t="inlineStr">
        <is>
          <t xml:space="preserve">|
</t>
        </is>
      </c>
      <c r="AW12" t="inlineStr">
        <is>
          <t/>
        </is>
      </c>
      <c r="AX12" s="2" t="inlineStr">
        <is>
          <t>Svjetska organizacija za intelektualno vlasništvo|
WIPO</t>
        </is>
      </c>
      <c r="AY12" s="2" t="inlineStr">
        <is>
          <t>3|
3</t>
        </is>
      </c>
      <c r="AZ12" s="2" t="inlineStr">
        <is>
          <t xml:space="preserve">|
</t>
        </is>
      </c>
      <c r="BA12" t="inlineStr">
        <is>
          <t>međudržavna organizacija i jedna od specijaliziranih ustanova UN-a koja skrbi o zaštiti i unaprjeđivanju zaštite intelektualnoga vlasništva u svijetu</t>
        </is>
      </c>
      <c r="BB12" s="2" t="inlineStr">
        <is>
          <t>Szellemi Tulajdon Világszervezete|
WIPO</t>
        </is>
      </c>
      <c r="BC12" s="2" t="inlineStr">
        <is>
          <t>4|
4</t>
        </is>
      </c>
      <c r="BD12" s="2" t="inlineStr">
        <is>
          <t xml:space="preserve">|
</t>
        </is>
      </c>
      <c r="BE12" t="inlineStr">
        <is>
          <t>1974 óta az ENSZ szakosított intézménye, amelynek célja a szellemi tulajdon védelmének támogatása az egész világon.</t>
        </is>
      </c>
      <c r="BF12" s="2" t="inlineStr">
        <is>
          <t>Organizzazione mondiale della proprietà intellettuale|
OMPI|
WIPO</t>
        </is>
      </c>
      <c r="BG12" s="2" t="inlineStr">
        <is>
          <t>3|
3|
3</t>
        </is>
      </c>
      <c r="BH12" s="2" t="inlineStr">
        <is>
          <t xml:space="preserve">|
|
</t>
        </is>
      </c>
      <c r="BI12" t="inlineStr">
        <is>
          <t>agenzia specializzata dell'ONU avente lo scopo di proteggere la proprietà intellettuale, intesa sia come proprietà industriale che come diritto d'autore, e di promuovere l'attività creatrice in tutti i paesi.</t>
        </is>
      </c>
      <c r="BJ12" s="2" t="inlineStr">
        <is>
          <t>Pasaulinė intelektinės nuosavybės organizacija|
PINO</t>
        </is>
      </c>
      <c r="BK12" s="2" t="inlineStr">
        <is>
          <t>3|
3</t>
        </is>
      </c>
      <c r="BL12" s="2" t="inlineStr">
        <is>
          <t xml:space="preserve">|
</t>
        </is>
      </c>
      <c r="BM12" t="inlineStr">
        <is>
          <t>JT specializuotoji agentūra, atsakinga už intelektinės nuosavybės apsaugos propagavimą pasaulyje</t>
        </is>
      </c>
      <c r="BN12" s="2" t="inlineStr">
        <is>
          <t>Pasaules Intelektuālā īpašuma organizācija|
&lt;i&gt;WIPO&lt;/i&gt;</t>
        </is>
      </c>
      <c r="BO12" s="2" t="inlineStr">
        <is>
          <t>3|
3</t>
        </is>
      </c>
      <c r="BP12" s="2" t="inlineStr">
        <is>
          <t xml:space="preserve">|
</t>
        </is>
      </c>
      <c r="BQ12" t="inlineStr">
        <is>
          <t>specializēta ANO aģentūra, kas nodarbojas ar intelektuālā īpašuma aizsardzību</t>
        </is>
      </c>
      <c r="BR12" s="2" t="inlineStr">
        <is>
          <t>WIPO|
Organizzazzjoni Dinjija tal-Proprjetà Intellettwali</t>
        </is>
      </c>
      <c r="BS12" s="2" t="inlineStr">
        <is>
          <t>3|
3</t>
        </is>
      </c>
      <c r="BT12" s="2" t="inlineStr">
        <is>
          <t xml:space="preserve">|
</t>
        </is>
      </c>
      <c r="BU12" t="inlineStr">
        <is>
          <t>Aġenzija speċjalizzata tan-Nazzjonijiet Uniti li għandha l-għan li tippromwovi l-protezzjoni ta' proprjetà intelletwali fid-dinja kollha.</t>
        </is>
      </c>
      <c r="BV12" s="2" t="inlineStr">
        <is>
          <t>Wereldorganisatie voor de intellectuele eigendom|
WIPO</t>
        </is>
      </c>
      <c r="BW12" s="2" t="inlineStr">
        <is>
          <t>3|
3</t>
        </is>
      </c>
      <c r="BX12" s="2" t="inlineStr">
        <is>
          <t xml:space="preserve">|
</t>
        </is>
      </c>
      <c r="BY12" t="inlineStr">
        <is>
          <t>VN-instelling, opgericht bij het Verdrag tot oprichting van de Wereldorganisatie voor de Intellectuele Eigendom (Stockholm, 1967, &lt;a href="/entry/result/777996/all" id="ENTRY_TO_ENTRY_CONVERTER" target="_blank"&gt;IATE:777996&lt;/a&gt; ), die ijvert voor de bescherming van de intellectuele eigendom in de wereld</t>
        </is>
      </c>
      <c r="BZ12" s="2" t="inlineStr">
        <is>
          <t>WIPO|
Światowa Organizacja Własności Intelektualnej</t>
        </is>
      </c>
      <c r="CA12" s="2" t="inlineStr">
        <is>
          <t>4|
4</t>
        </is>
      </c>
      <c r="CB12" s="2" t="inlineStr">
        <is>
          <t xml:space="preserve">|
</t>
        </is>
      </c>
      <c r="CC12" t="inlineStr">
        <is>
          <t>jedna z 16 organizacji wyspecjalizowanych ONZ z siedzibą w Genewie. Zajmuje się koordynacją i tworzeniem regulacji dotyczących systemu ochrony własności intelektualnej, a także świadczeniem pomocy prawnej i technologicznej</t>
        </is>
      </c>
      <c r="CD12" s="2" t="inlineStr">
        <is>
          <t>OMPI|
Organização Mundial da Propriedade Intelectual</t>
        </is>
      </c>
      <c r="CE12" s="2" t="inlineStr">
        <is>
          <t>3|
3</t>
        </is>
      </c>
      <c r="CF12" s="2" t="inlineStr">
        <is>
          <t xml:space="preserve">|
</t>
        </is>
      </c>
      <c r="CG12" t="inlineStr">
        <is>
          <t>Organização criada por Convenção Internacional (Estocolmo, 14.07.1967) com o objetivo de promover a proteção da propriedade intelectual ao nível mundial.</t>
        </is>
      </c>
      <c r="CH12" s="2" t="inlineStr">
        <is>
          <t>Organizația Mondială a Proprietății Intelectuale|
OMPI</t>
        </is>
      </c>
      <c r="CI12" s="2" t="inlineStr">
        <is>
          <t>3|
3</t>
        </is>
      </c>
      <c r="CJ12" s="2" t="inlineStr">
        <is>
          <t xml:space="preserve">|
</t>
        </is>
      </c>
      <c r="CK12" t="inlineStr">
        <is>
          <t>Una dintre agențiile specializate ale Organizației Națiunilor Unite (ONU), având ca atribuții principale dezvoltarea la nivel internațional a unui sistem al proprietății intelectuale capabil de a recompensa creativitatea, stimula inovația și de a contribui la dezvoltarea economică. OMPI a fost fondată prin Convenția de la Stockholm din 14 iunie 1967 fiind mandată de către cele 185 de state membre să promoveze protecția proprietății intelectuale la nivel mondial prin cooperarea între state și colaborarea cu alte organizații internaționale.</t>
        </is>
      </c>
      <c r="CL12" s="2" t="inlineStr">
        <is>
          <t>WIPO|
Svetová organizácia duševného vlastníctva</t>
        </is>
      </c>
      <c r="CM12" s="2" t="inlineStr">
        <is>
          <t>3|
3</t>
        </is>
      </c>
      <c r="CN12" s="2" t="inlineStr">
        <is>
          <t xml:space="preserve">|
</t>
        </is>
      </c>
      <c r="CO12" t="inlineStr">
        <is>
          <t>špecializovaná agentúra Organizácie Spojených národov pre oblasť duševného vlastníctva (priemyselné a autorské práva)</t>
        </is>
      </c>
      <c r="CP12" s="2" t="inlineStr">
        <is>
          <t>WIPO|
Svetovna organizacija za intelektualno lastnino|
SOIL</t>
        </is>
      </c>
      <c r="CQ12" s="2" t="inlineStr">
        <is>
          <t>2|
3|
2</t>
        </is>
      </c>
      <c r="CR12" s="2" t="inlineStr">
        <is>
          <t xml:space="preserve">|
|
</t>
        </is>
      </c>
      <c r="CS12" t="inlineStr">
        <is>
          <t>specializirana agencija Združenih narodov [ &lt;a href="/entry/result/759465/all" id="ENTRY_TO_ENTRY_CONVERTER" target="_blank"&gt;IATE:759465&lt;/a&gt; ] (od leta 1974), ustanovljena s konvencijo iz leta 1967, sedež: Ženeva&lt;br&gt;Njen namen je pospeševati pravno varstvo intelektualne lastnine v svetu na podlagi sodelovanja med državami in z mednarodnimi organizacijami ter sočasno zagotoviti posodobitev upravne ureditve in sodelovanja med vsemi unijami organizacije.</t>
        </is>
      </c>
      <c r="CT12" s="2" t="inlineStr">
        <is>
          <t>Världsorganisationen för den intellektuella äganderätten|
Wipo</t>
        </is>
      </c>
      <c r="CU12" s="2" t="inlineStr">
        <is>
          <t>3|
3</t>
        </is>
      </c>
      <c r="CV12" s="2" t="inlineStr">
        <is>
          <t xml:space="preserve">|
</t>
        </is>
      </c>
      <c r="CW12" t="inlineStr">
        <is>
          <t>Organisation med som huvuduppgift att genom ett världsomspännande samarbete skydda upphovsrätten till litterära och konstnärliga verk (enligt Bernkonventionen 1886) och äganderätten till patent, varumärken och mönster (enligt Pariskonventionen 1883).</t>
        </is>
      </c>
    </row>
    <row r="13">
      <c r="A13" s="1" t="str">
        <f>HYPERLINK("https://iate.europa.eu/entry/result/133093/all", "133093")</f>
        <v>133093</v>
      </c>
      <c r="B13" t="inlineStr">
        <is>
          <t>LAW</t>
        </is>
      </c>
      <c r="C13" t="inlineStr">
        <is>
          <t>LAW</t>
        </is>
      </c>
      <c r="D13" t="inlineStr">
        <is>
          <t>yes</t>
        </is>
      </c>
      <c r="E13" t="inlineStr">
        <is>
          <t/>
        </is>
      </c>
      <c r="F13" t="inlineStr">
        <is>
          <t/>
        </is>
      </c>
      <c r="G13" t="inlineStr">
        <is>
          <t/>
        </is>
      </c>
      <c r="H13" t="inlineStr">
        <is>
          <t/>
        </is>
      </c>
      <c r="I13" t="inlineStr">
        <is>
          <t/>
        </is>
      </c>
      <c r="J13" t="inlineStr">
        <is>
          <t/>
        </is>
      </c>
      <c r="K13" t="inlineStr">
        <is>
          <t/>
        </is>
      </c>
      <c r="L13" t="inlineStr">
        <is>
          <t/>
        </is>
      </c>
      <c r="M13" t="inlineStr">
        <is>
          <t/>
        </is>
      </c>
      <c r="N13" s="2" t="inlineStr">
        <is>
          <t>ejendomsret</t>
        </is>
      </c>
      <c r="O13" s="2" t="inlineStr">
        <is>
          <t>3</t>
        </is>
      </c>
      <c r="P13" s="2" t="inlineStr">
        <is>
          <t/>
        </is>
      </c>
      <c r="Q13" t="inlineStr">
        <is>
          <t>ret til at eje eller råde over en ting med retsbeskyttelse over for alle</t>
        </is>
      </c>
      <c r="R13" s="2" t="inlineStr">
        <is>
          <t>Eigentum</t>
        </is>
      </c>
      <c r="S13" s="2" t="inlineStr">
        <is>
          <t>3</t>
        </is>
      </c>
      <c r="T13" s="2" t="inlineStr">
        <is>
          <t/>
        </is>
      </c>
      <c r="U13" t="inlineStr">
        <is>
          <t/>
        </is>
      </c>
      <c r="V13" s="2" t="inlineStr">
        <is>
          <t>δικαίωμα ιδιοκτησίας</t>
        </is>
      </c>
      <c r="W13" s="2" t="inlineStr">
        <is>
          <t>3</t>
        </is>
      </c>
      <c r="X13" s="2" t="inlineStr">
        <is>
          <t/>
        </is>
      </c>
      <c r="Y13" t="inlineStr">
        <is>
          <t/>
        </is>
      </c>
      <c r="Z13" s="2" t="inlineStr">
        <is>
          <t>property right</t>
        </is>
      </c>
      <c r="AA13" s="2" t="inlineStr">
        <is>
          <t>3</t>
        </is>
      </c>
      <c r="AB13" s="2" t="inlineStr">
        <is>
          <t/>
        </is>
      </c>
      <c r="AC13" t="inlineStr">
        <is>
          <t>right to use, earn income from or dispose of&lt;sup&gt;1&lt;/sup&gt; an economic good</t>
        </is>
      </c>
      <c r="AD13" s="2" t="inlineStr">
        <is>
          <t>derecho de propiedad|
propiedad</t>
        </is>
      </c>
      <c r="AE13" s="2" t="inlineStr">
        <is>
          <t>3|
3</t>
        </is>
      </c>
      <c r="AF13" s="2" t="inlineStr">
        <is>
          <t xml:space="preserve">|
</t>
        </is>
      </c>
      <c r="AG13" t="inlineStr">
        <is>
          <t>Derecho de gozar y disponer de una cosa, sin más limitaciones que las establecidas en las leyes.</t>
        </is>
      </c>
      <c r="AH13" t="inlineStr">
        <is>
          <t/>
        </is>
      </c>
      <c r="AI13" t="inlineStr">
        <is>
          <t/>
        </is>
      </c>
      <c r="AJ13" t="inlineStr">
        <is>
          <t/>
        </is>
      </c>
      <c r="AK13" t="inlineStr">
        <is>
          <t/>
        </is>
      </c>
      <c r="AL13" t="inlineStr">
        <is>
          <t/>
        </is>
      </c>
      <c r="AM13" t="inlineStr">
        <is>
          <t/>
        </is>
      </c>
      <c r="AN13" t="inlineStr">
        <is>
          <t/>
        </is>
      </c>
      <c r="AO13" t="inlineStr">
        <is>
          <t/>
        </is>
      </c>
      <c r="AP13" s="2" t="inlineStr">
        <is>
          <t>droit de propriété</t>
        </is>
      </c>
      <c r="AQ13" s="2" t="inlineStr">
        <is>
          <t>3</t>
        </is>
      </c>
      <c r="AR13" s="2" t="inlineStr">
        <is>
          <t/>
        </is>
      </c>
      <c r="AS13" t="inlineStr">
        <is>
          <t>droit détenu par une
personne physique ou morale d'user, de profiter et de disposer d'un bien de
toute nature (corporelle ou incorporelle) dans les conditions fixées par la loi</t>
        </is>
      </c>
      <c r="AT13" s="2" t="inlineStr">
        <is>
          <t>ceart maoine</t>
        </is>
      </c>
      <c r="AU13" s="2" t="inlineStr">
        <is>
          <t>3</t>
        </is>
      </c>
      <c r="AV13" s="2" t="inlineStr">
        <is>
          <t/>
        </is>
      </c>
      <c r="AW13" t="inlineStr">
        <is>
          <t/>
        </is>
      </c>
      <c r="AX13" t="inlineStr">
        <is>
          <t/>
        </is>
      </c>
      <c r="AY13" t="inlineStr">
        <is>
          <t/>
        </is>
      </c>
      <c r="AZ13" t="inlineStr">
        <is>
          <t/>
        </is>
      </c>
      <c r="BA13" t="inlineStr">
        <is>
          <t/>
        </is>
      </c>
      <c r="BB13" s="2" t="inlineStr">
        <is>
          <t>tulajdonjog</t>
        </is>
      </c>
      <c r="BC13" s="2" t="inlineStr">
        <is>
          <t>3</t>
        </is>
      </c>
      <c r="BD13" s="2" t="inlineStr">
        <is>
          <t/>
        </is>
      </c>
      <c r="BE13" t="inlineStr">
        <is>
          <t/>
        </is>
      </c>
      <c r="BF13" s="2" t="inlineStr">
        <is>
          <t>diritto di proprietà</t>
        </is>
      </c>
      <c r="BG13" s="2" t="inlineStr">
        <is>
          <t>3</t>
        </is>
      </c>
      <c r="BH13" s="2" t="inlineStr">
        <is>
          <t/>
        </is>
      </c>
      <c r="BI13" t="inlineStr">
        <is>
          <t/>
        </is>
      </c>
      <c r="BJ13" t="inlineStr">
        <is>
          <t/>
        </is>
      </c>
      <c r="BK13" t="inlineStr">
        <is>
          <t/>
        </is>
      </c>
      <c r="BL13" t="inlineStr">
        <is>
          <t/>
        </is>
      </c>
      <c r="BM13" t="inlineStr">
        <is>
          <t/>
        </is>
      </c>
      <c r="BN13" s="2" t="inlineStr">
        <is>
          <t>īpašuma tiesības|
īpašumtiesības</t>
        </is>
      </c>
      <c r="BO13" s="2" t="inlineStr">
        <is>
          <t>3|
3</t>
        </is>
      </c>
      <c r="BP13" s="2" t="inlineStr">
        <is>
          <t xml:space="preserve">|
</t>
        </is>
      </c>
      <c r="BQ13" t="inlineStr">
        <is>
          <t>tiesību normas, kas sabiedrībā regulē lietu piederību īpašniekiem</t>
        </is>
      </c>
      <c r="BR13" s="2" t="inlineStr">
        <is>
          <t>dritt ta' proprjetà</t>
        </is>
      </c>
      <c r="BS13" s="2" t="inlineStr">
        <is>
          <t>3</t>
        </is>
      </c>
      <c r="BT13" s="2" t="inlineStr">
        <is>
          <t/>
        </is>
      </c>
      <c r="BU13" t="inlineStr">
        <is>
          <t>Id-dritt esklużiv li wieħed jippossjedi, igawdi u jiddisponi minn xi ħaġa.</t>
        </is>
      </c>
      <c r="BV13" s="2" t="inlineStr">
        <is>
          <t>eigendomsrecht</t>
        </is>
      </c>
      <c r="BW13" s="2" t="inlineStr">
        <is>
          <t>3</t>
        </is>
      </c>
      <c r="BX13" s="2" t="inlineStr">
        <is>
          <t/>
        </is>
      </c>
      <c r="BY13" t="inlineStr">
        <is>
          <t/>
        </is>
      </c>
      <c r="BZ13" s="2" t="inlineStr">
        <is>
          <t>prawo własności</t>
        </is>
      </c>
      <c r="CA13" s="2" t="inlineStr">
        <is>
          <t>3</t>
        </is>
      </c>
      <c r="CB13" s="2" t="inlineStr">
        <is>
          <t/>
        </is>
      </c>
      <c r="CC13" t="inlineStr">
        <is>
          <t/>
        </is>
      </c>
      <c r="CD13" s="2" t="inlineStr">
        <is>
          <t>direito de propriedade</t>
        </is>
      </c>
      <c r="CE13" s="2" t="inlineStr">
        <is>
          <t>3</t>
        </is>
      </c>
      <c r="CF13" s="2" t="inlineStr">
        <is>
          <t/>
        </is>
      </c>
      <c r="CG13" t="inlineStr">
        <is>
          <t/>
        </is>
      </c>
      <c r="CH13" t="inlineStr">
        <is>
          <t/>
        </is>
      </c>
      <c r="CI13" t="inlineStr">
        <is>
          <t/>
        </is>
      </c>
      <c r="CJ13" t="inlineStr">
        <is>
          <t/>
        </is>
      </c>
      <c r="CK13" t="inlineStr">
        <is>
          <t/>
        </is>
      </c>
      <c r="CL13" t="inlineStr">
        <is>
          <t/>
        </is>
      </c>
      <c r="CM13" t="inlineStr">
        <is>
          <t/>
        </is>
      </c>
      <c r="CN13" t="inlineStr">
        <is>
          <t/>
        </is>
      </c>
      <c r="CO13" t="inlineStr">
        <is>
          <t/>
        </is>
      </c>
      <c r="CP13" s="2" t="inlineStr">
        <is>
          <t>lastninska pravica</t>
        </is>
      </c>
      <c r="CQ13" s="2" t="inlineStr">
        <is>
          <t>3</t>
        </is>
      </c>
      <c r="CR13" s="2" t="inlineStr">
        <is>
          <t/>
        </is>
      </c>
      <c r="CS13" t="inlineStr">
        <is>
          <t>Lastninska pravica je pravica imeti stvar v posesti, jo uporabljati in uživati na najobsežnejši način ter z njo razpolagati.</t>
        </is>
      </c>
      <c r="CT13" t="inlineStr">
        <is>
          <t/>
        </is>
      </c>
      <c r="CU13" t="inlineStr">
        <is>
          <t/>
        </is>
      </c>
      <c r="CV13" t="inlineStr">
        <is>
          <t/>
        </is>
      </c>
      <c r="CW13" t="inlineStr">
        <is>
          <t/>
        </is>
      </c>
    </row>
    <row r="14">
      <c r="A14" s="1" t="str">
        <f>HYPERLINK("https://iate.europa.eu/entry/result/1100331/all", "1100331")</f>
        <v>1100331</v>
      </c>
      <c r="B14" t="inlineStr">
        <is>
          <t>LAW;ENVIRONMENT;PRODUCTION, TECHNOLOGY AND RESEARCH</t>
        </is>
      </c>
      <c r="C14" t="inlineStr">
        <is>
          <t>LAW;ENVIRONMENT;PRODUCTION, TECHNOLOGY AND RESEARCH|research and intellectual property|intellectual property</t>
        </is>
      </c>
      <c r="D14" t="inlineStr">
        <is>
          <t>yes</t>
        </is>
      </c>
      <c r="E14" t="inlineStr">
        <is>
          <t/>
        </is>
      </c>
      <c r="F14" s="2" t="inlineStr">
        <is>
          <t>право върху индустриална собственост</t>
        </is>
      </c>
      <c r="G14" s="2" t="inlineStr">
        <is>
          <t>3</t>
        </is>
      </c>
      <c r="H14" s="2" t="inlineStr">
        <is>
          <t/>
        </is>
      </c>
      <c r="I14" t="inlineStr">
        <is>
          <t/>
        </is>
      </c>
      <c r="J14" t="inlineStr">
        <is>
          <t/>
        </is>
      </c>
      <c r="K14" t="inlineStr">
        <is>
          <t/>
        </is>
      </c>
      <c r="L14" t="inlineStr">
        <is>
          <t/>
        </is>
      </c>
      <c r="M14" t="inlineStr">
        <is>
          <t/>
        </is>
      </c>
      <c r="N14" s="2" t="inlineStr">
        <is>
          <t>industriel ejendomsret|
industriel ejendomsrettighed</t>
        </is>
      </c>
      <c r="O14" s="2" t="inlineStr">
        <is>
          <t>3|
3</t>
        </is>
      </c>
      <c r="P14" s="2" t="inlineStr">
        <is>
          <t xml:space="preserve">|
</t>
        </is>
      </c>
      <c r="Q14" t="inlineStr">
        <is>
          <t>rettighed, der tilfalder ejeren af en industriel frembringelse (f.eks. patenter, brugsmodeller, design og varemærker), og som giver denne mulighed for at beslutte, om og hvordan dennes frembringelser anvendes eller udnyttes</t>
        </is>
      </c>
      <c r="R14" s="2" t="inlineStr">
        <is>
          <t>gewerbliches Schutzrecht</t>
        </is>
      </c>
      <c r="S14" s="2" t="inlineStr">
        <is>
          <t>3</t>
        </is>
      </c>
      <c r="T14" s="2" t="inlineStr">
        <is>
          <t/>
        </is>
      </c>
      <c r="U14" t="inlineStr">
        <is>
          <t/>
        </is>
      </c>
      <c r="V14" s="2" t="inlineStr">
        <is>
          <t>δικαιώματα προστασίας του δικαιώματος|
δικαίωμα βιομηχανικής ιδιοκτησίας</t>
        </is>
      </c>
      <c r="W14" s="2" t="inlineStr">
        <is>
          <t>3|
3</t>
        </is>
      </c>
      <c r="X14" s="2" t="inlineStr">
        <is>
          <t xml:space="preserve">|
</t>
        </is>
      </c>
      <c r="Y14" t="inlineStr">
        <is>
          <t/>
        </is>
      </c>
      <c r="Z14" s="2" t="inlineStr">
        <is>
          <t>industrial property right|
industrial property protection rights</t>
        </is>
      </c>
      <c r="AA14" s="2" t="inlineStr">
        <is>
          <t>3|
1</t>
        </is>
      </c>
      <c r="AB14" s="2" t="inlineStr">
        <is>
          <t xml:space="preserve">|
</t>
        </is>
      </c>
      <c r="AC14" t="inlineStr">
        <is>
          <t>right related to patents, trademarks, service marks, layout-designs, commercial names and designations, as well as geographical indications, and protection against unfair competition</t>
        </is>
      </c>
      <c r="AD14" s="2" t="inlineStr">
        <is>
          <t>derecho de propiedad industrial</t>
        </is>
      </c>
      <c r="AE14" s="2" t="inlineStr">
        <is>
          <t>3</t>
        </is>
      </c>
      <c r="AF14" s="2" t="inlineStr">
        <is>
          <t/>
        </is>
      </c>
      <c r="AG14" t="inlineStr">
        <is>
          <t/>
        </is>
      </c>
      <c r="AH14" s="2" t="inlineStr">
        <is>
          <t>tööstusomandiõigus</t>
        </is>
      </c>
      <c r="AI14" s="2" t="inlineStr">
        <is>
          <t>3</t>
        </is>
      </c>
      <c r="AJ14" s="2" t="inlineStr">
        <is>
          <t/>
        </is>
      </c>
      <c r="AK14" t="inlineStr">
        <is>
          <t>tähistab õigusi patentsetele leiutistele, mikrolülituse topoloogiale, kauba- ja teenindusmärkidele ning tööstusdisainilahendustele</t>
        </is>
      </c>
      <c r="AL14" s="2" t="inlineStr">
        <is>
          <t>teollisoikeuksien suojelu|
teollisoikeuden alaan kuuluva oikeus</t>
        </is>
      </c>
      <c r="AM14" s="2" t="inlineStr">
        <is>
          <t>3|
2</t>
        </is>
      </c>
      <c r="AN14" s="2" t="inlineStr">
        <is>
          <t xml:space="preserve">|
</t>
        </is>
      </c>
      <c r="AO14" t="inlineStr">
        <is>
          <t/>
        </is>
      </c>
      <c r="AP14" s="2" t="inlineStr">
        <is>
          <t>droit de propriété industrielle</t>
        </is>
      </c>
      <c r="AQ14" s="2" t="inlineStr">
        <is>
          <t>3</t>
        </is>
      </c>
      <c r="AR14" s="2" t="inlineStr">
        <is>
          <t/>
        </is>
      </c>
      <c r="AS14" t="inlineStr">
        <is>
          <t>Partie de la propriété intellectuelle [&lt;a href="/entry/result/775594/all" id="ENTRY_TO_ENTRY_CONVERTER" target="_blank"&gt;IATE:775594&lt;/a&gt; ] qui concerne les droits portant sur les créations industrielles (brevets, dessins et modèles), sur les signes distinctifs (marques, appelations d'origine, etc.), ainsi que sur la concurrence déloyale.</t>
        </is>
      </c>
      <c r="AT14" s="2" t="inlineStr">
        <is>
          <t>ceart maoine tionsclaíochta</t>
        </is>
      </c>
      <c r="AU14" s="2" t="inlineStr">
        <is>
          <t>3</t>
        </is>
      </c>
      <c r="AV14" s="2" t="inlineStr">
        <is>
          <t/>
        </is>
      </c>
      <c r="AW14" t="inlineStr">
        <is>
          <t/>
        </is>
      </c>
      <c r="AX14" t="inlineStr">
        <is>
          <t/>
        </is>
      </c>
      <c r="AY14" t="inlineStr">
        <is>
          <t/>
        </is>
      </c>
      <c r="AZ14" t="inlineStr">
        <is>
          <t/>
        </is>
      </c>
      <c r="BA14" t="inlineStr">
        <is>
          <t/>
        </is>
      </c>
      <c r="BB14" s="2" t="inlineStr">
        <is>
          <t>iparjogvédelmi jog</t>
        </is>
      </c>
      <c r="BC14" s="2" t="inlineStr">
        <is>
          <t>4</t>
        </is>
      </c>
      <c r="BD14" s="2" t="inlineStr">
        <is>
          <t/>
        </is>
      </c>
      <c r="BE14" t="inlineStr">
        <is>
          <t>iparjogvédelmi oltalomból eredő jog</t>
        </is>
      </c>
      <c r="BF14" s="2" t="inlineStr">
        <is>
          <t>diritto di proprietà industriale|
diritto di protezione industriale</t>
        </is>
      </c>
      <c r="BG14" s="2" t="inlineStr">
        <is>
          <t>3|
3</t>
        </is>
      </c>
      <c r="BH14" s="2" t="inlineStr">
        <is>
          <t xml:space="preserve">|
</t>
        </is>
      </c>
      <c r="BI14" t="inlineStr">
        <is>
          <t/>
        </is>
      </c>
      <c r="BJ14" t="inlineStr">
        <is>
          <t/>
        </is>
      </c>
      <c r="BK14" t="inlineStr">
        <is>
          <t/>
        </is>
      </c>
      <c r="BL14" t="inlineStr">
        <is>
          <t/>
        </is>
      </c>
      <c r="BM14" t="inlineStr">
        <is>
          <t/>
        </is>
      </c>
      <c r="BN14" s="2" t="inlineStr">
        <is>
          <t>rūpnieciskā īpašuma tiesības</t>
        </is>
      </c>
      <c r="BO14" s="2" t="inlineStr">
        <is>
          <t>3</t>
        </is>
      </c>
      <c r="BP14" s="2" t="inlineStr">
        <is>
          <t/>
        </is>
      </c>
      <c r="BQ14" t="inlineStr">
        <is>
          <t>Lielākā no intelektuālā īpašuma ( &lt;a href="/entry/result/775594/all" id="ENTRY_TO_ENTRY_CONVERTER" target="_blank"&gt;IATE:775594&lt;/a&gt; ) tiesību grupām, kurā ietilpst tiesības uz rūpnieciskā īpašuma objektiem (izgudrojumiem, lietderīgajiem modeļiem, dizainparaugiem, preču zīmēm, pakalpojumu zīmēm, firmu nosaukumiem, norādījumiem uz izcelsmi (jeb ģeogrāfiskās izcelsmes norādēm) un citiem līdzīgiem objektiem, ieskaitot tiesības uz aizsardzību pret negodīgu konkurenci).</t>
        </is>
      </c>
      <c r="BR14" s="2" t="inlineStr">
        <is>
          <t>dritt ta' proprjetà industrijali</t>
        </is>
      </c>
      <c r="BS14" s="2" t="inlineStr">
        <is>
          <t>3</t>
        </is>
      </c>
      <c r="BT14" s="2" t="inlineStr">
        <is>
          <t/>
        </is>
      </c>
      <c r="BU14" t="inlineStr">
        <is>
          <t>il-protezzjoni li tingħata lill-proprjetà intanġibbli fil-qasam tal-industrija, bħal pereżempju disinni industrijali, trademarks u invenzjonijiet, skont il-liġi dwar id-drittijiet marbutin mal-proprjetà intelletwali</t>
        </is>
      </c>
      <c r="BV14" s="2" t="inlineStr">
        <is>
          <t>industrieel-eigendomsrecht|
recht van de industriële eigendom</t>
        </is>
      </c>
      <c r="BW14" s="2" t="inlineStr">
        <is>
          <t>3|
3</t>
        </is>
      </c>
      <c r="BX14" s="2" t="inlineStr">
        <is>
          <t xml:space="preserve">|
</t>
        </is>
      </c>
      <c r="BY14" t="inlineStr">
        <is>
          <t/>
        </is>
      </c>
      <c r="BZ14" t="inlineStr">
        <is>
          <t/>
        </is>
      </c>
      <c r="CA14" t="inlineStr">
        <is>
          <t/>
        </is>
      </c>
      <c r="CB14" t="inlineStr">
        <is>
          <t/>
        </is>
      </c>
      <c r="CC14" t="inlineStr">
        <is>
          <t/>
        </is>
      </c>
      <c r="CD14" s="2" t="inlineStr">
        <is>
          <t>direito de propriedade industrial</t>
        </is>
      </c>
      <c r="CE14" s="2" t="inlineStr">
        <is>
          <t>3</t>
        </is>
      </c>
      <c r="CF14" s="2" t="inlineStr">
        <is>
          <t/>
        </is>
      </c>
      <c r="CG14" t="inlineStr">
        <is>
          <t/>
        </is>
      </c>
      <c r="CH14" t="inlineStr">
        <is>
          <t/>
        </is>
      </c>
      <c r="CI14" t="inlineStr">
        <is>
          <t/>
        </is>
      </c>
      <c r="CJ14" t="inlineStr">
        <is>
          <t/>
        </is>
      </c>
      <c r="CK14" t="inlineStr">
        <is>
          <t/>
        </is>
      </c>
      <c r="CL14" s="2" t="inlineStr">
        <is>
          <t>právo priemyselného vlastníctva</t>
        </is>
      </c>
      <c r="CM14" s="2" t="inlineStr">
        <is>
          <t>3</t>
        </is>
      </c>
      <c r="CN14" s="2" t="inlineStr">
        <is>
          <t/>
        </is>
      </c>
      <c r="CO14" t="inlineStr">
        <is>
          <t>právo súvisiace s vynálezom (patentom), objavom, zlepšovacím návrhom, ochrannou známkou alebo chráneným vzorom, právo na označovanie pôvodu, na obchodný alebo firemný názov a ochranu proti nekalej súťaži</t>
        </is>
      </c>
      <c r="CP14" t="inlineStr">
        <is>
          <t/>
        </is>
      </c>
      <c r="CQ14" t="inlineStr">
        <is>
          <t/>
        </is>
      </c>
      <c r="CR14" t="inlineStr">
        <is>
          <t/>
        </is>
      </c>
      <c r="CS14" t="inlineStr">
        <is>
          <t/>
        </is>
      </c>
      <c r="CT14" s="2" t="inlineStr">
        <is>
          <t>skydd av den industriella äganderätten|
industriellt rättsskydd|
industriell äganderätt</t>
        </is>
      </c>
      <c r="CU14" s="2" t="inlineStr">
        <is>
          <t>3|
3|
3</t>
        </is>
      </c>
      <c r="CV14" s="2" t="inlineStr">
        <is>
          <t xml:space="preserve">|
|
</t>
        </is>
      </c>
      <c r="CW14" t="inlineStr">
        <is>
          <t/>
        </is>
      </c>
    </row>
    <row r="15">
      <c r="A15" s="1" t="str">
        <f>HYPERLINK("https://iate.europa.eu/entry/result/833373/all", "833373")</f>
        <v>833373</v>
      </c>
      <c r="B15" t="inlineStr">
        <is>
          <t>PRODUCTION, TECHNOLOGY AND RESEARCH;LAW</t>
        </is>
      </c>
      <c r="C15" t="inlineStr">
        <is>
          <t>PRODUCTION, TECHNOLOGY AND RESEARCH|research and intellectual property|intellectual property;LAW</t>
        </is>
      </c>
      <c r="D15" t="inlineStr">
        <is>
          <t>no</t>
        </is>
      </c>
      <c r="E15" t="inlineStr">
        <is>
          <t/>
        </is>
      </c>
      <c r="F15" t="inlineStr">
        <is>
          <t/>
        </is>
      </c>
      <c r="G15" t="inlineStr">
        <is>
          <t/>
        </is>
      </c>
      <c r="H15" t="inlineStr">
        <is>
          <t/>
        </is>
      </c>
      <c r="I15" t="inlineStr">
        <is>
          <t/>
        </is>
      </c>
      <c r="J15" t="inlineStr">
        <is>
          <t/>
        </is>
      </c>
      <c r="K15" t="inlineStr">
        <is>
          <t/>
        </is>
      </c>
      <c r="L15" t="inlineStr">
        <is>
          <t/>
        </is>
      </c>
      <c r="M15" t="inlineStr">
        <is>
          <t/>
        </is>
      </c>
      <c r="N15" s="2" t="inlineStr">
        <is>
          <t>restitutio in integrum</t>
        </is>
      </c>
      <c r="O15" s="2" t="inlineStr">
        <is>
          <t>4</t>
        </is>
      </c>
      <c r="P15" s="2" t="inlineStr">
        <is>
          <t/>
        </is>
      </c>
      <c r="Q15" t="inlineStr">
        <is>
          <t>Genindsættelse i tidligere rettigheder</t>
        </is>
      </c>
      <c r="R15" s="2" t="inlineStr">
        <is>
          <t>Wiedereinsetzung in den vorigen Stand</t>
        </is>
      </c>
      <c r="S15" s="2" t="inlineStr">
        <is>
          <t>3</t>
        </is>
      </c>
      <c r="T15" s="2" t="inlineStr">
        <is>
          <t/>
        </is>
      </c>
      <c r="U15" t="inlineStr">
        <is>
          <t>Rechtsbehelf, den die
 Parteien eines Verfahrens vor dem Amt der Europäischen Union für geistiges
 Eigentum beantragen können und der die Wiedereinsetzung in den vorigen Stand
 bewirkt, die sie als unmittelbare Folge der Versäumung einer Frist gegenüber
 dem Amt verloren haben, obwohl sie die nach den Umständen gebotene Sorgfalt
 beachtet haben</t>
        </is>
      </c>
      <c r="V15" s="2" t="inlineStr">
        <is>
          <t>επανάκτηση δικαιώματος' επαναφορά των πραγμάτων στην προηγούμενη κατάσταση' εις ακέραιον αποκατάστασις</t>
        </is>
      </c>
      <c r="W15" s="2" t="inlineStr">
        <is>
          <t>3</t>
        </is>
      </c>
      <c r="X15" s="2" t="inlineStr">
        <is>
          <t/>
        </is>
      </c>
      <c r="Y15" t="inlineStr">
        <is>
          <t/>
        </is>
      </c>
      <c r="Z15" s="2" t="inlineStr">
        <is>
          <t>&lt;i&gt;restitutio in integrum&lt;/i&gt;|
re-establishment of rights</t>
        </is>
      </c>
      <c r="AA15" s="2" t="inlineStr">
        <is>
          <t>4|
4</t>
        </is>
      </c>
      <c r="AB15" s="2" t="inlineStr">
        <is>
          <t xml:space="preserve">|
</t>
        </is>
      </c>
      <c r="AC15" t="inlineStr">
        <is>
          <t>remedy that parties to proceedings before the European Union Intellectual Property Office can apply for and the effect of which is the reinstatement of the rights the parties may have lost as a direct consequence of their failure to comply with a time limit vis-à-vis the Office, despite taking all due care required by the circumstances</t>
        </is>
      </c>
      <c r="AD15" s="2" t="inlineStr">
        <is>
          <t>restitución de los derechos|
&lt;i&gt;restitutio in integrum&lt;/i&gt;</t>
        </is>
      </c>
      <c r="AE15" s="2" t="inlineStr">
        <is>
          <t>3|
3</t>
        </is>
      </c>
      <c r="AF15" s="2" t="inlineStr">
        <is>
          <t xml:space="preserve">|
</t>
        </is>
      </c>
      <c r="AG15" t="inlineStr">
        <is>
          <t>recurso que las
 partes en un procedimiento ante la Oficina de Propiedad Intelectual de la
 Unión Europea pueden solicitar y cuyo efecto es el restablecimiento de los
 derechos que las partes pueden haber perdido como consecuencia directa del
 incumplimiento de un plazo con respecto a la Oficina, a pesar de toda la
 diligencia requerida por las circunstancias</t>
        </is>
      </c>
      <c r="AH15" t="inlineStr">
        <is>
          <t/>
        </is>
      </c>
      <c r="AI15" t="inlineStr">
        <is>
          <t/>
        </is>
      </c>
      <c r="AJ15" t="inlineStr">
        <is>
          <t/>
        </is>
      </c>
      <c r="AK15" t="inlineStr">
        <is>
          <t/>
        </is>
      </c>
      <c r="AL15" s="2" t="inlineStr">
        <is>
          <t>oikeuksien ennalleen palauttaminen|
menetetyn määräajan palauttaminen</t>
        </is>
      </c>
      <c r="AM15" s="2" t="inlineStr">
        <is>
          <t>1|
1</t>
        </is>
      </c>
      <c r="AN15" s="2" t="inlineStr">
        <is>
          <t xml:space="preserve">|
</t>
        </is>
      </c>
      <c r="AO15" t="inlineStr">
        <is>
          <t/>
        </is>
      </c>
      <c r="AP15" s="2" t="inlineStr">
        <is>
          <t>&lt;i&gt;restitutio in integrum&lt;/i&gt;|
rétablissement des droits</t>
        </is>
      </c>
      <c r="AQ15" s="2" t="inlineStr">
        <is>
          <t>3|
3</t>
        </is>
      </c>
      <c r="AR15" s="2" t="inlineStr">
        <is>
          <t xml:space="preserve">|
</t>
        </is>
      </c>
      <c r="AS15" t="inlineStr">
        <is>
          <t>recours que peuvent engager les parties à une procédure devant l’Office de l’Union européenne pour la propriété intellectuelle et dont l’effet est le rétablissement des droits que les parties peuvent avoir perdus en conséquence directe du non-respect d’un délai à l’égard de l’Office, bien qu’ayant fait preuve de toute la vigilance nécessitée par les circonstances</t>
        </is>
      </c>
      <c r="AT15" t="inlineStr">
        <is>
          <t/>
        </is>
      </c>
      <c r="AU15" t="inlineStr">
        <is>
          <t/>
        </is>
      </c>
      <c r="AV15" t="inlineStr">
        <is>
          <t/>
        </is>
      </c>
      <c r="AW15" t="inlineStr">
        <is>
          <t/>
        </is>
      </c>
      <c r="AX15" t="inlineStr">
        <is>
          <t/>
        </is>
      </c>
      <c r="AY15" t="inlineStr">
        <is>
          <t/>
        </is>
      </c>
      <c r="AZ15" t="inlineStr">
        <is>
          <t/>
        </is>
      </c>
      <c r="BA15" t="inlineStr">
        <is>
          <t/>
        </is>
      </c>
      <c r="BB15" t="inlineStr">
        <is>
          <t/>
        </is>
      </c>
      <c r="BC15" t="inlineStr">
        <is>
          <t/>
        </is>
      </c>
      <c r="BD15" t="inlineStr">
        <is>
          <t/>
        </is>
      </c>
      <c r="BE15" t="inlineStr">
        <is>
          <t/>
        </is>
      </c>
      <c r="BF15" s="2" t="inlineStr">
        <is>
          <t>&lt;i&gt;restitutio in integrum&lt;/i&gt;|
reintegrazione nei diritti</t>
        </is>
      </c>
      <c r="BG15" s="2" t="inlineStr">
        <is>
          <t>3|
3</t>
        </is>
      </c>
      <c r="BH15" s="2" t="inlineStr">
        <is>
          <t xml:space="preserve">|
</t>
        </is>
      </c>
      <c r="BI15" t="inlineStr">
        <is>
          <t>rimedio che le parti di un procedimento dinanzi all’Ufficio dell’Unione europea per la proprietà intellettuale possono richiedere e che ha come effetto la reintegrazione delle parti nei diritti eventualmente persi come conseguenza diretta della mancata osservanza di un termine dinanzi all’Ufficio, pur avendo dato prova di tutta la diligenza dovuta nelle circostanze</t>
        </is>
      </c>
      <c r="BJ15" t="inlineStr">
        <is>
          <t/>
        </is>
      </c>
      <c r="BK15" t="inlineStr">
        <is>
          <t/>
        </is>
      </c>
      <c r="BL15" t="inlineStr">
        <is>
          <t/>
        </is>
      </c>
      <c r="BM15" t="inlineStr">
        <is>
          <t/>
        </is>
      </c>
      <c r="BN15" s="2" t="inlineStr">
        <is>
          <t>&lt;i&gt;restitutio in integrum&lt;/i&gt;</t>
        </is>
      </c>
      <c r="BO15" s="2" t="inlineStr">
        <is>
          <t>3</t>
        </is>
      </c>
      <c r="BP15" s="2" t="inlineStr">
        <is>
          <t/>
        </is>
      </c>
      <c r="BQ15" t="inlineStr">
        <is>
          <t>Cietušas personas iepriekšējo tiesību atjaunošana, kādas pastāvēja pirms tiesību aizskāruma nodarīšanas.</t>
        </is>
      </c>
      <c r="BR15" t="inlineStr">
        <is>
          <t/>
        </is>
      </c>
      <c r="BS15" t="inlineStr">
        <is>
          <t/>
        </is>
      </c>
      <c r="BT15" t="inlineStr">
        <is>
          <t/>
        </is>
      </c>
      <c r="BU15" t="inlineStr">
        <is>
          <t/>
        </is>
      </c>
      <c r="BV15" s="2" t="inlineStr">
        <is>
          <t>restitutio in integrum|
herstel in de vorige toestand</t>
        </is>
      </c>
      <c r="BW15" s="2" t="inlineStr">
        <is>
          <t>3|
3</t>
        </is>
      </c>
      <c r="BX15" s="2" t="inlineStr">
        <is>
          <t xml:space="preserve">|
</t>
        </is>
      </c>
      <c r="BY15" t="inlineStr">
        <is>
          <t>"Restitutio in integrum : herstel in de vorige toestand speciaal krachtens daartoe strekkende vordering, krachtens vonnis, door rechterlijke tussenkomst."</t>
        </is>
      </c>
      <c r="BZ15" s="2" t="inlineStr">
        <is>
          <t>przywrócenie stanu poprzedniego</t>
        </is>
      </c>
      <c r="CA15" s="2" t="inlineStr">
        <is>
          <t>3</t>
        </is>
      </c>
      <c r="CB15" s="2" t="inlineStr">
        <is>
          <t/>
        </is>
      </c>
      <c r="CC15" t="inlineStr">
        <is>
          <t/>
        </is>
      </c>
      <c r="CD15" s="2" t="inlineStr">
        <is>
          <t>restituição por inteiro|
&lt;i&gt;restitutio in integrum&lt;/i&gt;</t>
        </is>
      </c>
      <c r="CE15" s="2" t="inlineStr">
        <is>
          <t>1|
2</t>
        </is>
      </c>
      <c r="CF15" s="2" t="inlineStr">
        <is>
          <t xml:space="preserve">|
</t>
        </is>
      </c>
      <c r="CG15" t="inlineStr">
        <is>
          <t/>
        </is>
      </c>
      <c r="CH15" t="inlineStr">
        <is>
          <t/>
        </is>
      </c>
      <c r="CI15" t="inlineStr">
        <is>
          <t/>
        </is>
      </c>
      <c r="CJ15" t="inlineStr">
        <is>
          <t/>
        </is>
      </c>
      <c r="CK15" t="inlineStr">
        <is>
          <t/>
        </is>
      </c>
      <c r="CL15" t="inlineStr">
        <is>
          <t/>
        </is>
      </c>
      <c r="CM15" t="inlineStr">
        <is>
          <t/>
        </is>
      </c>
      <c r="CN15" t="inlineStr">
        <is>
          <t/>
        </is>
      </c>
      <c r="CO15" t="inlineStr">
        <is>
          <t/>
        </is>
      </c>
      <c r="CP15" t="inlineStr">
        <is>
          <t/>
        </is>
      </c>
      <c r="CQ15" t="inlineStr">
        <is>
          <t/>
        </is>
      </c>
      <c r="CR15" t="inlineStr">
        <is>
          <t/>
        </is>
      </c>
      <c r="CS15" t="inlineStr">
        <is>
          <t/>
        </is>
      </c>
      <c r="CT15" s="2" t="inlineStr">
        <is>
          <t>återställande av försutten tid</t>
        </is>
      </c>
      <c r="CU15" s="2" t="inlineStr">
        <is>
          <t>3</t>
        </is>
      </c>
      <c r="CV15" s="2" t="inlineStr">
        <is>
          <t/>
        </is>
      </c>
      <c r="CW15" t="inlineStr">
        <is>
          <t/>
        </is>
      </c>
    </row>
    <row r="16">
      <c r="A16" s="1" t="str">
        <f>HYPERLINK("https://iate.europa.eu/entry/result/834609/all", "834609")</f>
        <v>834609</v>
      </c>
      <c r="B16" t="inlineStr">
        <is>
          <t>LAW</t>
        </is>
      </c>
      <c r="C16" t="inlineStr">
        <is>
          <t>LAW|civil law;LAW|justice</t>
        </is>
      </c>
      <c r="D16" t="inlineStr">
        <is>
          <t>yes</t>
        </is>
      </c>
      <c r="E16" t="inlineStr">
        <is>
          <t/>
        </is>
      </c>
      <c r="F16" s="2" t="inlineStr">
        <is>
          <t>суспензивно действие</t>
        </is>
      </c>
      <c r="G16" s="2" t="inlineStr">
        <is>
          <t>4</t>
        </is>
      </c>
      <c r="H16" s="2" t="inlineStr">
        <is>
          <t/>
        </is>
      </c>
      <c r="I16" t="inlineStr">
        <is>
          <t>действие, което води до прекъсване (казва се най-вече за причините, които предизвикват спиране на давност и за решения и актове, които предизвикват отлагане на делото).</t>
        </is>
      </c>
      <c r="J16" t="inlineStr">
        <is>
          <t/>
        </is>
      </c>
      <c r="K16" t="inlineStr">
        <is>
          <t/>
        </is>
      </c>
      <c r="L16" t="inlineStr">
        <is>
          <t/>
        </is>
      </c>
      <c r="M16" t="inlineStr">
        <is>
          <t/>
        </is>
      </c>
      <c r="N16" s="2" t="inlineStr">
        <is>
          <t>opsættende virkning</t>
        </is>
      </c>
      <c r="O16" s="2" t="inlineStr">
        <is>
          <t>4</t>
        </is>
      </c>
      <c r="P16" s="2" t="inlineStr">
        <is>
          <t/>
        </is>
      </c>
      <c r="Q16" t="inlineStr">
        <is>
          <t>"Opsættende (suspensiv) virkning: den virkning, at anke el. kære over for en domstols- eller en administrativ afgørelse udsætter tvangsgennemførelsen af afgørelsen".</t>
        </is>
      </c>
      <c r="R16" s="2" t="inlineStr">
        <is>
          <t>Suspensiveffekt|
aufschiebende Wirkung</t>
        </is>
      </c>
      <c r="S16" s="2" t="inlineStr">
        <is>
          <t>3|
3</t>
        </is>
      </c>
      <c r="T16" s="2" t="inlineStr">
        <is>
          <t xml:space="preserve">|
</t>
        </is>
      </c>
      <c r="U16" t="inlineStr">
        <is>
          <t>DE Recht: Hemmung des Eintritts der Rechtskraft durch Einlegung e. ordentl. Rechtsmittels (Berufung, Revision, Beschwerde) bzw. Hemmung des Vollzugs von Verwaltungsakten bei Anfechtungsklage oder Widerspruch</t>
        </is>
      </c>
      <c r="V16" s="2" t="inlineStr">
        <is>
          <t>ανασταλτικό αποτέλεσμα</t>
        </is>
      </c>
      <c r="W16" s="2" t="inlineStr">
        <is>
          <t>2</t>
        </is>
      </c>
      <c r="X16" s="2" t="inlineStr">
        <is>
          <t/>
        </is>
      </c>
      <c r="Y16" t="inlineStr">
        <is>
          <t/>
        </is>
      </c>
      <c r="Z16" s="2" t="inlineStr">
        <is>
          <t>suspensive effect|
suspensory effect</t>
        </is>
      </c>
      <c r="AA16" s="2" t="inlineStr">
        <is>
          <t>3|
3</t>
        </is>
      </c>
      <c r="AB16" s="2" t="inlineStr">
        <is>
          <t xml:space="preserve">|
</t>
        </is>
      </c>
      <c r="AC16" t="inlineStr">
        <is>
          <t>effect of a condition in a contract or agreement, or of a procedure which prevents legal relationship or effect from coming into existence until the condition is satisfied</t>
        </is>
      </c>
      <c r="AD16" s="2" t="inlineStr">
        <is>
          <t>efecto suspensivo</t>
        </is>
      </c>
      <c r="AE16" s="2" t="inlineStr">
        <is>
          <t>3</t>
        </is>
      </c>
      <c r="AF16" s="2" t="inlineStr">
        <is>
          <t/>
        </is>
      </c>
      <c r="AG16" t="inlineStr">
        <is>
          <t/>
        </is>
      </c>
      <c r="AH16" t="inlineStr">
        <is>
          <t/>
        </is>
      </c>
      <c r="AI16" t="inlineStr">
        <is>
          <t/>
        </is>
      </c>
      <c r="AJ16" t="inlineStr">
        <is>
          <t/>
        </is>
      </c>
      <c r="AK16" t="inlineStr">
        <is>
          <t/>
        </is>
      </c>
      <c r="AL16" s="2" t="inlineStr">
        <is>
          <t>lykkäävä vaikutus</t>
        </is>
      </c>
      <c r="AM16" s="2" t="inlineStr">
        <is>
          <t>3</t>
        </is>
      </c>
      <c r="AN16" s="2" t="inlineStr">
        <is>
          <t/>
        </is>
      </c>
      <c r="AO16" t="inlineStr">
        <is>
          <t/>
        </is>
      </c>
      <c r="AP16" s="2" t="inlineStr">
        <is>
          <t>effet suspensif</t>
        </is>
      </c>
      <c r="AQ16" s="2" t="inlineStr">
        <is>
          <t>3</t>
        </is>
      </c>
      <c r="AR16" s="2" t="inlineStr">
        <is>
          <t/>
        </is>
      </c>
      <c r="AS16" t="inlineStr">
        <is>
          <t>effet consistant à arrêter temporairement le cours d'une prescription ou à empêcher l'exécution d'un acte normatif ou d'une décision de justice.</t>
        </is>
      </c>
      <c r="AT16" s="2" t="inlineStr">
        <is>
          <t>éifeacht fionraíochta</t>
        </is>
      </c>
      <c r="AU16" s="2" t="inlineStr">
        <is>
          <t>3</t>
        </is>
      </c>
      <c r="AV16" s="2" t="inlineStr">
        <is>
          <t/>
        </is>
      </c>
      <c r="AW16" t="inlineStr">
        <is>
          <t/>
        </is>
      </c>
      <c r="AX16" t="inlineStr">
        <is>
          <t/>
        </is>
      </c>
      <c r="AY16" t="inlineStr">
        <is>
          <t/>
        </is>
      </c>
      <c r="AZ16" t="inlineStr">
        <is>
          <t/>
        </is>
      </c>
      <c r="BA16" t="inlineStr">
        <is>
          <t/>
        </is>
      </c>
      <c r="BB16" s="2" t="inlineStr">
        <is>
          <t>halasztó hatály</t>
        </is>
      </c>
      <c r="BC16" s="2" t="inlineStr">
        <is>
          <t>4</t>
        </is>
      </c>
      <c r="BD16" s="2" t="inlineStr">
        <is>
          <t/>
        </is>
      </c>
      <c r="BE16" t="inlineStr">
        <is>
          <t>(Leggyakrabban jogorvoslati eljárás) azon hatása, hogy valamely döntés, határozat stb. csak az eljárás lezárultával válik hatályossá.</t>
        </is>
      </c>
      <c r="BF16" s="2" t="inlineStr">
        <is>
          <t>effetto sospensivo</t>
        </is>
      </c>
      <c r="BG16" s="2" t="inlineStr">
        <is>
          <t>3</t>
        </is>
      </c>
      <c r="BH16" s="2" t="inlineStr">
        <is>
          <t/>
        </is>
      </c>
      <c r="BI16" t="inlineStr">
        <is>
          <t/>
        </is>
      </c>
      <c r="BJ16" t="inlineStr">
        <is>
          <t/>
        </is>
      </c>
      <c r="BK16" t="inlineStr">
        <is>
          <t/>
        </is>
      </c>
      <c r="BL16" t="inlineStr">
        <is>
          <t/>
        </is>
      </c>
      <c r="BM16" t="inlineStr">
        <is>
          <t/>
        </is>
      </c>
      <c r="BN16" s="2" t="inlineStr">
        <is>
          <t>pagaidu atlikšana|
apturošs efekts</t>
        </is>
      </c>
      <c r="BO16" s="2" t="inlineStr">
        <is>
          <t>2|
2</t>
        </is>
      </c>
      <c r="BP16" s="2" t="inlineStr">
        <is>
          <t xml:space="preserve">|
</t>
        </is>
      </c>
      <c r="BQ16" t="inlineStr">
        <is>
          <t/>
        </is>
      </c>
      <c r="BR16" s="2" t="inlineStr">
        <is>
          <t>effett sospensiv</t>
        </is>
      </c>
      <c r="BS16" s="2" t="inlineStr">
        <is>
          <t>3</t>
        </is>
      </c>
      <c r="BT16" s="2" t="inlineStr">
        <is>
          <t/>
        </is>
      </c>
      <c r="BU16" t="inlineStr">
        <is>
          <t>Abbażi tal-Bord Legali tal-Appell (EPO): dan ifisser li l-konsegwenzi ta' deċiżjoni li tkun ġiet appellata ma jseħħux immedjatament wara li tkun ittieħdet id-deċiżjoni. L-azzjonijiet li normalment iseħħu wara li tittieħed deċiżjoni jkunu "iffriżati". Dan ma jfissirx li d-deċiżjoni appellata tiġi kkanċellata</t>
        </is>
      </c>
      <c r="BV16" s="2" t="inlineStr">
        <is>
          <t>schorsende werking</t>
        </is>
      </c>
      <c r="BW16" s="2" t="inlineStr">
        <is>
          <t>3</t>
        </is>
      </c>
      <c r="BX16" s="2" t="inlineStr">
        <is>
          <t/>
        </is>
      </c>
      <c r="BY16" t="inlineStr">
        <is>
          <t/>
        </is>
      </c>
      <c r="BZ16" s="2" t="inlineStr">
        <is>
          <t>skutek zawieszający</t>
        </is>
      </c>
      <c r="CA16" s="2" t="inlineStr">
        <is>
          <t>2</t>
        </is>
      </c>
      <c r="CB16" s="2" t="inlineStr">
        <is>
          <t/>
        </is>
      </c>
      <c r="CC16" t="inlineStr">
        <is>
          <t/>
        </is>
      </c>
      <c r="CD16" s="2" t="inlineStr">
        <is>
          <t>efeito suspensivo</t>
        </is>
      </c>
      <c r="CE16" s="2" t="inlineStr">
        <is>
          <t>2</t>
        </is>
      </c>
      <c r="CF16" s="2" t="inlineStr">
        <is>
          <t/>
        </is>
      </c>
      <c r="CG16" t="inlineStr">
        <is>
          <t/>
        </is>
      </c>
      <c r="CH16" t="inlineStr">
        <is>
          <t/>
        </is>
      </c>
      <c r="CI16" t="inlineStr">
        <is>
          <t/>
        </is>
      </c>
      <c r="CJ16" t="inlineStr">
        <is>
          <t/>
        </is>
      </c>
      <c r="CK16" t="inlineStr">
        <is>
          <t/>
        </is>
      </c>
      <c r="CL16" s="2" t="inlineStr">
        <is>
          <t>odkladný účinok|
suspenzívny účinok|
pozastavujúci účinok</t>
        </is>
      </c>
      <c r="CM16" s="2" t="inlineStr">
        <is>
          <t>3|
3|
3</t>
        </is>
      </c>
      <c r="CN16" s="2" t="inlineStr">
        <is>
          <t xml:space="preserve">|
|
</t>
        </is>
      </c>
      <c r="CO16" t="inlineStr">
        <is>
          <t>účinok, ktorým sa odkladá vykonávanie určitého právneho úkonu alebo platnosť normatívneho aktu na neskoršie</t>
        </is>
      </c>
      <c r="CP16" s="2" t="inlineStr">
        <is>
          <t>suspenzivni učinek|
odložilni učinek</t>
        </is>
      </c>
      <c r="CQ16" s="2" t="inlineStr">
        <is>
          <t>3|
3</t>
        </is>
      </c>
      <c r="CR16" s="2" t="inlineStr">
        <is>
          <t xml:space="preserve">|
</t>
        </is>
      </c>
      <c r="CS16" t="inlineStr">
        <is>
          <t/>
        </is>
      </c>
      <c r="CT16" s="2" t="inlineStr">
        <is>
          <t>suspensiv verkan</t>
        </is>
      </c>
      <c r="CU16" s="2" t="inlineStr">
        <is>
          <t>3</t>
        </is>
      </c>
      <c r="CV16" s="2" t="inlineStr">
        <is>
          <t/>
        </is>
      </c>
      <c r="CW16" t="inlineStr">
        <is>
          <t/>
        </is>
      </c>
    </row>
    <row r="17">
      <c r="A17" s="1" t="str">
        <f>HYPERLINK("https://iate.europa.eu/entry/result/3562400/all", "3562400")</f>
        <v>3562400</v>
      </c>
      <c r="B17" t="inlineStr">
        <is>
          <t>PRODUCTION, TECHNOLOGY AND RESEARCH</t>
        </is>
      </c>
      <c r="C17" t="inlineStr">
        <is>
          <t>PRODUCTION, TECHNOLOGY AND RESEARCH;PRODUCTION, TECHNOLOGY AND RESEARCH|research and intellectual property</t>
        </is>
      </c>
      <c r="D17" t="inlineStr">
        <is>
          <t>no</t>
        </is>
      </c>
      <c r="E17" t="inlineStr">
        <is>
          <t/>
        </is>
      </c>
      <c r="F17" t="inlineStr">
        <is>
          <t/>
        </is>
      </c>
      <c r="G17" t="inlineStr">
        <is>
          <t/>
        </is>
      </c>
      <c r="H17" t="inlineStr">
        <is>
          <t/>
        </is>
      </c>
      <c r="I17" t="inlineStr">
        <is>
          <t/>
        </is>
      </c>
      <c r="J17" t="inlineStr">
        <is>
          <t/>
        </is>
      </c>
      <c r="K17" t="inlineStr">
        <is>
          <t/>
        </is>
      </c>
      <c r="L17" t="inlineStr">
        <is>
          <t/>
        </is>
      </c>
      <c r="M17" t="inlineStr">
        <is>
          <t/>
        </is>
      </c>
      <c r="N17" t="inlineStr">
        <is>
          <t/>
        </is>
      </c>
      <c r="O17" t="inlineStr">
        <is>
          <t/>
        </is>
      </c>
      <c r="P17" t="inlineStr">
        <is>
          <t/>
        </is>
      </c>
      <c r="Q17" t="inlineStr">
        <is>
          <t/>
        </is>
      </c>
      <c r="R17" s="2" t="inlineStr">
        <is>
          <t>unabhängige Verwertungseinrichtung</t>
        </is>
      </c>
      <c r="S17" s="2" t="inlineStr">
        <is>
          <t>4</t>
        </is>
      </c>
      <c r="T17" s="2" t="inlineStr">
        <is>
          <t/>
        </is>
      </c>
      <c r="U17" t="inlineStr">
        <is>
          <t>jede Organisation, die gesetzlich oder auf der Grundlage einer Abtretungs-, Lizenz- oder sonstigen vertraglichen Vereinbarung berechtigt ist und deren ausschließlicher oder hauptsächlicher Zweck es ist, Urheber- oder verwandte Schutzrechte im Namen mehrerer Rechtsinhaber zu deren kollektivem Nutzen wahrzunehmen und die | i) | weder direkt noch indirekt, vollständig oder teilweise im Eigentum der Rechtsinhaber steht noch direkt oder indirekt, vollständig oder teilweise von den Rechtsinhabern beherrscht wird oder Teil von ihnen ist; und | ii) | auf Gewinnerzielung ausgerichtet ist</t>
        </is>
      </c>
      <c r="V17" t="inlineStr">
        <is>
          <t/>
        </is>
      </c>
      <c r="W17" t="inlineStr">
        <is>
          <t/>
        </is>
      </c>
      <c r="X17" t="inlineStr">
        <is>
          <t/>
        </is>
      </c>
      <c r="Y17" t="inlineStr">
        <is>
          <t/>
        </is>
      </c>
      <c r="Z17" s="2" t="inlineStr">
        <is>
          <t>independent management entity</t>
        </is>
      </c>
      <c r="AA17" s="2" t="inlineStr">
        <is>
          <t>3</t>
        </is>
      </c>
      <c r="AB17" s="2" t="inlineStr">
        <is>
          <t/>
        </is>
      </c>
      <c r="AC17" t="inlineStr">
        <is>
          <t>any organisation which is authorised by law or by way of assignment, licence or any other contractual arrangement to manage copyright or rights related to copyright on behalf of more than one rightholder, for the collective benefit of those rightholders, as its sole or main purpose, and which is:&lt;br&gt;(i) neither owned nor controlled, directly or indirectly, wholly or in part, by rightholders; &lt;br&gt;(ii) organised on a for-profit basis</t>
        </is>
      </c>
      <c r="AD17" s="2" t="inlineStr">
        <is>
          <t>operador de gestión independiente</t>
        </is>
      </c>
      <c r="AE17" s="2" t="inlineStr">
        <is>
          <t>4</t>
        </is>
      </c>
      <c r="AF17" s="2" t="inlineStr">
        <is>
          <t/>
        </is>
      </c>
      <c r="AG17" t="inlineStr">
        <is>
          <t>toda organización autorizada, por ley o mediante cesión, licencia o cualquier otro acuerdo contractual, para gestionar los derechos de autor o los derechos afines a los derechos de autor en nombre de varios titulares de derechos, en beneficio colectivo de esos titulares de derechos, como único o principal objeto, y que: i) no sea propiedad ni esté sometida al control, directa o indirectamente, en su totalidad o en parte, de los titulares de derechos, y ii) carezca de ánimo de lucro</t>
        </is>
      </c>
      <c r="AH17" s="2" t="inlineStr">
        <is>
          <t>sõltumatu esindamise üksus</t>
        </is>
      </c>
      <c r="AI17" s="2" t="inlineStr">
        <is>
          <t>3</t>
        </is>
      </c>
      <c r="AJ17" s="2" t="inlineStr">
        <is>
          <t/>
        </is>
      </c>
      <c r="AK17" t="inlineStr">
        <is>
          <t>organisatsioon, kelle volitused autoriõiguse või autoriõigusega kaasnevate õiguste teostamiseks rohkem kui ühe õiguste omaja nimel nende õiguste omajate kollektiivse kasu huvides, mis on selle ainus või peamine eesmärk, tulenevad seadusest või määramisest, litsentsist või mis tahes muust lepingulisest korrast, ning&lt;br&gt;i) ei ole otseselt ega kaudselt, tervikuna ega osaliselt õiguste omajate omandis ega kontrolli all ning &lt;br&gt;ii) mis on korraldatud tulunduslikel alustel</t>
        </is>
      </c>
      <c r="AL17" t="inlineStr">
        <is>
          <t/>
        </is>
      </c>
      <c r="AM17" t="inlineStr">
        <is>
          <t/>
        </is>
      </c>
      <c r="AN17" t="inlineStr">
        <is>
          <t/>
        </is>
      </c>
      <c r="AO17" t="inlineStr">
        <is>
          <t/>
        </is>
      </c>
      <c r="AP17" s="2" t="inlineStr">
        <is>
          <t>entité de gestion indépendante</t>
        </is>
      </c>
      <c r="AQ17" s="2" t="inlineStr">
        <is>
          <t>4</t>
        </is>
      </c>
      <c r="AR17" s="2" t="inlineStr">
        <is>
          <t/>
        </is>
      </c>
      <c r="AS17" t="inlineStr">
        <is>
          <t>tout organisme dont le seul but ou le but principal consiste à gérer le droit d’auteur ou les droits voisins du droit d’auteur pour le compte de plusieurs titulaires de droits, au profit collectif de ces derniers, qui y est autorisé par la loi ou par voie de cession, de licence ou de tout autre accord contractuel, et:&lt;br&gt; i) qui n’est ni détenu ni contrôlé, directement ou indirectement, en tout ou en partie, par des titulaires de droits; et&lt;br&gt; ii) qui est à but lucratif</t>
        </is>
      </c>
      <c r="AT17" s="2" t="inlineStr">
        <is>
          <t>eintiteas bainistíochta neamhspleách</t>
        </is>
      </c>
      <c r="AU17" s="2" t="inlineStr">
        <is>
          <t>3</t>
        </is>
      </c>
      <c r="AV17" s="2" t="inlineStr">
        <is>
          <t/>
        </is>
      </c>
      <c r="AW17" t="inlineStr">
        <is>
          <t/>
        </is>
      </c>
      <c r="AX17" s="2" t="inlineStr">
        <is>
          <t>neovisni upravljački subjekt</t>
        </is>
      </c>
      <c r="AY17" s="2" t="inlineStr">
        <is>
          <t>3</t>
        </is>
      </c>
      <c r="AZ17" s="2" t="inlineStr">
        <is>
          <t/>
        </is>
      </c>
      <c r="BA17" t="inlineStr">
        <is>
          <t>organizacija koja je u skladu sa zakonom ili prijenosom prava, odobrenjem ili drugim ugovornim sporazumom ovlaštena za upravljanje autorskim ili srodnim pravima u ime više od jednog nositelja prava u zajedničku korist tih nositelja prava kao svojom jedinom i glavnom svrhom i koja je:&lt;br&gt;i. niti u vlasništvu niti pod nadzorom, u cijelosti ili djelomičnom, nositelja prava; I&lt;br&gt;ii. ustrojena je na profitnoj osnovi</t>
        </is>
      </c>
      <c r="BB17" t="inlineStr">
        <is>
          <t/>
        </is>
      </c>
      <c r="BC17" t="inlineStr">
        <is>
          <t/>
        </is>
      </c>
      <c r="BD17" t="inlineStr">
        <is>
          <t/>
        </is>
      </c>
      <c r="BE17" t="inlineStr">
        <is>
          <t/>
        </is>
      </c>
      <c r="BF17" s="2" t="inlineStr">
        <is>
          <t>entità di gestione indipendente</t>
        </is>
      </c>
      <c r="BG17" s="2" t="inlineStr">
        <is>
          <t>4</t>
        </is>
      </c>
      <c r="BH17" s="2" t="inlineStr">
        <is>
          <t/>
        </is>
      </c>
      <c r="BI17" t="inlineStr">
        <is>
          <t>organismo autorizzato, per legge o in base a una cessione dei diritti, una licenza o qualsiasi altro accordo contrattuale, a gestire i diritti d’autore o i diritti connessi ai diritti d’autore per conto di più di un titolare dei diritti, a vantaggio collettivo di tali titolari, come finalità unica o principale, il quale:i) non è né detenuto né controllato, direttamente o indirettamente, integralmente o in parte, dai titolari dei diritti; e ii) è organizzato con fini di lucro</t>
        </is>
      </c>
      <c r="BJ17" t="inlineStr">
        <is>
          <t/>
        </is>
      </c>
      <c r="BK17" t="inlineStr">
        <is>
          <t/>
        </is>
      </c>
      <c r="BL17" t="inlineStr">
        <is>
          <t/>
        </is>
      </c>
      <c r="BM17" t="inlineStr">
        <is>
          <t/>
        </is>
      </c>
      <c r="BN17" t="inlineStr">
        <is>
          <t/>
        </is>
      </c>
      <c r="BO17" t="inlineStr">
        <is>
          <t/>
        </is>
      </c>
      <c r="BP17" t="inlineStr">
        <is>
          <t/>
        </is>
      </c>
      <c r="BQ17" t="inlineStr">
        <is>
          <t/>
        </is>
      </c>
      <c r="BR17" t="inlineStr">
        <is>
          <t/>
        </is>
      </c>
      <c r="BS17" t="inlineStr">
        <is>
          <t/>
        </is>
      </c>
      <c r="BT17" t="inlineStr">
        <is>
          <t/>
        </is>
      </c>
      <c r="BU17" t="inlineStr">
        <is>
          <t/>
        </is>
      </c>
      <c r="BV17" t="inlineStr">
        <is>
          <t/>
        </is>
      </c>
      <c r="BW17" t="inlineStr">
        <is>
          <t/>
        </is>
      </c>
      <c r="BX17" t="inlineStr">
        <is>
          <t/>
        </is>
      </c>
      <c r="BY17" t="inlineStr">
        <is>
          <t/>
        </is>
      </c>
      <c r="BZ17" s="2" t="inlineStr">
        <is>
          <t>niezależny podmiot zarządzający</t>
        </is>
      </c>
      <c r="CA17" s="2" t="inlineStr">
        <is>
          <t>3</t>
        </is>
      </c>
      <c r="CB17" s="2" t="inlineStr">
        <is>
          <t/>
        </is>
      </c>
      <c r="CC17" t="inlineStr">
        <is>
          <t>każda organizacja upoważniona z mocy prawa lub w drodze powierzenia, licencji lub innego uzgodnienia umownego do zarządzania prawami autorskimi lub prawami pokrewnymi w imieniu więcej niż jednego podmiotu uprawnionego, dla zbiorowej korzyści tych podmiotów uprawnionych, a zarządzanie tymi prawami stanowi jej jedyny lub główny przedmiot działalności, i która: (i) nie należy do podmiotów uprawnionych ani nie podlega ich kontroli bezpośrednio lub pośrednio, w całości lub części; oraz (ii) jest organizacją nastawioną na zysk</t>
        </is>
      </c>
      <c r="CD17" t="inlineStr">
        <is>
          <t/>
        </is>
      </c>
      <c r="CE17" t="inlineStr">
        <is>
          <t/>
        </is>
      </c>
      <c r="CF17" t="inlineStr">
        <is>
          <t/>
        </is>
      </c>
      <c r="CG17" t="inlineStr">
        <is>
          <t/>
        </is>
      </c>
      <c r="CH17" t="inlineStr">
        <is>
          <t/>
        </is>
      </c>
      <c r="CI17" t="inlineStr">
        <is>
          <t/>
        </is>
      </c>
      <c r="CJ17" t="inlineStr">
        <is>
          <t/>
        </is>
      </c>
      <c r="CK17" t="inlineStr">
        <is>
          <t/>
        </is>
      </c>
      <c r="CL17" t="inlineStr">
        <is>
          <t/>
        </is>
      </c>
      <c r="CM17" t="inlineStr">
        <is>
          <t/>
        </is>
      </c>
      <c r="CN17" t="inlineStr">
        <is>
          <t/>
        </is>
      </c>
      <c r="CO17" t="inlineStr">
        <is>
          <t/>
        </is>
      </c>
      <c r="CP17" t="inlineStr">
        <is>
          <t/>
        </is>
      </c>
      <c r="CQ17" t="inlineStr">
        <is>
          <t/>
        </is>
      </c>
      <c r="CR17" t="inlineStr">
        <is>
          <t/>
        </is>
      </c>
      <c r="CS17" t="inlineStr">
        <is>
          <t/>
        </is>
      </c>
      <c r="CT17" t="inlineStr">
        <is>
          <t/>
        </is>
      </c>
      <c r="CU17" t="inlineStr">
        <is>
          <t/>
        </is>
      </c>
      <c r="CV17" t="inlineStr">
        <is>
          <t/>
        </is>
      </c>
      <c r="CW17" t="inlineStr">
        <is>
          <t/>
        </is>
      </c>
    </row>
    <row r="18">
      <c r="A18" s="1" t="str">
        <f>HYPERLINK("https://iate.europa.eu/entry/result/768097/all", "768097")</f>
        <v>768097</v>
      </c>
      <c r="B18" t="inlineStr">
        <is>
          <t>PRODUCTION, TECHNOLOGY AND RESEARCH;AGRICULTURE, FORESTRY AND FISHERIES</t>
        </is>
      </c>
      <c r="C18" t="inlineStr">
        <is>
          <t>PRODUCTION, TECHNOLOGY AND RESEARCH|research and intellectual property|intellectual property;AGRICULTURE, FORESTRY AND FISHERIES|agricultural activity|crop production|plant variety right</t>
        </is>
      </c>
      <c r="D18" t="inlineStr">
        <is>
          <t>yes</t>
        </is>
      </c>
      <c r="E18" t="inlineStr">
        <is>
          <t/>
        </is>
      </c>
      <c r="F18" s="2" t="inlineStr">
        <is>
          <t>правна закрила на сортовете растения|
право върху сорт растение|
право на селекционер</t>
        </is>
      </c>
      <c r="G18" s="2" t="inlineStr">
        <is>
          <t>3|
3|
3</t>
        </is>
      </c>
      <c r="H18" s="2" t="inlineStr">
        <is>
          <t xml:space="preserve">preferred|
|
</t>
        </is>
      </c>
      <c r="I18" t="inlineStr">
        <is>
          <t>интелектуално право на собственост, което дава на притежателя изключителното право да произвежда за продан и да продава размножителен материал за определен нов сорт растение</t>
        </is>
      </c>
      <c r="J18" s="2" t="inlineStr">
        <is>
          <t>právo k odrůdě rostliny|
právo šlechtitele</t>
        </is>
      </c>
      <c r="K18" s="2" t="inlineStr">
        <is>
          <t>3|
3</t>
        </is>
      </c>
      <c r="L18" s="2" t="inlineStr">
        <is>
          <t xml:space="preserve">|
</t>
        </is>
      </c>
      <c r="M18" t="inlineStr">
        <is>
          <t>ochranné právo k odrůdě udělené šlechtiteli</t>
        </is>
      </c>
      <c r="N18" s="2" t="inlineStr">
        <is>
          <t>plantesortsrettighed|
sortsrettighed</t>
        </is>
      </c>
      <c r="O18" s="2" t="inlineStr">
        <is>
          <t>3|
4</t>
        </is>
      </c>
      <c r="P18" s="2" t="inlineStr">
        <is>
          <t xml:space="preserve">|
</t>
        </is>
      </c>
      <c r="Q18" t="inlineStr">
        <is>
          <t/>
        </is>
      </c>
      <c r="R18" s="2" t="inlineStr">
        <is>
          <t>Sortenschutzrecht|
Züchterrecht|
Sortenschutz</t>
        </is>
      </c>
      <c r="S18" s="2" t="inlineStr">
        <is>
          <t>3|
3|
3</t>
        </is>
      </c>
      <c r="T18" s="2" t="inlineStr">
        <is>
          <t xml:space="preserve">|
|
</t>
        </is>
      </c>
      <c r="U18" t="inlineStr">
        <is>
          <t>gewerbliches Schutzrecht für Pflanzensorten</t>
        </is>
      </c>
      <c r="V18" s="2" t="inlineStr">
        <is>
          <t>δικαίωμα επί φυτικής ποικιλίας|
δικαίωμα παραγωγής φυτικής ποικιλίας</t>
        </is>
      </c>
      <c r="W18" s="2" t="inlineStr">
        <is>
          <t>3|
3</t>
        </is>
      </c>
      <c r="X18" s="2" t="inlineStr">
        <is>
          <t xml:space="preserve">|
</t>
        </is>
      </c>
      <c r="Y18" t="inlineStr">
        <is>
          <t/>
        </is>
      </c>
      <c r="Z18" s="2" t="inlineStr">
        <is>
          <t>plant production right|
plant breeder's right|
plant variety right|
PBR|
PVR</t>
        </is>
      </c>
      <c r="AA18" s="2" t="inlineStr">
        <is>
          <t>1|
3|
3|
3|
3</t>
        </is>
      </c>
      <c r="AB18" s="2" t="inlineStr">
        <is>
          <t xml:space="preserve">|
|
|
|
</t>
        </is>
      </c>
      <c r="AC18" t="inlineStr">
        <is>
          <t>intellectual property right giving the holder the exclusive right to produce for sale and sell propagating material of a new plant variety</t>
        </is>
      </c>
      <c r="AD18" s="2" t="inlineStr">
        <is>
          <t>derecho de obtención vegetal|
derecho de obtentor</t>
        </is>
      </c>
      <c r="AE18" s="2" t="inlineStr">
        <is>
          <t>3|
3</t>
        </is>
      </c>
      <c r="AF18" s="2" t="inlineStr">
        <is>
          <t xml:space="preserve">|
</t>
        </is>
      </c>
      <c r="AG18" t="inlineStr">
        <is>
          <t>Derecho de propiedad intelectual relativo a una obtención vegetal.</t>
        </is>
      </c>
      <c r="AH18" s="2" t="inlineStr">
        <is>
          <t>sordikaitse</t>
        </is>
      </c>
      <c r="AI18" s="2" t="inlineStr">
        <is>
          <t>3</t>
        </is>
      </c>
      <c r="AJ18" s="2" t="inlineStr">
        <is>
          <t/>
        </is>
      </c>
      <c r="AK18" t="inlineStr">
        <is>
          <t>intellektuaalse omandi tööstusomandi vorm, mille puhul kindlaksmääratud ajaks garanteeritakse sordi omanikule uue sordi kasutamise võimaldamise eest vastutasuna ainuõigused, mis võimaldab katta sordi aretamisel tehtud kulutused</t>
        </is>
      </c>
      <c r="AL18" s="2" t="inlineStr">
        <is>
          <t>kasvinjalostajanoikeus</t>
        </is>
      </c>
      <c r="AM18" s="2" t="inlineStr">
        <is>
          <t>3</t>
        </is>
      </c>
      <c r="AN18" s="2" t="inlineStr">
        <is>
          <t/>
        </is>
      </c>
      <c r="AO18" t="inlineStr">
        <is>
          <t>kasvilajikkeisiin sovellettava patentintapainen tekijänoikeussuoja, joka antaa jalostajalle oikeuden päättää lajikkeen kaupallisesta hyödyntämisestä</t>
        </is>
      </c>
      <c r="AP18" s="2" t="inlineStr">
        <is>
          <t>droit d'obtention végétale|
droit d'obtenteur</t>
        </is>
      </c>
      <c r="AQ18" s="2" t="inlineStr">
        <is>
          <t>3|
3</t>
        </is>
      </c>
      <c r="AR18" s="2" t="inlineStr">
        <is>
          <t xml:space="preserve">|
</t>
        </is>
      </c>
      <c r="AS18" t="inlineStr">
        <is>
          <t>Droit de propriété intellectuelle accordé pour une obtention végétale (= une nouvelle variété de plante).</t>
        </is>
      </c>
      <c r="AT18" s="2" t="inlineStr">
        <is>
          <t>ceart póraitheora plandaí|
ceart maidir le cineálacha plandaí</t>
        </is>
      </c>
      <c r="AU18" s="2" t="inlineStr">
        <is>
          <t>3|
3</t>
        </is>
      </c>
      <c r="AV18" s="2" t="inlineStr">
        <is>
          <t xml:space="preserve">|
</t>
        </is>
      </c>
      <c r="AW18" t="inlineStr">
        <is>
          <t/>
        </is>
      </c>
      <c r="AX18" s="2" t="inlineStr">
        <is>
          <t>oplemenjivačko pravo na biljnu sortu</t>
        </is>
      </c>
      <c r="AY18" s="2" t="inlineStr">
        <is>
          <t>3</t>
        </is>
      </c>
      <c r="AZ18" s="2" t="inlineStr">
        <is>
          <t/>
        </is>
      </c>
      <c r="BA18" t="inlineStr">
        <is>
          <t>sustav oplemenjivačkih prava na biljnu sortu Zajednice kao jedinog i isključivog oblika prava industrijskog vlasništva na biljne sorte u Zajednici</t>
        </is>
      </c>
      <c r="BB18" s="2" t="inlineStr">
        <is>
          <t>növényfajta-oltalom</t>
        </is>
      </c>
      <c r="BC18" s="2" t="inlineStr">
        <is>
          <t>4</t>
        </is>
      </c>
      <c r="BD18" s="2" t="inlineStr">
        <is>
          <t/>
        </is>
      </c>
      <c r="BE18" t="inlineStr">
        <is>
          <t>A növényfajta-oltalom a nemesített növényfajták (hibridek, vonalak, klónok stb) jogi oltalmát biztosítja. Növényfajta-oltalomban részesülhet bármely növénytani nemzetséghez és fajhoz tartozó fajta.</t>
        </is>
      </c>
      <c r="BF18" s="2" t="inlineStr">
        <is>
          <t>privativa per ritrovati vegetali</t>
        </is>
      </c>
      <c r="BG18" s="2" t="inlineStr">
        <is>
          <t>3</t>
        </is>
      </c>
      <c r="BH18" s="2" t="inlineStr">
        <is>
          <t/>
        </is>
      </c>
      <c r="BI18" t="inlineStr">
        <is>
          <t>proprietà industriale per quanto riguarda le varietà di tutte le specie e di tutti i generi botanici, compresi gli ibridi tra generi e specie</t>
        </is>
      </c>
      <c r="BJ18" s="2" t="inlineStr">
        <is>
          <t>augalo veislės selekcininko teisė|
augalo veislės teisinė apsauga</t>
        </is>
      </c>
      <c r="BK18" s="2" t="inlineStr">
        <is>
          <t>3|
3</t>
        </is>
      </c>
      <c r="BL18" s="2" t="inlineStr">
        <is>
          <t xml:space="preserve">|
</t>
        </is>
      </c>
      <c r="BM18" t="inlineStr">
        <is>
          <t/>
        </is>
      </c>
      <c r="BN18" s="2" t="inlineStr">
        <is>
          <t>augu šķirņu aizsardzība|
augu šķirņu aizsardzības tiesības</t>
        </is>
      </c>
      <c r="BO18" s="2" t="inlineStr">
        <is>
          <t>3|
3</t>
        </is>
      </c>
      <c r="BP18" s="2" t="inlineStr">
        <is>
          <t>|
preferred</t>
        </is>
      </c>
      <c r="BQ18" t="inlineStr">
        <is>
          <t/>
        </is>
      </c>
      <c r="BR18" s="2" t="inlineStr">
        <is>
          <t>dritt fuq varjetà ta' pjanta</t>
        </is>
      </c>
      <c r="BS18" s="2" t="inlineStr">
        <is>
          <t>3</t>
        </is>
      </c>
      <c r="BT18" s="2" t="inlineStr">
        <is>
          <t/>
        </is>
      </c>
      <c r="BU18" t="inlineStr">
        <is>
          <t>dritt mogħti lin-nissiel ta' varjetà ġdida ta' pjanti li jagħtih kontroll esklużiv fuq il-materjal ta' propagazzjoni u l-materjal maħsud ta' varjetà ġdida għal għadd ta' snin</t>
        </is>
      </c>
      <c r="BV18" s="2" t="inlineStr">
        <is>
          <t>kwekersrecht</t>
        </is>
      </c>
      <c r="BW18" s="2" t="inlineStr">
        <is>
          <t>3</t>
        </is>
      </c>
      <c r="BX18" s="2" t="inlineStr">
        <is>
          <t/>
        </is>
      </c>
      <c r="BY18" t="inlineStr">
        <is>
          <t>intellectueeleigendomsrecht voor een nieuw plantenras, dat wordt toegekend aan degene die dat plantenras zelf heeft gekweekt of heeft ontdekt en ontwikkeld</t>
        </is>
      </c>
      <c r="BZ18" s="2" t="inlineStr">
        <is>
          <t>prawo do ochrony odmian roślin</t>
        </is>
      </c>
      <c r="CA18" s="2" t="inlineStr">
        <is>
          <t>3</t>
        </is>
      </c>
      <c r="CB18" s="2" t="inlineStr">
        <is>
          <t/>
        </is>
      </c>
      <c r="CC18" t="inlineStr">
        <is>
          <t/>
        </is>
      </c>
      <c r="CD18" s="2" t="inlineStr">
        <is>
          <t>direito de obtentor|
proteção das variedades vegetais</t>
        </is>
      </c>
      <c r="CE18" s="2" t="inlineStr">
        <is>
          <t>3|
3</t>
        </is>
      </c>
      <c r="CF18" s="2" t="inlineStr">
        <is>
          <t xml:space="preserve">|
</t>
        </is>
      </c>
      <c r="CG18" t="inlineStr">
        <is>
          <t>Direito de propriedade intelectual exclusivo sobre uma nova variedade vegetal.</t>
        </is>
      </c>
      <c r="CH18" s="2" t="inlineStr">
        <is>
          <t>drept al amelioratorului asupra unui soi de plante|
drept de proprietate asupra unui soi de plante</t>
        </is>
      </c>
      <c r="CI18" s="2" t="inlineStr">
        <is>
          <t>3|
3</t>
        </is>
      </c>
      <c r="CJ18" s="2" t="inlineStr">
        <is>
          <t xml:space="preserve">|
</t>
        </is>
      </c>
      <c r="CK18" t="inlineStr">
        <is>
          <t/>
        </is>
      </c>
      <c r="CL18" s="2" t="inlineStr">
        <is>
          <t>právo šľachtiteľa|
právo k odrodám rastlín</t>
        </is>
      </c>
      <c r="CM18" s="2" t="inlineStr">
        <is>
          <t>3|
3</t>
        </is>
      </c>
      <c r="CN18" s="2" t="inlineStr">
        <is>
          <t xml:space="preserve">|
</t>
        </is>
      </c>
      <c r="CO18" t="inlineStr">
        <is>
          <t/>
        </is>
      </c>
      <c r="CP18" s="2" t="inlineStr">
        <is>
          <t>žlahtniteljska pravica</t>
        </is>
      </c>
      <c r="CQ18" s="2" t="inlineStr">
        <is>
          <t>3</t>
        </is>
      </c>
      <c r="CR18" s="2" t="inlineStr">
        <is>
          <t/>
        </is>
      </c>
      <c r="CS18" t="inlineStr">
        <is>
          <t>Pravica razpolaganja s semenskim materialom in pridelki zavarovane sorte.</t>
        </is>
      </c>
      <c r="CT18" s="2" t="inlineStr">
        <is>
          <t>växtförädlarrätt</t>
        </is>
      </c>
      <c r="CU18" s="2" t="inlineStr">
        <is>
          <t>3</t>
        </is>
      </c>
      <c r="CV18" s="2" t="inlineStr">
        <is>
          <t/>
        </is>
      </c>
      <c r="CW18" t="inlineStr">
        <is>
          <t>Ensamrätt för en ny växtsort.</t>
        </is>
      </c>
    </row>
    <row r="19">
      <c r="A19" s="1" t="str">
        <f>HYPERLINK("https://iate.europa.eu/entry/result/791979/all", "791979")</f>
        <v>791979</v>
      </c>
      <c r="B19" t="inlineStr">
        <is>
          <t>LAW</t>
        </is>
      </c>
      <c r="C19" t="inlineStr">
        <is>
          <t>LAW|organisation of the legal system|legal system</t>
        </is>
      </c>
      <c r="D19" t="inlineStr">
        <is>
          <t>yes</t>
        </is>
      </c>
      <c r="E19" t="inlineStr">
        <is>
          <t/>
        </is>
      </c>
      <c r="F19" s="2" t="inlineStr">
        <is>
          <t>местна подсъдност|
териториална компетентност</t>
        </is>
      </c>
      <c r="G19" s="2" t="inlineStr">
        <is>
          <t>4|
4</t>
        </is>
      </c>
      <c r="H19" s="2" t="inlineStr">
        <is>
          <t xml:space="preserve">|
</t>
        </is>
      </c>
      <c r="I19" t="inlineStr">
        <is>
          <t>Способност (за гледане на дело), определена по географски признак: местоживеене или местопребиваване на страна по делото, местонахождение на спорната недвижимост, местоизвършване на виновното деяние и др.</t>
        </is>
      </c>
      <c r="J19" s="2" t="inlineStr">
        <is>
          <t>místní jurisdikce|
místní příslušnost|
jurisdikce &lt;i&gt;ratione loci&lt;/i&gt;</t>
        </is>
      </c>
      <c r="K19" s="2" t="inlineStr">
        <is>
          <t>3|
3|
3</t>
        </is>
      </c>
      <c r="L19" s="2" t="inlineStr">
        <is>
          <t xml:space="preserve">|
|
</t>
        </is>
      </c>
      <c r="M19" t="inlineStr">
        <is>
          <t>vůči jakému území může rozhodovací orgán vykonávat svou soudní pravomoc</t>
        </is>
      </c>
      <c r="N19" s="2" t="inlineStr">
        <is>
          <t>territorial kompetence|
stedlig kompetence</t>
        </is>
      </c>
      <c r="O19" s="2" t="inlineStr">
        <is>
          <t>3|
4</t>
        </is>
      </c>
      <c r="P19" s="2" t="inlineStr">
        <is>
          <t xml:space="preserve">|
</t>
        </is>
      </c>
      <c r="Q19" t="inlineStr">
        <is>
          <t>Stedet hvor en sag skal el. kan anlægges.</t>
        </is>
      </c>
      <c r="R19" s="2" t="inlineStr">
        <is>
          <t>örtliche Zuständigkeit</t>
        </is>
      </c>
      <c r="S19" s="2" t="inlineStr">
        <is>
          <t>3</t>
        </is>
      </c>
      <c r="T19" s="2" t="inlineStr">
        <is>
          <t/>
        </is>
      </c>
      <c r="U19" t="inlineStr">
        <is>
          <t>im dt. Straf- und Zivilrecht ist der Gerichtsstand maßgebend für die örtliche Zuständigkeit; das Vorliegen der ö. Z. ist eine Prozeßvoraussetzung</t>
        </is>
      </c>
      <c r="V19" s="2" t="inlineStr">
        <is>
          <t>κατά τόπο αρμοδιότητα</t>
        </is>
      </c>
      <c r="W19" s="2" t="inlineStr">
        <is>
          <t>3</t>
        </is>
      </c>
      <c r="X19" s="2" t="inlineStr">
        <is>
          <t/>
        </is>
      </c>
      <c r="Y19" t="inlineStr">
        <is>
          <t>&lt;b&gt;Αρμοδιότητα&lt;/b&gt; είναι το ποσοστό της δικαιοδοσίας [ &lt;a href="/entry/result/762800/all" id="ENTRY_TO_ENTRY_CONVERTER" target="_blank"&gt;IATE:762800&lt;/a&gt; ] που ανήκει σε ορισμένο δικαστήριο ή δικαστικό υπάλληλο.&lt;p&gt; &lt;b&gt;Κατά τόπον αρμοδιότητα&lt;/b&gt; είναι η αρμοδιότητα που καθορίζεται επί τη βάσει της τοπικής περιφέρειας κάθε δικαστηρίου&lt;/p&gt;</t>
        </is>
      </c>
      <c r="Z19" s="2" t="inlineStr">
        <is>
          <t>jurisdiction &lt;i&gt;ratione loci&lt;/i&gt;|
local jurisdiction|
territorial competence|
territorial jurisdiction|
ratio locus</t>
        </is>
      </c>
      <c r="AA19" s="2" t="inlineStr">
        <is>
          <t>3|
2|
3|
3|
1</t>
        </is>
      </c>
      <c r="AB19" s="2" t="inlineStr">
        <is>
          <t xml:space="preserve">|
|
|
|
</t>
        </is>
      </c>
      <c r="AC19" t="inlineStr">
        <is>
          <t>jurisdiction over cases arising in or involving persons residing within a defined territory</t>
        </is>
      </c>
      <c r="AD19" s="2" t="inlineStr">
        <is>
          <t>competencia territorial|
competencia horizontal</t>
        </is>
      </c>
      <c r="AE19" s="2" t="inlineStr">
        <is>
          <t>3|
3</t>
        </is>
      </c>
      <c r="AF19" s="2" t="inlineStr">
        <is>
          <t xml:space="preserve">|
</t>
        </is>
      </c>
      <c r="AG19" t="inlineStr">
        <is>
          <t>1) Competencia que se atribuye a un órgano jurisdiccional "por razón del lugar en que el conflicto civil se plantea."&lt;br&gt;2) La competencia horizontal se plantea entre tribunales del mismo rango, pero con diferente área geográfica asignada. Las normas que regulan dicha competencia se apoyan en un elemento esencial de la pretensión procesal y, según en qué lugar geográfico se ubique dicho elemento, se determina la competencia territorial.</t>
        </is>
      </c>
      <c r="AH19" s="2" t="inlineStr">
        <is>
          <t>territoriaalne pädevus|
territoriaalne jurisdiktsioon</t>
        </is>
      </c>
      <c r="AI19" s="2" t="inlineStr">
        <is>
          <t>2|
2</t>
        </is>
      </c>
      <c r="AJ19" s="2" t="inlineStr">
        <is>
          <t xml:space="preserve">|
</t>
        </is>
      </c>
      <c r="AK19" t="inlineStr">
        <is>
          <t/>
        </is>
      </c>
      <c r="AL19" s="2" t="inlineStr">
        <is>
          <t>alueellinen toimivalta</t>
        </is>
      </c>
      <c r="AM19" s="2" t="inlineStr">
        <is>
          <t>3</t>
        </is>
      </c>
      <c r="AN19" s="2" t="inlineStr">
        <is>
          <t/>
        </is>
      </c>
      <c r="AO19" t="inlineStr">
        <is>
          <t/>
        </is>
      </c>
      <c r="AP19" s="2" t="inlineStr">
        <is>
          <t>compétence ratione loci|
compétence géographique|
compétence territoriale</t>
        </is>
      </c>
      <c r="AQ19" s="2" t="inlineStr">
        <is>
          <t>3|
3|
3</t>
        </is>
      </c>
      <c r="AR19" s="2" t="inlineStr">
        <is>
          <t xml:space="preserve">|
|
</t>
        </is>
      </c>
      <c r="AS19" t="inlineStr">
        <is>
          <t>aptitude d'une juridiction à connaître d'une affaire, déterminée par des critères géographiques: domicile ou résidence d'une partie, situation de l'immeuble litigieux, lieu du délit, etc.</t>
        </is>
      </c>
      <c r="AT19" s="2" t="inlineStr">
        <is>
          <t>dlínse chríche|
dlínse ratione loci</t>
        </is>
      </c>
      <c r="AU19" s="2" t="inlineStr">
        <is>
          <t>3|
3</t>
        </is>
      </c>
      <c r="AV19" s="2" t="inlineStr">
        <is>
          <t xml:space="preserve">|
</t>
        </is>
      </c>
      <c r="AW19" t="inlineStr">
        <is>
          <t/>
        </is>
      </c>
      <c r="AX19" s="2" t="inlineStr">
        <is>
          <t>teritorijalna nadležnost</t>
        </is>
      </c>
      <c r="AY19" s="2" t="inlineStr">
        <is>
          <t>3</t>
        </is>
      </c>
      <c r="AZ19" s="2" t="inlineStr">
        <is>
          <t/>
        </is>
      </c>
      <c r="BA19" t="inlineStr">
        <is>
          <t/>
        </is>
      </c>
      <c r="BB19" s="2" t="inlineStr">
        <is>
          <t>illetékesség|
területi illetékesség</t>
        </is>
      </c>
      <c r="BC19" s="2" t="inlineStr">
        <is>
          <t>4|
3</t>
        </is>
      </c>
      <c r="BD19" s="2" t="inlineStr">
        <is>
          <t>preferred|
admitted</t>
        </is>
      </c>
      <c r="BE19" t="inlineStr">
        <is>
          <t>ez határozza meg a rendszer azonos szintjén álló bíróságok közötti ügymegosztást, vagyis ez állapítja meg, hogy az anyagi hatáskörrel rendelkező bíróságok közül melyik jár el a területi elv alapján, illetve hogy a több (esetenként sok) azonos hatáskörű hatóság közül melyik az a hatóság, amely adott ügyben jogosult, illetve köteles az eljárásra</t>
        </is>
      </c>
      <c r="BF19" s="2" t="inlineStr">
        <is>
          <t>competenza &lt;i&gt;ratione loci&lt;/i&gt;|
competenza orizzontale|
competenza territoriale|
competenza per territorio</t>
        </is>
      </c>
      <c r="BG19" s="2" t="inlineStr">
        <is>
          <t>3|
3|
3|
3</t>
        </is>
      </c>
      <c r="BH19" s="2" t="inlineStr">
        <is>
          <t xml:space="preserve">|
|
|
</t>
        </is>
      </c>
      <c r="BI19" t="inlineStr">
        <is>
          <t>competenza per territorio che, salvo che la legge disponga altrimenti, in materia civile è determinata dal luogo in cui il convenuto ha la residenza o il domicilio; in relazione a controversie o immobili dal luogo in cui si trova la cosa controversa; in materia penale dal luogo in cui il reato è stato consumato</t>
        </is>
      </c>
      <c r="BJ19" s="2" t="inlineStr">
        <is>
          <t>teritorinė jurisdikcija|
teritorinis teismingumas</t>
        </is>
      </c>
      <c r="BK19" s="2" t="inlineStr">
        <is>
          <t>3|
3</t>
        </is>
      </c>
      <c r="BL19" s="2" t="inlineStr">
        <is>
          <t xml:space="preserve">|
</t>
        </is>
      </c>
      <c r="BM19" t="inlineStr">
        <is>
          <t/>
        </is>
      </c>
      <c r="BN19" s="2" t="inlineStr">
        <is>
          <t>teritoriāla piekritība|
teritoriāla jurisdikcija</t>
        </is>
      </c>
      <c r="BO19" s="2" t="inlineStr">
        <is>
          <t>2|
2</t>
        </is>
      </c>
      <c r="BP19" s="2" t="inlineStr">
        <is>
          <t xml:space="preserve">|
</t>
        </is>
      </c>
      <c r="BQ19" t="inlineStr">
        <is>
          <t>Valdības vai kādas tās tiesas tiesības īstenot jurisdikciju konkrētā ģeogrāfiskā teritorijā.</t>
        </is>
      </c>
      <c r="BR19" s="2" t="inlineStr">
        <is>
          <t>kompetenza &lt;i&gt;ratione loci&lt;/i&gt;|
ġuriżdizzjoni territorjali|
kompetenza territorjali|
ġuriżdizzjoni &lt;i&gt;ratione loci&lt;/i&gt;</t>
        </is>
      </c>
      <c r="BS19" s="2" t="inlineStr">
        <is>
          <t>3|
3|
3|
3</t>
        </is>
      </c>
      <c r="BT19" s="2" t="inlineStr">
        <is>
          <t xml:space="preserve">|
|
|
</t>
        </is>
      </c>
      <c r="BU19" t="inlineStr">
        <is>
          <t>Ġurisdizzjoni fuq kawżi li joriġinaw f'territorju definit jew jinvolvu persuni mill-istess territorju</t>
        </is>
      </c>
      <c r="BV19" s="2" t="inlineStr">
        <is>
          <t>relatieve bevoegdheid|
territoriale bevoegdheid|
betrekkelijke bevoegdheid</t>
        </is>
      </c>
      <c r="BW19" s="2" t="inlineStr">
        <is>
          <t>3|
3|
3</t>
        </is>
      </c>
      <c r="BX19" s="2" t="inlineStr">
        <is>
          <t xml:space="preserve">|
|
</t>
        </is>
      </c>
      <c r="BY19" t="inlineStr">
        <is>
          <t>bevoegdheid die aangeeft welke rechter wat betreft geografische indeling competent is</t>
        </is>
      </c>
      <c r="BZ19" s="2" t="inlineStr">
        <is>
          <t>właściwość miejscowa</t>
        </is>
      </c>
      <c r="CA19" s="2" t="inlineStr">
        <is>
          <t>3</t>
        </is>
      </c>
      <c r="CB19" s="2" t="inlineStr">
        <is>
          <t/>
        </is>
      </c>
      <c r="CC19" t="inlineStr">
        <is>
          <t/>
        </is>
      </c>
      <c r="CD19" s="2" t="inlineStr">
        <is>
          <t>competência em razão do território|
competência territorial</t>
        </is>
      </c>
      <c r="CE19" s="2" t="inlineStr">
        <is>
          <t>3|
3</t>
        </is>
      </c>
      <c r="CF19" s="2" t="inlineStr">
        <is>
          <t xml:space="preserve">|
</t>
        </is>
      </c>
      <c r="CG19" t="inlineStr">
        <is>
          <t>Competência de um órgão jurisdicional, determinada em função do lugar em que se situa a residência ou domicílio (das partes ou do arguido), ou em função da localização dos bens ou do acto objecto da acção.</t>
        </is>
      </c>
      <c r="CH19" s="2" t="inlineStr">
        <is>
          <t>competență teritorială</t>
        </is>
      </c>
      <c r="CI19" s="2" t="inlineStr">
        <is>
          <t>3</t>
        </is>
      </c>
      <c r="CJ19" s="2" t="inlineStr">
        <is>
          <t/>
        </is>
      </c>
      <c r="CK19" t="inlineStr">
        <is>
          <t/>
        </is>
      </c>
      <c r="CL19" s="2" t="inlineStr">
        <is>
          <t>miestna príslušnosť</t>
        </is>
      </c>
      <c r="CM19" s="2" t="inlineStr">
        <is>
          <t>3</t>
        </is>
      </c>
      <c r="CN19" s="2" t="inlineStr">
        <is>
          <t/>
        </is>
      </c>
      <c r="CO19" t="inlineStr">
        <is>
          <t/>
        </is>
      </c>
      <c r="CP19" s="2" t="inlineStr">
        <is>
          <t>pristojnost &lt;i&gt;ratione loci&lt;/i&gt;|
krajevna pristojnost</t>
        </is>
      </c>
      <c r="CQ19" s="2" t="inlineStr">
        <is>
          <t>3|
3</t>
        </is>
      </c>
      <c r="CR19" s="2" t="inlineStr">
        <is>
          <t xml:space="preserve">|
</t>
        </is>
      </c>
      <c r="CS19" t="inlineStr">
        <is>
          <t>Pristojnost sodišč pri&lt;br&gt;1. &lt;i&gt;civilnem procesnem pravu&lt;/i&gt;: &lt;i&gt;absolutna&lt;/i&gt; in &lt;i&gt;relativna&lt;/i&gt; (&lt;i&gt;stvarna&lt;/i&gt;, &lt;i&gt;&lt;b&gt;krajevna&lt;/b&gt;&lt;/i&gt;, &lt;i&gt;funkcionalna&lt;/i&gt;); v zvezi s stvarno ločimo krajevna, okrožna, višja in vrhovna sodišča, v zvezi s krajevno pa poznamo: &lt;i&gt;&lt;b&gt;splošno krajevno pristojnost&lt;/b&gt;&lt;/i&gt; (pristojno je sodišče, na območju katerega ima toženec prebivališče oz. sedež) ter &lt;i&gt;&lt;b&gt;posebne pristojnosti&lt;/b&gt;&lt;/i&gt;, in sicer &lt;i&gt;&lt;b&gt;izključne&lt;/b&gt;&lt;/i&gt; (tožbo mogoče vložiti samo pri določenem sodišču, npr. pri sporih o nepremičninah), &lt;b&gt;&lt;i&gt;izbirne&lt;/i&gt;&lt;/b&gt; (tožnik lahko izbira med sodiščem splošne in posebne pristojnosti) in &lt;i&gt;&lt;b&gt;pomožne&lt;/b&gt;&lt;/i&gt; ter pri&lt;br&gt;2. &lt;i&gt;kazenskem procesnem pravu&lt;/i&gt;: &lt;i&gt;stvarna pristojnost sodišč&lt;/i&gt; (glede na kazensko zadevo), &lt;i&gt;&lt;b&gt;krajevna pristojnost sodišč&lt;/b&gt;&lt;/i&gt; (glede na območje, na katero se razteza sodna oblast tega sodišča) in &lt;i&gt;izredna&lt;/i&gt; (npr. če se več kazenskih zadev obravnava skupaj).</t>
        </is>
      </c>
      <c r="CT19" s="2" t="inlineStr">
        <is>
          <t>territoriell behörighet</t>
        </is>
      </c>
      <c r="CU19" s="2" t="inlineStr">
        <is>
          <t>3</t>
        </is>
      </c>
      <c r="CV19" s="2" t="inlineStr">
        <is>
          <t/>
        </is>
      </c>
      <c r="CW19" t="inlineStr">
        <is>
          <t/>
        </is>
      </c>
    </row>
    <row r="20">
      <c r="A20" s="1" t="str">
        <f>HYPERLINK("https://iate.europa.eu/entry/result/1899562/all", "1899562")</f>
        <v>1899562</v>
      </c>
      <c r="B20" t="inlineStr">
        <is>
          <t>LAW;FINANCE;BUSINESS AND COMPETITION</t>
        </is>
      </c>
      <c r="C20" t="inlineStr">
        <is>
          <t>LAW;FINANCE|taxation;BUSINESS AND COMPETITION|competition</t>
        </is>
      </c>
      <c r="D20" t="inlineStr">
        <is>
          <t>yes</t>
        </is>
      </c>
      <c r="E20" t="inlineStr">
        <is>
          <t/>
        </is>
      </c>
      <c r="F20" s="2" t="inlineStr">
        <is>
          <t>периодично плащане посредством глоби|
периодична имуществена санкция|
периодично наказателно плащане</t>
        </is>
      </c>
      <c r="G20" s="2" t="inlineStr">
        <is>
          <t>2|
3|
3</t>
        </is>
      </c>
      <c r="H20" s="2" t="inlineStr">
        <is>
          <t xml:space="preserve">|
|
</t>
        </is>
      </c>
      <c r="I20" t="inlineStr">
        <is>
          <t/>
        </is>
      </c>
      <c r="J20" s="2" t="inlineStr">
        <is>
          <t>penále</t>
        </is>
      </c>
      <c r="K20" s="2" t="inlineStr">
        <is>
          <t>3</t>
        </is>
      </c>
      <c r="L20" s="2" t="inlineStr">
        <is>
          <t/>
        </is>
      </c>
      <c r="M20" t="inlineStr">
        <is>
          <t>opakující se finanční sankce za porušení zákonem uložené povinnosti</t>
        </is>
      </c>
      <c r="N20" s="2" t="inlineStr">
        <is>
          <t>tvangsbøde|
løbende bøde</t>
        </is>
      </c>
      <c r="O20" s="2" t="inlineStr">
        <is>
          <t>3|
4</t>
        </is>
      </c>
      <c r="P20" s="2" t="inlineStr">
        <is>
          <t xml:space="preserve">|
</t>
        </is>
      </c>
      <c r="Q20" t="inlineStr">
        <is>
          <t>"Kommissionen kan ved beslutning pålægge tvangsbøder for at tvinge en virksomhed til at standse en overtrædelse af konkurrencereglerne i henhold til en tidligere beslutning. I så fald fastsættes der et beløb, som skal betales for hver dag, overtrædelsen fortsætter efter det tidspunkt, der er fastsat i beslutningen.Kommissionen har samme beføjelse, når en virksomhed nægter at levere fuldstændige og korrekte oplysninger, som Kommissionen har anmodet om ved en beslutning, eller at underkaste sig en undersøgelse, der er blevet fastsat ved en beslutning."</t>
        </is>
      </c>
      <c r="R20" s="2" t="inlineStr">
        <is>
          <t>Zwangsgeld</t>
        </is>
      </c>
      <c r="S20" s="2" t="inlineStr">
        <is>
          <t>3</t>
        </is>
      </c>
      <c r="T20" s="2" t="inlineStr">
        <is>
          <t/>
        </is>
      </c>
      <c r="U20" t="inlineStr">
        <is>
          <t>Mittel, das dazu dient, ein Unternehmen anzuhalten, eine Verletzung von Wettbewerbsregeln zu unterlassen, deren Abstellung sie in einer früheren Entscheidung angeordnet hat</t>
        </is>
      </c>
      <c r="V20" s="2" t="inlineStr">
        <is>
          <t>χρηματική ποινή</t>
        </is>
      </c>
      <c r="W20" s="2" t="inlineStr">
        <is>
          <t>4</t>
        </is>
      </c>
      <c r="X20" s="2" t="inlineStr">
        <is>
          <t/>
        </is>
      </c>
      <c r="Y20" t="inlineStr">
        <is>
          <t>Η Επιτροπή δύναται µε απόφασή της να επιβάλλει χρηµατικές ποινές προκειμένου να υποχρέώσει µια επιχείρηση να παύσει την παράβαση κανόνων ανταγωνισµού που διαπιστώθηκε µε προηγούμενη απόφασή της. Στην περίπτωση αυτή, καθορίζεται ένα χρηµατικό ποσό για κάθε ηµέρα συνέχισης της παράβασης µετά την ηµεροµηνία που ορίζεται στην εν λόγω απόφαση. Η Επιτροπή έχει την ίδια δυνατότητα όταν µια επιχείρηση αρνείται να παράσχει πλήρεις και ακριβείς πληροφορίες οι οποίες της ζητήθηκαν στο πλαίσιο µιας απόφασης ή να υποβληθεί σε έρευνα βάσει σχετικής αποφάσεως.[Βλέπε άρθρο 16 του κανονισµού αριθ. 17, άρθρο 15 του κανονισµού συγκεντρώσεων.]</t>
        </is>
      </c>
      <c r="Z20" s="2" t="inlineStr">
        <is>
          <t>periodic payment by way of a penalty|
periodic penalty payment|
recurring fine</t>
        </is>
      </c>
      <c r="AA20" s="2" t="inlineStr">
        <is>
          <t>3|
3|
3</t>
        </is>
      </c>
      <c r="AB20" s="2" t="inlineStr">
        <is>
          <t xml:space="preserve">|
|
</t>
        </is>
      </c>
      <c r="AC20" t="inlineStr">
        <is>
          <t>sanction that may be imposed on undertakings or associations for failure to comply with with measures, regulations or decisions</t>
        </is>
      </c>
      <c r="AD20" s="2" t="inlineStr">
        <is>
          <t>multa coercitiva</t>
        </is>
      </c>
      <c r="AE20" s="2" t="inlineStr">
        <is>
          <t>4</t>
        </is>
      </c>
      <c r="AF20" s="2" t="inlineStr">
        <is>
          <t/>
        </is>
      </c>
      <c r="AG20" t="inlineStr">
        <is>
          <t>Sanción impuesta por la Comisión mediante decisión, a las empresas y asociaciones de empresas para obligarlas a poner término a una infracción a las normas de competencia de conformidad con una decisión anterior.</t>
        </is>
      </c>
      <c r="AH20" s="2" t="inlineStr">
        <is>
          <t>sunniraha</t>
        </is>
      </c>
      <c r="AI20" s="2" t="inlineStr">
        <is>
          <t>3</t>
        </is>
      </c>
      <c r="AJ20" s="2" t="inlineStr">
        <is>
          <t/>
        </is>
      </c>
      <c r="AK20" t="inlineStr">
        <is>
          <t>vahend, mida võidakse rakendada ettevõtja või ettevõtjate ühenduse suhtes toimingutele allumatuse ja otsuste täitmata jätmise korral</t>
        </is>
      </c>
      <c r="AL20" s="2" t="inlineStr">
        <is>
          <t>uhkasakko</t>
        </is>
      </c>
      <c r="AM20" s="2" t="inlineStr">
        <is>
          <t>3</t>
        </is>
      </c>
      <c r="AN20" s="2" t="inlineStr">
        <is>
          <t/>
        </is>
      </c>
      <c r="AO20" t="inlineStr">
        <is>
          <t>Komissio voi päätöksellä määrätä uhkasakkoja pakottaakseen yrityksen lopettamaan kilpailusääntöjen rikkomisen aikaisemman päätöksen mukaisesti.</t>
        </is>
      </c>
      <c r="AP20" s="2" t="inlineStr">
        <is>
          <t>astreinte</t>
        </is>
      </c>
      <c r="AQ20" s="2" t="inlineStr">
        <is>
          <t>3</t>
        </is>
      </c>
      <c r="AR20" s="2" t="inlineStr">
        <is>
          <t/>
        </is>
      </c>
      <c r="AS20" t="inlineStr">
        <is>
          <t/>
        </is>
      </c>
      <c r="AT20" s="2" t="inlineStr">
        <is>
          <t>íocaíocht phionósach thréimhsiúil</t>
        </is>
      </c>
      <c r="AU20" s="2" t="inlineStr">
        <is>
          <t>3</t>
        </is>
      </c>
      <c r="AV20" s="2" t="inlineStr">
        <is>
          <t/>
        </is>
      </c>
      <c r="AW20" t="inlineStr">
        <is>
          <t/>
        </is>
      </c>
      <c r="AX20" t="inlineStr">
        <is>
          <t/>
        </is>
      </c>
      <c r="AY20" t="inlineStr">
        <is>
          <t/>
        </is>
      </c>
      <c r="AZ20" t="inlineStr">
        <is>
          <t/>
        </is>
      </c>
      <c r="BA20" t="inlineStr">
        <is>
          <t/>
        </is>
      </c>
      <c r="BB20" s="2" t="inlineStr">
        <is>
          <t>kényszerítő bírság</t>
        </is>
      </c>
      <c r="BC20" s="2" t="inlineStr">
        <is>
          <t>4</t>
        </is>
      </c>
      <c r="BD20" s="2" t="inlineStr">
        <is>
          <t/>
        </is>
      </c>
      <c r="BE20" t="inlineStr">
        <is>
          <t>jogsértés megszüntetése vagy valamilyen megállapodás betartása érdekében határozathozatalt követően kiszabott, a határozat címzettje által fizetendő pénzösszeg</t>
        </is>
      </c>
      <c r="BF20" s="2" t="inlineStr">
        <is>
          <t>penalità di mora</t>
        </is>
      </c>
      <c r="BG20" s="2" t="inlineStr">
        <is>
          <t>3</t>
        </is>
      </c>
      <c r="BH20" s="2" t="inlineStr">
        <is>
          <t/>
        </is>
      </c>
      <c r="BI20" t="inlineStr">
        <is>
          <t>La Commissione può, mediante decisione, imporre delle penalità di mora per obbligare un'impresa ad interrompere una violazione delle regole di concorrenza in conformità ad una decisione precedente. In tal caso, viene fissato un importo giornaliero da pagare per ogni giorno in cui prosegue la violazione dopo la data prevista da detta decisione.La Commissione dispone del medesimo potere quando un'impresa rifiuta di fornire le informazioni complete e corrette che sono state richieste mediante la decisione o di sottoporsi ad un'indagine che è stata ordinata mediante una decisione.</t>
        </is>
      </c>
      <c r="BJ20" s="2" t="inlineStr">
        <is>
          <t>reguliariai mokama bauda|
periodinė bauda</t>
        </is>
      </c>
      <c r="BK20" s="2" t="inlineStr">
        <is>
          <t>3|
3</t>
        </is>
      </c>
      <c r="BL20" s="2" t="inlineStr">
        <is>
          <t xml:space="preserve">|
</t>
        </is>
      </c>
      <c r="BM20" t="inlineStr">
        <is>
          <t>sankcija, kuri gali būti skiriama įmonėms arba asociacijoms už tai, kad jos nesilaikė priemonių, taisyklių ar sprendimų</t>
        </is>
      </c>
      <c r="BN20" s="2" t="inlineStr">
        <is>
          <t>periodisks soda maksājums</t>
        </is>
      </c>
      <c r="BO20" s="2" t="inlineStr">
        <is>
          <t>3</t>
        </is>
      </c>
      <c r="BP20" s="2" t="inlineStr">
        <is>
          <t/>
        </is>
      </c>
      <c r="BQ20" t="inlineStr">
        <is>
          <t>sankcija, ko uzņēmumiem vai apvienībām var piemērot par pasākumu, noteikumu vai lēmumu neievērošanu</t>
        </is>
      </c>
      <c r="BR20" s="2" t="inlineStr">
        <is>
          <t>pagament perjodiku ta' penali|
ħlas perjodiku ta' penali</t>
        </is>
      </c>
      <c r="BS20" s="2" t="inlineStr">
        <is>
          <t>3|
3</t>
        </is>
      </c>
      <c r="BT20" s="2" t="inlineStr">
        <is>
          <t xml:space="preserve">|
</t>
        </is>
      </c>
      <c r="BU20" t="inlineStr">
        <is>
          <t>sanzjoni li tista' tiġi imposta fuq impriżi jew assoċjazzjonijiet meta dawn jonqsu milli jikkonformaw ma' miżuri, regolamenti jew deċiżjonijiet</t>
        </is>
      </c>
      <c r="BV20" s="2" t="inlineStr">
        <is>
          <t>dwangsom</t>
        </is>
      </c>
      <c r="BW20" s="2" t="inlineStr">
        <is>
          <t>3</t>
        </is>
      </c>
      <c r="BX20" s="2" t="inlineStr">
        <is>
          <t/>
        </is>
      </c>
      <c r="BY20" t="inlineStr">
        <is>
          <t>De Commissie kan bij beschikking een onderneming dwangsommen opleggen om deze te dwingen in overeenstemming met een eerdere beschikking een eind te maken aan een inbreuk op de concurrentieregels. In een dergelijk geval wordt een bedrag vastgesteld dat moet worden betaald voor elke dag dat de inbreuk voortduurt na de in die beschikking vermelde datum. De Commissie heeft deze bevoegdheid ook wanneer een onderneming weigert volledige of juiste informatie te verschaffen die bij beschikking wordt verlangd, of zich aan een verificatie te onderwerpen die bij beschikking wordt gelast.</t>
        </is>
      </c>
      <c r="BZ20" s="2" t="inlineStr">
        <is>
          <t>okresowa kara pieniężna</t>
        </is>
      </c>
      <c r="CA20" s="2" t="inlineStr">
        <is>
          <t>3</t>
        </is>
      </c>
      <c r="CB20" s="2" t="inlineStr">
        <is>
          <t/>
        </is>
      </c>
      <c r="CC20" t="inlineStr">
        <is>
          <t>środek nakładany przez Komisję w drodze decyzji w celu powstrzymania przedsiębiorstwa przed naruszaniem zasad konkurencji zgodnie z wcześniejszą decyzją</t>
        </is>
      </c>
      <c r="CD20" s="2" t="inlineStr">
        <is>
          <t>adstrição|
sanção pecuniária compulsória</t>
        </is>
      </c>
      <c r="CE20" s="2" t="inlineStr">
        <is>
          <t>3|
3</t>
        </is>
      </c>
      <c r="CF20" s="2" t="inlineStr">
        <is>
          <t xml:space="preserve">|
</t>
        </is>
      </c>
      <c r="CG20" t="inlineStr">
        <is>
          <t>Sanção compulsória para obrigar uma empresa a pôr termo a uma infração às regras da concorrência, em conformidade com uma decisão anterior, e que implica o pagamento de uma quantia pecuniária até que se verifique a cessação da situação de incumprimento.</t>
        </is>
      </c>
      <c r="CH20" s="2" t="inlineStr">
        <is>
          <t>penalitate cu titlu cominatoriu</t>
        </is>
      </c>
      <c r="CI20" s="2" t="inlineStr">
        <is>
          <t>3</t>
        </is>
      </c>
      <c r="CJ20" s="2" t="inlineStr">
        <is>
          <t/>
        </is>
      </c>
      <c r="CK20" t="inlineStr">
        <is>
          <t/>
        </is>
      </c>
      <c r="CL20" s="2" t="inlineStr">
        <is>
          <t>pravidelné penále</t>
        </is>
      </c>
      <c r="CM20" s="2" t="inlineStr">
        <is>
          <t>3</t>
        </is>
      </c>
      <c r="CN20" s="2" t="inlineStr">
        <is>
          <t/>
        </is>
      </c>
      <c r="CO20" t="inlineStr">
        <is>
          <t/>
        </is>
      </c>
      <c r="CP20" s="2" t="inlineStr">
        <is>
          <t>plačilo periodične denarne kazni|
periodična denarna kazen</t>
        </is>
      </c>
      <c r="CQ20" s="2" t="inlineStr">
        <is>
          <t>3|
3</t>
        </is>
      </c>
      <c r="CR20" s="2" t="inlineStr">
        <is>
          <t xml:space="preserve">|
</t>
        </is>
      </c>
      <c r="CS20" t="inlineStr">
        <is>
          <t>sankcija, ki se lahko naloži podjetjem ali podjetniškim združenjem, kadar ne upoštevajo predpisov</t>
        </is>
      </c>
      <c r="CT20" s="2" t="inlineStr">
        <is>
          <t>vite</t>
        </is>
      </c>
      <c r="CU20" s="2" t="inlineStr">
        <is>
          <t>3</t>
        </is>
      </c>
      <c r="CV20" s="2" t="inlineStr">
        <is>
          <t/>
        </is>
      </c>
      <c r="CW20" t="inlineStr">
        <is>
          <t/>
        </is>
      </c>
    </row>
    <row r="21">
      <c r="A21" s="1" t="str">
        <f>HYPERLINK("https://iate.europa.eu/entry/result/777818/all", "777818")</f>
        <v>777818</v>
      </c>
      <c r="B21" t="inlineStr">
        <is>
          <t>INTERNATIONAL RELATIONS;PRODUCTION, TECHNOLOGY AND RESEARCH</t>
        </is>
      </c>
      <c r="C21" t="inlineStr">
        <is>
          <t>INTERNATIONAL RELATIONS|international affairs|international agreement;PRODUCTION, TECHNOLOGY AND RESEARCH|research and intellectual property|intellectual property</t>
        </is>
      </c>
      <c r="D21" t="inlineStr">
        <is>
          <t>yes</t>
        </is>
      </c>
      <c r="E21" t="inlineStr">
        <is>
          <t/>
        </is>
      </c>
      <c r="F21" s="2" t="inlineStr">
        <is>
          <t>Конвенция за издаване на европейски патенти|
ЕПК|
Европейска патентна конвенция|
Мюнхенска конвенция</t>
        </is>
      </c>
      <c r="G21" s="2" t="inlineStr">
        <is>
          <t>4|
3|
4|
3</t>
        </is>
      </c>
      <c r="H21" s="2" t="inlineStr">
        <is>
          <t xml:space="preserve">|
|
|
</t>
        </is>
      </c>
      <c r="I21" t="inlineStr">
        <is>
          <t/>
        </is>
      </c>
      <c r="J21" s="2" t="inlineStr">
        <is>
          <t>Úmluva o udělování evropských patentů|
Evropská patentová úmluva</t>
        </is>
      </c>
      <c r="K21" s="2" t="inlineStr">
        <is>
          <t>3|
3</t>
        </is>
      </c>
      <c r="L21" s="2" t="inlineStr">
        <is>
          <t xml:space="preserve">|
</t>
        </is>
      </c>
      <c r="M21" t="inlineStr">
        <is>
          <t>Úmluva přijatá v Mnichově v roce 1973. Pro Českou republiku vstoupila v platnost 1. července 2002.</t>
        </is>
      </c>
      <c r="N21" s="2" t="inlineStr">
        <is>
          <t>Münchenkonventionen|
konvention om meddelelse af europæiske patenter (den europæiske patentkonvention)|
den europæiske patentkonvention|
EPK</t>
        </is>
      </c>
      <c r="O21" s="2" t="inlineStr">
        <is>
          <t>4|
4|
4|
4</t>
        </is>
      </c>
      <c r="P21" s="2" t="inlineStr">
        <is>
          <t xml:space="preserve">|
|
|
</t>
        </is>
      </c>
      <c r="Q21" t="inlineStr">
        <is>
          <t/>
        </is>
      </c>
      <c r="R21" s="2" t="inlineStr">
        <is>
          <t>Übereinkommen über die Erteilung europäischer Patente|
EPÜ|
Europäisches Patentübereinkommen</t>
        </is>
      </c>
      <c r="S21" s="2" t="inlineStr">
        <is>
          <t>3|
3|
3</t>
        </is>
      </c>
      <c r="T21" s="2" t="inlineStr">
        <is>
          <t xml:space="preserve">|
|
</t>
        </is>
      </c>
      <c r="U21" t="inlineStr">
        <is>
          <t>internationaler Vertrag, durch den die Europäische Patentorganisation (EPO) &lt;a href="/entry/result/787712/all" id="ENTRY_TO_ENTRY_CONVERTER" target="_blank"&gt;IATE:787712&lt;/a&gt; geschaffen wurde und die Erteilung Europäischer Patente geregelt wird</t>
        </is>
      </c>
      <c r="V21" s="2" t="inlineStr">
        <is>
          <t>ΣΕΔΕ|
Σύμβαση για τη χορήγηση ευρωπαϊκών διπλωμάτων ευρεσιτεχνίας|
Σύμβαση του Μονάχου|
Σύμβαση για το ευρωπαϊκό δίπλωμα ευρεσιτεχνίας</t>
        </is>
      </c>
      <c r="W21" s="2" t="inlineStr">
        <is>
          <t>4|
4|
4|
4</t>
        </is>
      </c>
      <c r="X21" s="2" t="inlineStr">
        <is>
          <t xml:space="preserve">|
|
|
</t>
        </is>
      </c>
      <c r="Y21" t="inlineStr">
        <is>
          <t/>
        </is>
      </c>
      <c r="Z21" s="2" t="inlineStr">
        <is>
          <t>Munich Convention|
EPC|
Convention on the Grant of European Patents|
European Patent Convention</t>
        </is>
      </c>
      <c r="AA21" s="2" t="inlineStr">
        <is>
          <t>3|
3|
3|
3</t>
        </is>
      </c>
      <c r="AB21" s="2" t="inlineStr">
        <is>
          <t xml:space="preserve">|
|
|
</t>
        </is>
      </c>
      <c r="AC21" t="inlineStr">
        <is>
          <t/>
        </is>
      </c>
      <c r="AD21" s="2" t="inlineStr">
        <is>
          <t>Convenio sobre la Patente Europea|
Convenio de Múnich|
CPE|
Convenio sobre Concesión de Patentes Europeas</t>
        </is>
      </c>
      <c r="AE21" s="2" t="inlineStr">
        <is>
          <t>3|
3|
4|
4</t>
        </is>
      </c>
      <c r="AF21" s="2" t="inlineStr">
        <is>
          <t xml:space="preserve">|
|
|
</t>
        </is>
      </c>
      <c r="AG21" t="inlineStr">
        <is>
          <t>&lt;p&gt;Convenio firmado en Múnich en 1973 con el fin de establecer un sistema de patentes válido para el conjunto de la Comunidad Europea.&lt;/p&gt;El Acta de Revisión del Convenio &lt;a href="/entry/result/875421/all" id="ENTRY_TO_ENTRY_CONVERTER" target="_blank"&gt;IATE:875421&lt;/a&gt; aprobada el 29-11-2000 introdujo importantes modificaciones en el texto original del Convenio. En ocasiones, las referencias al Convenio incluyen el año para señalar que se trata de la versión modificada.</t>
        </is>
      </c>
      <c r="AH21" s="2" t="inlineStr">
        <is>
          <t>Euroopa patentide väljaandmise konventsioon|
Euroopa patendikonventsioon</t>
        </is>
      </c>
      <c r="AI21" s="2" t="inlineStr">
        <is>
          <t>3|
3</t>
        </is>
      </c>
      <c r="AJ21" s="2" t="inlineStr">
        <is>
          <t xml:space="preserve">|
</t>
        </is>
      </c>
      <c r="AK21" t="inlineStr">
        <is>
          <t>5. oktoobril 1973 Münchenis koostatud konventsioon, millega asutatakse Euroopa Patendiorganisatsioon, eesmärgiga tugevdada osalisriikide vahelist koostööd leiutiste kaitsmisel ning selle kaitse saamiseks üheainsa patentide väljaandmise menetluse kohaldamisega teatud ühtsete reeglite kehtestamise kaudu</t>
        </is>
      </c>
      <c r="AL21" s="2" t="inlineStr">
        <is>
          <t>Münchenin yleissopimus|
Euroopan patenttisopimus|
yleissopimus eurooppapatenttien myöntämisestä</t>
        </is>
      </c>
      <c r="AM21" s="2" t="inlineStr">
        <is>
          <t>3|
4|
4</t>
        </is>
      </c>
      <c r="AN21" s="2" t="inlineStr">
        <is>
          <t xml:space="preserve">|
|
</t>
        </is>
      </c>
      <c r="AO21" t="inlineStr">
        <is>
          <t/>
        </is>
      </c>
      <c r="AP21" s="2" t="inlineStr">
        <is>
          <t>Convention sur la délivrance de brevets européens|
Convention de Munich|
CBE|
Convention sur le brevet européen</t>
        </is>
      </c>
      <c r="AQ21" s="2" t="inlineStr">
        <is>
          <t>4|
3|
4|
4</t>
        </is>
      </c>
      <c r="AR21" s="2" t="inlineStr">
        <is>
          <t xml:space="preserve">|
|
|
</t>
        </is>
      </c>
      <c r="AS21" t="inlineStr">
        <is>
          <t/>
        </is>
      </c>
      <c r="AT21" s="2" t="inlineStr">
        <is>
          <t>Coinbhinsiún München|
an Coinbhinsiún um an bPaitinn Eorpach|
CPE</t>
        </is>
      </c>
      <c r="AU21" s="2" t="inlineStr">
        <is>
          <t>3|
3|
3</t>
        </is>
      </c>
      <c r="AV21" s="2" t="inlineStr">
        <is>
          <t xml:space="preserve">|
|
</t>
        </is>
      </c>
      <c r="AW21" t="inlineStr">
        <is>
          <t/>
        </is>
      </c>
      <c r="AX21" s="2" t="inlineStr">
        <is>
          <t>Europska patentna konvencija|
Konvencija o priznavanju europskih patenata</t>
        </is>
      </c>
      <c r="AY21" s="2" t="inlineStr">
        <is>
          <t>3|
3</t>
        </is>
      </c>
      <c r="AZ21" s="2" t="inlineStr">
        <is>
          <t xml:space="preserve">|
</t>
        </is>
      </c>
      <c r="BA21" t="inlineStr">
        <is>
          <t/>
        </is>
      </c>
      <c r="BB21" s="2" t="inlineStr">
        <is>
          <t>Müncheni Egyezmény|
az európai szabadalmak megadásáról szóló egyezmény|
Európai Szabadalmi Egyezmény|
ESZE</t>
        </is>
      </c>
      <c r="BC21" s="2" t="inlineStr">
        <is>
          <t>4|
4|
4|
4</t>
        </is>
      </c>
      <c r="BD21" s="2" t="inlineStr">
        <is>
          <t xml:space="preserve">|
|
|
</t>
        </is>
      </c>
      <c r="BE21" t="inlineStr">
        <is>
          <t>Olyan európai egyezmény, amely a szerződő államok közös, egységes, ugyanakkor nemzeti szabadalmi joguktól elkülönülő jogrendjét teremtette meg a szabadalmak megadására vonatkozólag. Ennek köszönhetően egyetlen, az ESZE szerint tett bejelentés alapján, és egyetlen nyelven lefolytatott egységes eljárásban lehet európai szabadalmat szerezni az ESZE több vagy akár valamennyi tagállamára.</t>
        </is>
      </c>
      <c r="BF21" s="2" t="inlineStr">
        <is>
          <t>Convenzione sulla concessione di brevetti europei|
Convenzione sul brevetto europeo|
CBE|
Convenzione di Monaco</t>
        </is>
      </c>
      <c r="BG21" s="2" t="inlineStr">
        <is>
          <t>3|
3|
3|
3</t>
        </is>
      </c>
      <c r="BH21" s="2" t="inlineStr">
        <is>
          <t xml:space="preserve">|
|
|
</t>
        </is>
      </c>
      <c r="BI21" t="inlineStr">
        <is>
          <t/>
        </is>
      </c>
      <c r="BJ21" s="2" t="inlineStr">
        <is>
          <t>Europos patentų išdavimo konvencija|
Europos patentų konvencija</t>
        </is>
      </c>
      <c r="BK21" s="2" t="inlineStr">
        <is>
          <t>3|
3</t>
        </is>
      </c>
      <c r="BL21" s="2" t="inlineStr">
        <is>
          <t xml:space="preserve">|
</t>
        </is>
      </c>
      <c r="BM21" t="inlineStr">
        <is>
          <t/>
        </is>
      </c>
      <c r="BN21" s="2" t="inlineStr">
        <is>
          <t>Eiropas Patentu konvencija|
Konvencija par Eiropas patentu piešķiršanu</t>
        </is>
      </c>
      <c r="BO21" s="2" t="inlineStr">
        <is>
          <t>3|
3</t>
        </is>
      </c>
      <c r="BP21" s="2" t="inlineStr">
        <is>
          <t xml:space="preserve">|
</t>
        </is>
      </c>
      <c r="BQ21" t="inlineStr">
        <is>
          <t/>
        </is>
      </c>
      <c r="BR21" s="2" t="inlineStr">
        <is>
          <t>Konvenzjoni Ewropea dwar il-Privattivi|
Konvenzjoni dwar l-Għoti ta' Privattivi Ewropej|
Konvenzjoni ta' Munich|
KEP</t>
        </is>
      </c>
      <c r="BS21" s="2" t="inlineStr">
        <is>
          <t>3|
3|
3|
3</t>
        </is>
      </c>
      <c r="BT21" s="2" t="inlineStr">
        <is>
          <t xml:space="preserve">|
|
|
</t>
        </is>
      </c>
      <c r="BU21" t="inlineStr">
        <is>
          <t/>
        </is>
      </c>
      <c r="BV21" s="2" t="inlineStr">
        <is>
          <t>Verdrag van München|
Europees Octrooiverdrag|
Verdrag inzake de verlening van Europese octrooien|
EOV</t>
        </is>
      </c>
      <c r="BW21" s="2" t="inlineStr">
        <is>
          <t>3|
3|
3|
3</t>
        </is>
      </c>
      <c r="BX21" s="2" t="inlineStr">
        <is>
          <t xml:space="preserve">|
|
|
</t>
        </is>
      </c>
      <c r="BY21" t="inlineStr">
        <is>
          <t>verdrag dat heeft geleid tot de oprichting van de Europese Octrooiorganisatie (EOO), &lt;a href="/entry/result/787712/all" id="ENTRY_TO_ENTRY_CONVERTER" target="_blank"&gt;IATE:787712&lt;/a&gt; , die beschikt over twee organen, het Europees Octrooibureau (EOB), &lt;a href="/entry/result/890101/all" id="ENTRY_TO_ENTRY_CONVERTER" target="_blank"&gt;IATE:890101&lt;/a&gt; , en de Raad van Bestuur, &lt;a href="/entry/result/856963/all" id="ENTRY_TO_ENTRY_CONVERTER" target="_blank"&gt;IATE:856963&lt;/a&gt;</t>
        </is>
      </c>
      <c r="BZ21" s="2" t="inlineStr">
        <is>
          <t>Konwencja o udzielaniu patentów europejskich|
konwencja o patencie europejskim</t>
        </is>
      </c>
      <c r="CA21" s="2" t="inlineStr">
        <is>
          <t>3|
3</t>
        </is>
      </c>
      <c r="CB21" s="2" t="inlineStr">
        <is>
          <t xml:space="preserve">|
</t>
        </is>
      </c>
      <c r="CC21" t="inlineStr">
        <is>
          <t/>
        </is>
      </c>
      <c r="CD21" s="2" t="inlineStr">
        <is>
          <t>CPE|
Convenção sobre a Concessão de Patentes Europeias|
Convenção sobre a Patente Europeia|
Convenção de Munique</t>
        </is>
      </c>
      <c r="CE21" s="2" t="inlineStr">
        <is>
          <t>4|
4|
4|
3</t>
        </is>
      </c>
      <c r="CF21" s="2" t="inlineStr">
        <is>
          <t xml:space="preserve">|
|
|
</t>
        </is>
      </c>
      <c r="CG21" t="inlineStr">
        <is>
          <t>Munique, 05.10.1973. &lt;br&gt;Aprovada para ratificação por Portugal pelo Decreto nº 52/91, de 30 de Agosto. &lt;br&gt;Revista por Acto adoptado em Munique em 29.11.2000 [ &lt;a href="/entry/result/927068/all" id="ENTRY_TO_ENTRY_CONVERTER" target="_blank"&gt;IATE:927068&lt;/a&gt; ] tendo o novo texto entrado em vigor a 13.12.2007.</t>
        </is>
      </c>
      <c r="CH21" s="2" t="inlineStr">
        <is>
          <t>Convenția brevetului european|
Convenția privind eliberarea brevetelor europene|
CBE</t>
        </is>
      </c>
      <c r="CI21" s="2" t="inlineStr">
        <is>
          <t>3|
3|
3</t>
        </is>
      </c>
      <c r="CJ21" s="2" t="inlineStr">
        <is>
          <t xml:space="preserve">|
|
</t>
        </is>
      </c>
      <c r="CK21" t="inlineStr">
        <is>
          <t/>
        </is>
      </c>
      <c r="CL21" s="2" t="inlineStr">
        <is>
          <t>Dohovor o udeľovaní európskych patentov|
Európsky patentový dohovor</t>
        </is>
      </c>
      <c r="CM21" s="2" t="inlineStr">
        <is>
          <t>3|
3</t>
        </is>
      </c>
      <c r="CN21" s="2" t="inlineStr">
        <is>
          <t xml:space="preserve">|
</t>
        </is>
      </c>
      <c r="CO21" t="inlineStr">
        <is>
          <t/>
        </is>
      </c>
      <c r="CP21" s="2" t="inlineStr">
        <is>
          <t>Konvencija o podeljevanju evropskih patentov|
Evropska patentna konvencija</t>
        </is>
      </c>
      <c r="CQ21" s="2" t="inlineStr">
        <is>
          <t>4|
4</t>
        </is>
      </c>
      <c r="CR21" s="2" t="inlineStr">
        <is>
          <t xml:space="preserve">|
</t>
        </is>
      </c>
      <c r="CS21" t="inlineStr">
        <is>
          <t/>
        </is>
      </c>
      <c r="CT21" s="2" t="inlineStr">
        <is>
          <t>konventionen om meddelande av europeiska patent|
den europeiska patentkonventionen|
EPC</t>
        </is>
      </c>
      <c r="CU21" s="2" t="inlineStr">
        <is>
          <t>3|
3|
3</t>
        </is>
      </c>
      <c r="CV21" s="2" t="inlineStr">
        <is>
          <t xml:space="preserve">|
|
</t>
        </is>
      </c>
      <c r="CW21" t="inlineStr">
        <is>
          <t/>
        </is>
      </c>
    </row>
    <row r="22">
      <c r="A22" s="1" t="str">
        <f>HYPERLINK("https://iate.europa.eu/entry/result/841813/all", "841813")</f>
        <v>841813</v>
      </c>
      <c r="B22" t="inlineStr">
        <is>
          <t>LAW;ECONOMICS;FINANCE;BUSINESS AND COMPETITION</t>
        </is>
      </c>
      <c r="C22" t="inlineStr">
        <is>
          <t>LAW|civil law;ECONOMICS;FINANCE;BUSINESS AND COMPETITION|business organisation</t>
        </is>
      </c>
      <c r="D22" t="inlineStr">
        <is>
          <t>yes</t>
        </is>
      </c>
      <c r="E22" t="inlineStr">
        <is>
          <t/>
        </is>
      </c>
      <c r="F22" s="2" t="inlineStr">
        <is>
          <t>производство по несъстоятелност</t>
        </is>
      </c>
      <c r="G22" s="2" t="inlineStr">
        <is>
          <t>3</t>
        </is>
      </c>
      <c r="H22" s="2" t="inlineStr">
        <is>
          <t/>
        </is>
      </c>
      <c r="I22" t="inlineStr">
        <is>
          <t>колективна съдебна или административна мярка, включително обезпечително производство, при която активите и дейността на неплатежоспособен или предполагаемо неплатежоспособен длъжник са поставени под контрол или надзор на съд или друг компетентен орган за целите на преобразуване или прекратяване</t>
        </is>
      </c>
      <c r="J22" s="2" t="inlineStr">
        <is>
          <t>insolvenční řízení</t>
        </is>
      </c>
      <c r="K22" s="2" t="inlineStr">
        <is>
          <t>3</t>
        </is>
      </c>
      <c r="L22" s="2" t="inlineStr">
        <is>
          <t/>
        </is>
      </c>
      <c r="M22" t="inlineStr">
        <is>
          <t>soudní řízení, jehož předmětem je dlužníkův úpadek nebo hrozící úpadek a způsob jeho řešení</t>
        </is>
      </c>
      <c r="N22" s="2" t="inlineStr">
        <is>
          <t>insolvensbehandling</t>
        </is>
      </c>
      <c r="O22" s="2" t="inlineStr">
        <is>
          <t>3</t>
        </is>
      </c>
      <c r="P22" s="2" t="inlineStr">
        <is>
          <t/>
        </is>
      </c>
      <c r="Q22" t="inlineStr">
        <is>
          <t>kollektive retlige eller administrative procedurer, herunder foreløbige procedurer, hvor en (formodet) insolvent skyldners aktiver og forretninger underlægges kontrol eller tilsyn af en ret eller anden kompetent myndighed med henblik på redning, gældssanering, rekonstruktion eller likvidation</t>
        </is>
      </c>
      <c r="R22" s="2" t="inlineStr">
        <is>
          <t>Insolvenzverfahren</t>
        </is>
      </c>
      <c r="S22" s="2" t="inlineStr">
        <is>
          <t>3</t>
        </is>
      </c>
      <c r="T22" s="2" t="inlineStr">
        <is>
          <t/>
        </is>
      </c>
      <c r="U22" t="inlineStr">
        <is>
          <t>ein der streitigen Gerichtsbarkeit unterliegendes Gesamtvollstreckungsverfahren, das dazu dient, durch die Verwertung des Vermögens des Schuldners die bestmögliche Befriedigung der Gläubiger zu erzielen; die Verwertung kann durch die Zerschlagung des Schuldnervermögens und Verteilung des Erlöses an die Gläubiger, aber auch durch Unternehmensfortführung und Verteilung der erwirtschafteten Gewinne an die Gläubiger realisiert werden</t>
        </is>
      </c>
      <c r="V22" s="2" t="inlineStr">
        <is>
          <t>διαδικασίες αφερεγγυότητας</t>
        </is>
      </c>
      <c r="W22" s="2" t="inlineStr">
        <is>
          <t>3</t>
        </is>
      </c>
      <c r="X22" s="2" t="inlineStr">
        <is>
          <t/>
        </is>
      </c>
      <c r="Y22" t="inlineStr">
        <is>
          <t>συλλογικές δικαστικές ή διοικητικές διαδικασίες που κινούνται σε περιπτώσεις αφερεγγυότητας σε κάθε κράτος μέλος, όπως παρατίθενται στο Παράρτημα Α του κανονισμού (ΕΕ) 2015/848, στις οποίες περιλαμβάνονται η πτώχευση, η ειδική εκκαθάριση εν λειτουργία, το σχέδιο αναδιοργάνωσης, η απλοποιημένη διαδικασία επί πτωχεύσεων μικρού αντικειμένου και η διαδικασία εξυγίανσης</t>
        </is>
      </c>
      <c r="Z22" s="2" t="inlineStr">
        <is>
          <t>insolvency procedure|
insolvency proceedings</t>
        </is>
      </c>
      <c r="AA22" s="2" t="inlineStr">
        <is>
          <t>1|
4</t>
        </is>
      </c>
      <c r="AB22" s="2" t="inlineStr">
        <is>
          <t xml:space="preserve">|
</t>
        </is>
      </c>
      <c r="AC22" t="inlineStr">
        <is>
          <t>collective judicial or administrative proceedings, including interim proceedings, in which the assets and affairs of a debtor are subject to control or supervision by a court or other competent authority for the purpose of reorganisation or liquidation</t>
        </is>
      </c>
      <c r="AD22" s="2" t="inlineStr">
        <is>
          <t>procedimiento de insolvencia</t>
        </is>
      </c>
      <c r="AE22" s="2" t="inlineStr">
        <is>
          <t>4</t>
        </is>
      </c>
      <c r="AF22" s="2" t="inlineStr">
        <is>
          <t/>
        </is>
      </c>
      <c r="AG22" t="inlineStr">
        <is>
          <t>Procedimientos colectivos públicos, incluidos los procedimientos provisionales, regulados en la legislación en materia de insolvencia [ &lt;a href="https://iate.europa.eu/entry/result/1071847/all" target="_blank"&gt;1071847&lt;/a&gt; ] y en los que, a efectos de rescate, reestructuración de la deuda, reorganización o liquidación, 
&lt;div&gt;
 a) se desapodere a un deudor total o parcialmente de sus bienes y se nombre a un administrador concursal;&lt;/div&gt; 
&lt;div&gt;
 b) los bienes y negocios de un deudor se sometan a control o supervisión judicial, o&lt;/div&gt; 
&lt;div&gt;
 c) un órgano jurisdiccional acuerde, o se establezca por ministerio de la ley, una suspensión temporal de los procedimientos de ejecución individual para facilitar las negociaciones entre el deudor y sus acreedores, siempre que los procedimientos en los que se acuerde la suspensión prevean medidas adecuadas para proteger al conjunto de los acreedores y, en caso de que no se alcance un acuerdo, sean previos a uno de los procedimientos a los que hacen referencia las letras a) o b).&lt;/div&gt;</t>
        </is>
      </c>
      <c r="AH22" s="2" t="inlineStr">
        <is>
          <t>maksejõuetusmenetlus</t>
        </is>
      </c>
      <c r="AI22" s="2" t="inlineStr">
        <is>
          <t>3</t>
        </is>
      </c>
      <c r="AJ22" s="2" t="inlineStr">
        <is>
          <t/>
        </is>
      </c>
      <c r="AK22" t="inlineStr">
        <is>
          <t>liikmesriigi või kolmanda riigi õigusaktides sätestatud mis tahes ühismeetmed osaleja lõpetamiseks või ümberkorraldamiseks, kui selliste meetmetega kaasneb ülekannete või maksete peatamine või piiramine</t>
        </is>
      </c>
      <c r="AL22" s="2" t="inlineStr">
        <is>
          <t>maksukyvyttömyysmenettelyt</t>
        </is>
      </c>
      <c r="AM22" s="2" t="inlineStr">
        <is>
          <t>3</t>
        </is>
      </c>
      <c r="AN22" s="2" t="inlineStr">
        <is>
          <t/>
        </is>
      </c>
      <c r="AO22" t="inlineStr">
        <is>
          <t>Suomessa konkurssi, yrityssaneeraus ja yksityishenkilön velkajärjestely sekä ulkomailla niitä vastaavat menettelyt</t>
        </is>
      </c>
      <c r="AP22" s="2" t="inlineStr">
        <is>
          <t>procédure d'insolvabilité</t>
        </is>
      </c>
      <c r="AQ22" s="2" t="inlineStr">
        <is>
          <t>3</t>
        </is>
      </c>
      <c r="AR22" s="2" t="inlineStr">
        <is>
          <t/>
        </is>
      </c>
      <c r="AS22" t="inlineStr">
        <is>
          <t>procédure collective, judiciaire ou administrative, y compris procédure provisoire, dans laquelle les actifs et les activités du débiteur sont soumis au contrôle ou à la supervision d’un tribunal ou d’une autre autorité compétente aux fins de redressement ou de liquidation</t>
        </is>
      </c>
      <c r="AT22" s="2" t="inlineStr">
        <is>
          <t>imeachtaí dócmhainneachta</t>
        </is>
      </c>
      <c r="AU22" s="2" t="inlineStr">
        <is>
          <t>3</t>
        </is>
      </c>
      <c r="AV22" s="2" t="inlineStr">
        <is>
          <t/>
        </is>
      </c>
      <c r="AW22" t="inlineStr">
        <is>
          <t/>
        </is>
      </c>
      <c r="AX22" s="2" t="inlineStr">
        <is>
          <t>postupak u slučaju nesolventnosti</t>
        </is>
      </c>
      <c r="AY22" s="2" t="inlineStr">
        <is>
          <t>3</t>
        </is>
      </c>
      <c r="AZ22" s="2" t="inlineStr">
        <is>
          <t/>
        </is>
      </c>
      <c r="BA22" t="inlineStr">
        <is>
          <t/>
        </is>
      </c>
      <c r="BB22" s="2" t="inlineStr">
        <is>
          <t>fizetésképtelenségi eljárás</t>
        </is>
      </c>
      <c r="BC22" s="2" t="inlineStr">
        <is>
          <t>3</t>
        </is>
      </c>
      <c r="BD22" s="2" t="inlineStr">
        <is>
          <t/>
        </is>
      </c>
      <c r="BE22" t="inlineStr">
        <is>
          <t>az adós vagyon feletti rendelkezési jogának részleges vagy teljes elvonását és felszámoló kijelölését magában foglaló, valamennyi hitelezőre kiterjedő eljárás</t>
        </is>
      </c>
      <c r="BF22" s="2" t="inlineStr">
        <is>
          <t>procedura di insolvenza</t>
        </is>
      </c>
      <c r="BG22" s="2" t="inlineStr">
        <is>
          <t>3</t>
        </is>
      </c>
      <c r="BH22" s="2" t="inlineStr">
        <is>
          <t/>
        </is>
      </c>
      <c r="BI22" t="inlineStr">
        <is>
          <t>procedura concorsuale pubblica, comprese le procedure provvisorie, disciplinata dalle norme in materia di insolvenza e in cui, a fini di salvataggio, ristrutturazione del debito, riorganizzazione o liquidazione, 
&lt;br&gt;a) un debitore è spossessato, in tutto o in parte, del proprio patrimonio ed è nominato un amministratore delle procedure di insolvenza, 
&lt;br&gt;b) i beni e gli affari di un debitore sono soggetti al controllo o alla sorveglianza di un giudice, oppure 
&lt;br&gt;c) una sospensione temporanea delle azioni esecutive individuali è concessa da un giudice o per legge al fine di consentire le trattative tra il debitore e i suoi creditori, purché le procedure per le quali è concessa la sospensione prevedano misure idonee a tutelare la massa dei creditori e, qualora non sia stato raggiunto un accordo, siano preliminari a una delle procedure di cui alle lettere a) o b).</t>
        </is>
      </c>
      <c r="BJ22" s="2" t="inlineStr">
        <is>
          <t>nemokumo byla</t>
        </is>
      </c>
      <c r="BK22" s="2" t="inlineStr">
        <is>
          <t>3</t>
        </is>
      </c>
      <c r="BL22" s="2" t="inlineStr">
        <is>
          <t/>
        </is>
      </c>
      <c r="BM22" t="inlineStr">
        <is>
          <t>teisminė ar administracinė procedūra, kai subjekto, kuris yra, ar manoma, kad yra, nemokus, turtas ar bendrovė yra perduodami kontroliuoti ar valdyti teisminei ar kitai kompetentingai institucijai, kuri vykdo reorganizavimo ar likvidavimo procesą</t>
        </is>
      </c>
      <c r="BN22" s="2" t="inlineStr">
        <is>
          <t>maksātnespējas process|
maksātnespējas procedūra</t>
        </is>
      </c>
      <c r="BO22" s="2" t="inlineStr">
        <is>
          <t>3|
3</t>
        </is>
      </c>
      <c r="BP22" s="2" t="inlineStr">
        <is>
          <t xml:space="preserve">|
</t>
        </is>
      </c>
      <c r="BQ22" t="inlineStr">
        <is>
          <t>tiesiska rakstura pasākumu kopums, kas aptver arī pagaidu procedūras, kuru gaitā maksātnespējas subjekta aktīvi un darījumi tiek pakļauti administratora, tiesas vai kompetentās iestādes uzraudzībai vai kontrolei, lai atjaunotu maksātnespējas subjekta maksātspēju, veiktu tā reorganizāciju vai likvidāciju un aizsargātu kreditoru kopuma intereses, piemērojot izlīgumu vai sanāciju vai bankrota procedūru</t>
        </is>
      </c>
      <c r="BR22" s="2" t="inlineStr">
        <is>
          <t>proċedura ta' insolvenza|
proċedimenti ta' insolvenza</t>
        </is>
      </c>
      <c r="BS22" s="2" t="inlineStr">
        <is>
          <t>2|
3</t>
        </is>
      </c>
      <c r="BT22" s="2" t="inlineStr">
        <is>
          <t xml:space="preserve">|
</t>
        </is>
      </c>
      <c r="BU22" t="inlineStr">
        <is>
          <t>proċedimenti ġudizzjarji jew amministrattivi kollettivi, inkluż proċedimenti temporanji, li fihom l-assi u l-affarijiet ta' persuna li tkun insolventi jew li jkun hemm raġuni biex wieħed jemmen li hija insolventi, ikunu soġġetti għal kontroll jew superviżjoni minn qorti jew awtorità kompetenti oħra għall-fini ta' riorganizzazzjoni jew likwidazzjoni</t>
        </is>
      </c>
      <c r="BV22" s="2" t="inlineStr">
        <is>
          <t>insolventieprocedure</t>
        </is>
      </c>
      <c r="BW22" s="2" t="inlineStr">
        <is>
          <t>3</t>
        </is>
      </c>
      <c r="BX22" s="2" t="inlineStr">
        <is>
          <t/>
        </is>
      </c>
      <c r="BY22" t="inlineStr">
        <is>
          <t/>
        </is>
      </c>
      <c r="BZ22" s="2" t="inlineStr">
        <is>
          <t>postępowanie w związku z niewypłacalnością|
postępowanie upadłościowe</t>
        </is>
      </c>
      <c r="CA22" s="2" t="inlineStr">
        <is>
          <t>2|
3</t>
        </is>
      </c>
      <c r="CB22" s="2" t="inlineStr">
        <is>
          <t>|
preferred</t>
        </is>
      </c>
      <c r="CC22" t="inlineStr">
        <is>
          <t>procedura, której celem jest stworzenie przedsiębiorcom, którzy zaprzestali płacenia swoich długów, warunków pozwalających na całkowite zaspokojenie wierzycieli oraz zwiększenie możliwości zachowania przedsiębiorstwa i jego działalności</t>
        </is>
      </c>
      <c r="CD22" s="2" t="inlineStr">
        <is>
          <t>processo de insolvência</t>
        </is>
      </c>
      <c r="CE22" s="2" t="inlineStr">
        <is>
          <t>3</t>
        </is>
      </c>
      <c r="CF22" s="2" t="inlineStr">
        <is>
          <t/>
        </is>
      </c>
      <c r="CG22" t="inlineStr">
        <is>
          <t>Qualquer processo coletivo em matéria de insolvência do devedor que determine a inibição parcial ou total desse devedor da administração ou disposição de bens e a designação de um síndico.</t>
        </is>
      </c>
      <c r="CH22" s="2" t="inlineStr">
        <is>
          <t>procedură de insolvență</t>
        </is>
      </c>
      <c r="CI22" s="2" t="inlineStr">
        <is>
          <t>3</t>
        </is>
      </c>
      <c r="CJ22" s="2" t="inlineStr">
        <is>
          <t/>
        </is>
      </c>
      <c r="CK22" t="inlineStr">
        <is>
          <t>procedură colectivă, publică, judiciară sau administrativă, care se desfăşoară în conformitate cu legislaţia în materie de insolvenţă a unui stat străin, inclusiv procedura provizorie, în care bunurile şi activitatea debitorului sunt supuse controlului sau supravegherii unei instanţe străine, în scopul reorganizării sau lichidării activităţii acelui debitor</t>
        </is>
      </c>
      <c r="CL22" s="2" t="inlineStr">
        <is>
          <t>insolvenčné konanie</t>
        </is>
      </c>
      <c r="CM22" s="2" t="inlineStr">
        <is>
          <t>3</t>
        </is>
      </c>
      <c r="CN22" s="2" t="inlineStr">
        <is>
          <t/>
        </is>
      </c>
      <c r="CO22" t="inlineStr">
        <is>
          <t>kolektívne súdne alebo správne konanie vrátane predbežného konania, v ktorom sú majetok a záležitosti osoby, ktorá je insolventná alebo o ktorej sa predpokladá, že je insolventná, predmetom kontroly alebo dohľadu zo strany súdu alebo iného príslušného orgánu, a to na účely reštrukturalizácie, oddlženia alebo likvidácie</t>
        </is>
      </c>
      <c r="CP22" s="2" t="inlineStr">
        <is>
          <t>postopek v primeru insolventnosti|
postopek zaradi insolventnosti|
insolvenčni postopek</t>
        </is>
      </c>
      <c r="CQ22" s="2" t="inlineStr">
        <is>
          <t>3|
3|
2</t>
        </is>
      </c>
      <c r="CR22" s="2" t="inlineStr">
        <is>
          <t xml:space="preserve">|
|
</t>
        </is>
      </c>
      <c r="CS22" t="inlineStr">
        <is>
          <t/>
        </is>
      </c>
      <c r="CT22" s="2" t="inlineStr">
        <is>
          <t>insolvensförfarande</t>
        </is>
      </c>
      <c r="CU22" s="2" t="inlineStr">
        <is>
          <t>3</t>
        </is>
      </c>
      <c r="CV22" s="2" t="inlineStr">
        <is>
          <t/>
        </is>
      </c>
      <c r="CW22" t="inlineStr">
        <is>
          <t/>
        </is>
      </c>
    </row>
    <row r="23">
      <c r="A23" s="1" t="str">
        <f>HYPERLINK("https://iate.europa.eu/entry/result/792712/all", "792712")</f>
        <v>792712</v>
      </c>
      <c r="B23" t="inlineStr">
        <is>
          <t>LAW</t>
        </is>
      </c>
      <c r="C23" t="inlineStr">
        <is>
          <t>LAW</t>
        </is>
      </c>
      <c r="D23" t="inlineStr">
        <is>
          <t>yes</t>
        </is>
      </c>
      <c r="E23" t="inlineStr">
        <is>
          <t/>
        </is>
      </c>
      <c r="F23" s="2" t="inlineStr">
        <is>
          <t>насрещен иск</t>
        </is>
      </c>
      <c r="G23" s="2" t="inlineStr">
        <is>
          <t>4</t>
        </is>
      </c>
      <c r="H23" s="2" t="inlineStr">
        <is>
          <t/>
        </is>
      </c>
      <c r="I23" t="inlineStr">
        <is>
          <t>иск, с който първоначалният ответник твърди, че ще получи решаване на делото, различно от простото отхвърляне на претенцията на своя противник</t>
        </is>
      </c>
      <c r="J23" t="inlineStr">
        <is>
          <t/>
        </is>
      </c>
      <c r="K23" t="inlineStr">
        <is>
          <t/>
        </is>
      </c>
      <c r="L23" t="inlineStr">
        <is>
          <t/>
        </is>
      </c>
      <c r="M23" t="inlineStr">
        <is>
          <t/>
        </is>
      </c>
      <c r="N23" s="2" t="inlineStr">
        <is>
          <t>modfordring|
modkrav</t>
        </is>
      </c>
      <c r="O23" s="2" t="inlineStr">
        <is>
          <t>4|
4</t>
        </is>
      </c>
      <c r="P23" s="2" t="inlineStr">
        <is>
          <t xml:space="preserve">|
</t>
        </is>
      </c>
      <c r="Q23" t="inlineStr">
        <is>
          <t>"Demande reconventionnelle,&lt;br&gt;1) ... (krav, hvorved den oprindelige sagsøgte rejser et andet krav end blot frifindelse for modpartens krav, ...): modkrav (til selvstændig dom)&lt;br&gt;2) ... modfordring."</t>
        </is>
      </c>
      <c r="R23" s="2" t="inlineStr">
        <is>
          <t>Gegenforderung|
Widerklage|
Gegenantrag</t>
        </is>
      </c>
      <c r="S23" s="2" t="inlineStr">
        <is>
          <t>3|
3|
3</t>
        </is>
      </c>
      <c r="T23" s="2" t="inlineStr">
        <is>
          <t xml:space="preserve">|
|
</t>
        </is>
      </c>
      <c r="U23" t="inlineStr">
        <is>
          <t/>
        </is>
      </c>
      <c r="V23" s="2" t="inlineStr">
        <is>
          <t>ανταγωγή</t>
        </is>
      </c>
      <c r="W23" s="2" t="inlineStr">
        <is>
          <t>3</t>
        </is>
      </c>
      <c r="X23" s="2" t="inlineStr">
        <is>
          <t/>
        </is>
      </c>
      <c r="Y23" t="inlineStr">
        <is>
          <t>το ένδικο βοήθημα, με το οποίο ο εναγόμενος ζητάει δικαστική προστασία για ένα δικό του δικαίωμα, το οποίο επικαλείται μέσα στην ίδια διαδικασία που άρχισε με την αγωγή του αντιδίκου του</t>
        </is>
      </c>
      <c r="Z23" s="2" t="inlineStr">
        <is>
          <t>counterclaim|
cross petition|
cross demand|
counter-claim|
cross-action|
counter claim|
counteraction|
counter-action</t>
        </is>
      </c>
      <c r="AA23" s="2" t="inlineStr">
        <is>
          <t>4|
1|
1|
1|
3|
1|
1|
3</t>
        </is>
      </c>
      <c r="AB23" s="2" t="inlineStr">
        <is>
          <t xml:space="preserve">|
|
|
|
|
|
|
</t>
        </is>
      </c>
      <c r="AC23" t="inlineStr">
        <is>
          <t>claim brought by a defendant in response to a claim, and which he or she might have asserted by bringing separate proceedings</t>
        </is>
      </c>
      <c r="AD23" s="2" t="inlineStr">
        <is>
          <t>demanda reconvencional|
demanda de reconvención|
reconvención</t>
        </is>
      </c>
      <c r="AE23" s="2" t="inlineStr">
        <is>
          <t>3|
3|
3</t>
        </is>
      </c>
      <c r="AF23" s="2" t="inlineStr">
        <is>
          <t xml:space="preserve">|
|
</t>
        </is>
      </c>
      <c r="AG23" t="inlineStr">
        <is>
          <t>"Ejercicio por el demandado, en la contestación a la demanda, de una acción frente al demandante inicial, para que se sustancie en el mismo proceso y se decida en la misma sentencia que resolverá el contenido de la demanda originaria. En el Derecho español no es necesario que exista conexión entre la demanda reconvencional y la demanda inicial, siempre que el juez del proceso sea competente para la reconvención y no haya de sustanciarse ésta en un procedimiento distinto del incoado."</t>
        </is>
      </c>
      <c r="AH23" t="inlineStr">
        <is>
          <t/>
        </is>
      </c>
      <c r="AI23" t="inlineStr">
        <is>
          <t/>
        </is>
      </c>
      <c r="AJ23" t="inlineStr">
        <is>
          <t/>
        </is>
      </c>
      <c r="AK23" t="inlineStr">
        <is>
          <t/>
        </is>
      </c>
      <c r="AL23" s="2" t="inlineStr">
        <is>
          <t>vastavaatimus|
vastakanne</t>
        </is>
      </c>
      <c r="AM23" s="2" t="inlineStr">
        <is>
          <t>3|
3</t>
        </is>
      </c>
      <c r="AN23" s="2" t="inlineStr">
        <is>
          <t xml:space="preserve">|
</t>
        </is>
      </c>
      <c r="AO23" t="inlineStr">
        <is>
          <t>"samaan asiaan liittyvä kanne, jonka vastaaja nostaa alkuperäistä kantajaa vastaan"</t>
        </is>
      </c>
      <c r="AP23" s="2" t="inlineStr">
        <is>
          <t>action reconventionnelle|
demande reconventionnelle|
action réciproque</t>
        </is>
      </c>
      <c r="AQ23" s="2" t="inlineStr">
        <is>
          <t>3|
3|
3</t>
        </is>
      </c>
      <c r="AR23" s="2" t="inlineStr">
        <is>
          <t xml:space="preserve">|
|
</t>
        </is>
      </c>
      <c r="AS23" t="inlineStr">
        <is>
          <t>Demande en justice faite par le défendeur en réponse à la demande du requérant, par laquelle le défendeur dans une instance prétend obtenir un avantage autre que le simple rejet de la prétention de son adversaire.</t>
        </is>
      </c>
      <c r="AT23" s="2" t="inlineStr">
        <is>
          <t>frithéileamh</t>
        </is>
      </c>
      <c r="AU23" s="2" t="inlineStr">
        <is>
          <t>3</t>
        </is>
      </c>
      <c r="AV23" s="2" t="inlineStr">
        <is>
          <t/>
        </is>
      </c>
      <c r="AW23" t="inlineStr">
        <is>
          <t/>
        </is>
      </c>
      <c r="AX23" t="inlineStr">
        <is>
          <t/>
        </is>
      </c>
      <c r="AY23" t="inlineStr">
        <is>
          <t/>
        </is>
      </c>
      <c r="AZ23" t="inlineStr">
        <is>
          <t/>
        </is>
      </c>
      <c r="BA23" t="inlineStr">
        <is>
          <t/>
        </is>
      </c>
      <c r="BB23" s="2" t="inlineStr">
        <is>
          <t>viszontkereset</t>
        </is>
      </c>
      <c r="BC23" s="2" t="inlineStr">
        <is>
          <t>4</t>
        </is>
      </c>
      <c r="BD23" s="2" t="inlineStr">
        <is>
          <t/>
        </is>
      </c>
      <c r="BE23" t="inlineStr">
        <is>
          <t>Az alperes felperessel szembeni, ugyanahhoz a bírósághoz, ugyanarra a perre vonatkozóan terjeszt be.</t>
        </is>
      </c>
      <c r="BF23" s="2" t="inlineStr">
        <is>
          <t>domanda riconvenzionale</t>
        </is>
      </c>
      <c r="BG23" s="2" t="inlineStr">
        <is>
          <t>2</t>
        </is>
      </c>
      <c r="BH23" s="2" t="inlineStr">
        <is>
          <t/>
        </is>
      </c>
      <c r="BI23" t="inlineStr">
        <is>
          <t>si ha quando il convenuto non si limita a difendersi, chiedendo il rigetto della domanda proposta contro di lui, ma esercita, a sua volta, un'azione. Il convenuto in riconvenzione assume, a sua volta, veste di attore.</t>
        </is>
      </c>
      <c r="BJ23" s="2" t="inlineStr">
        <is>
          <t>priešinis ieškinys|
priešieškinis</t>
        </is>
      </c>
      <c r="BK23" s="2" t="inlineStr">
        <is>
          <t>3|
3</t>
        </is>
      </c>
      <c r="BL23" s="2" t="inlineStr">
        <is>
          <t>admitted|
preferred</t>
        </is>
      </c>
      <c r="BM23" t="inlineStr">
        <is>
          <t>laikantis tam tikrų sąlygų atsakovo pareikštas ieškinys pradiniam ieškovui</t>
        </is>
      </c>
      <c r="BN23" s="2" t="inlineStr">
        <is>
          <t>pretprasība</t>
        </is>
      </c>
      <c r="BO23" s="2" t="inlineStr">
        <is>
          <t>3</t>
        </is>
      </c>
      <c r="BP23" s="2" t="inlineStr">
        <is>
          <t/>
        </is>
      </c>
      <c r="BQ23" t="inlineStr">
        <is>
          <t/>
        </is>
      </c>
      <c r="BR23" t="inlineStr">
        <is>
          <t/>
        </is>
      </c>
      <c r="BS23" t="inlineStr">
        <is>
          <t/>
        </is>
      </c>
      <c r="BT23" t="inlineStr">
        <is>
          <t/>
        </is>
      </c>
      <c r="BU23" t="inlineStr">
        <is>
          <t/>
        </is>
      </c>
      <c r="BV23" s="2" t="inlineStr">
        <is>
          <t>reconventionele vordering</t>
        </is>
      </c>
      <c r="BW23" s="2" t="inlineStr">
        <is>
          <t>3</t>
        </is>
      </c>
      <c r="BX23" s="2" t="inlineStr">
        <is>
          <t/>
        </is>
      </c>
      <c r="BY23" t="inlineStr">
        <is>
          <t/>
        </is>
      </c>
      <c r="BZ23" s="2" t="inlineStr">
        <is>
          <t>powództwo wzajemne</t>
        </is>
      </c>
      <c r="CA23" s="2" t="inlineStr">
        <is>
          <t>3</t>
        </is>
      </c>
      <c r="CB23" s="2" t="inlineStr">
        <is>
          <t/>
        </is>
      </c>
      <c r="CC23" t="inlineStr">
        <is>
          <t>Powództwo, które może wytoczyć pozwany przeciwko powodowi w tym samym procesie. Wytoczenie powództwa wzajemnego jest swego rodzaju kontrżądaniem skierowanym przeciwko pierwotnemu powodowi i może stanowić sposób obrony pozwanego.</t>
        </is>
      </c>
      <c r="CD23" s="2" t="inlineStr">
        <is>
          <t>reconvenção|
pedido reconvencional</t>
        </is>
      </c>
      <c r="CE23" s="2" t="inlineStr">
        <is>
          <t>3|
3</t>
        </is>
      </c>
      <c r="CF23" s="2" t="inlineStr">
        <is>
          <t xml:space="preserve">|
</t>
        </is>
      </c>
      <c r="CG23" t="inlineStr">
        <is>
          <t>Acção pela qual o demandado pretende obter uma vantagem que não a mera rejeição da pretensão do requerente.</t>
        </is>
      </c>
      <c r="CH23" s="2" t="inlineStr">
        <is>
          <t>cerere reconvențională|
acțiune reconvențională</t>
        </is>
      </c>
      <c r="CI23" s="2" t="inlineStr">
        <is>
          <t>2|
2</t>
        </is>
      </c>
      <c r="CJ23" s="2" t="inlineStr">
        <is>
          <t xml:space="preserve">|
</t>
        </is>
      </c>
      <c r="CK23" t="inlineStr">
        <is>
          <t>Acțiunea reconvențională sau cererea reconvențională este o acțiune civilă care poate fi exercitată de pârât în cursul unui proces și prin care formulează pretenții împotriva reclamantului, în legatură cu cererea sau mijloacele de apărare ale acestuia.</t>
        </is>
      </c>
      <c r="CL23" s="2" t="inlineStr">
        <is>
          <t>vzájomná žaloba|
protinárok|
vzájomná pohľadávka</t>
        </is>
      </c>
      <c r="CM23" s="2" t="inlineStr">
        <is>
          <t>3|
3|
3</t>
        </is>
      </c>
      <c r="CN23" s="2" t="inlineStr">
        <is>
          <t xml:space="preserve">|
|
</t>
        </is>
      </c>
      <c r="CO23" t="inlineStr">
        <is>
          <t/>
        </is>
      </c>
      <c r="CP23" s="2" t="inlineStr">
        <is>
          <t>protitožba|
nasprotni zahtevek|
nasprotna tožba</t>
        </is>
      </c>
      <c r="CQ23" s="2" t="inlineStr">
        <is>
          <t>3|
3|
3</t>
        </is>
      </c>
      <c r="CR23" s="2" t="inlineStr">
        <is>
          <t xml:space="preserve">|
|
</t>
        </is>
      </c>
      <c r="CS23" t="inlineStr">
        <is>
          <t>tožba, ki jo vloži toženec proti &lt;a href="https://iate.europa.eu/entry/result/764040/sl" target="_blank"&gt;tožniku&lt;/a&gt; pri istem sodišču med pravdo, ki jo je proti njemu sprožil tožnik; vloži se lahko takrat, ko gre za zahtevek, ki je v zvezi z zahtevkom tožbe, če se oba zahtevka lahko medsebojno pobotata ali če je z njo zahtevana ugotovitev predhodnega vprašanja</t>
        </is>
      </c>
      <c r="CT23" s="2" t="inlineStr">
        <is>
          <t>genkäromål</t>
        </is>
      </c>
      <c r="CU23" s="2" t="inlineStr">
        <is>
          <t>3</t>
        </is>
      </c>
      <c r="CV23" s="2" t="inlineStr">
        <is>
          <t/>
        </is>
      </c>
      <c r="CW23" t="inlineStr">
        <is>
          <t>"genkäromål, sådan talan som svaranden i ett mål väcker mot den som är kärande och där båda målen kan handläggas gemensamt. Man brukar säga att parterna är ömsom kärande och ömsom svarande. Förutsättningen för att mål på detta sätt skall kunna handläggas gemensamt är att genkäromålet angår samma sak som huvudkäromålet eller grundas på en omständighet som också ligger till grund för huvudkäromålet, eller också att svaranden gör gällande en fordran som han vill kvitta mot kärandens fordran."</t>
        </is>
      </c>
    </row>
    <row r="24">
      <c r="A24" s="1" t="str">
        <f>HYPERLINK("https://iate.europa.eu/entry/result/47110/all", "47110")</f>
        <v>47110</v>
      </c>
      <c r="B24" t="inlineStr">
        <is>
          <t>ENVIRONMENT;BUSINESS AND COMPETITION</t>
        </is>
      </c>
      <c r="C24" t="inlineStr">
        <is>
          <t>ENVIRONMENT|environmental policy;BUSINESS AND COMPETITION|management|management|knowledge management</t>
        </is>
      </c>
      <c r="D24" t="inlineStr">
        <is>
          <t>yes</t>
        </is>
      </c>
      <c r="E24" t="inlineStr">
        <is>
          <t/>
        </is>
      </c>
      <c r="F24" s="2" t="inlineStr">
        <is>
          <t>традиционни знания</t>
        </is>
      </c>
      <c r="G24" s="2" t="inlineStr">
        <is>
          <t>3</t>
        </is>
      </c>
      <c r="H24" s="2" t="inlineStr">
        <is>
          <t/>
        </is>
      </c>
      <c r="I24" t="inlineStr">
        <is>
          <t/>
        </is>
      </c>
      <c r="J24" s="2" t="inlineStr">
        <is>
          <t>místní znalosti|
znalosti místních a původních obyvatel|
znalosti původních obyvatel|
tradiční znalosti</t>
        </is>
      </c>
      <c r="K24" s="2" t="inlineStr">
        <is>
          <t>3|
3|
3|
3</t>
        </is>
      </c>
      <c r="L24" s="2" t="inlineStr">
        <is>
          <t xml:space="preserve">|
|
|
</t>
        </is>
      </c>
      <c r="M24" t="inlineStr">
        <is>
          <t>znalosti, které jsou jedinečné pro danou kulturu nebo společnost a které tvoří základ pro rozhodování na místní úrovni v oblasti zemědělství, zdravotnictví, vzdělávání a v dalších oblastech života venkovských komunit</t>
        </is>
      </c>
      <c r="N24" s="2" t="inlineStr">
        <is>
          <t>lokal viden|
traditionel viden|
indfødt viden|
oprindelige folks viden|
oprindelig viden</t>
        </is>
      </c>
      <c r="O24" s="2" t="inlineStr">
        <is>
          <t>3|
3|
3|
3|
3</t>
        </is>
      </c>
      <c r="P24" s="2" t="inlineStr">
        <is>
          <t xml:space="preserve">|
|
|
|
</t>
        </is>
      </c>
      <c r="Q24" t="inlineStr">
        <is>
          <t>viden, der er unik for en given kultur eller et givet samfund, og som danner grundlaget for de beslutninger, der træffes inden for bl.a. landbrug, sundhedspleje og uddannelse</t>
        </is>
      </c>
      <c r="R24" s="2" t="inlineStr">
        <is>
          <t>indigenes Wissen|
traditionelles Wissen|
einheimisches Wissen</t>
        </is>
      </c>
      <c r="S24" s="2" t="inlineStr">
        <is>
          <t>3|
3|
3</t>
        </is>
      </c>
      <c r="T24" s="2" t="inlineStr">
        <is>
          <t xml:space="preserve">|
|
</t>
        </is>
      </c>
      <c r="U24" t="inlineStr">
        <is>
          <t>Wissen über medizinische oder sonstige nützliche Eigenschaften biologischer Vielfalt, das oft seit Generationen in einer bestimmten oder in mehreren Gemeinschaften vorhanden und Teil der kulturellen Identität dieser Gruppen ist</t>
        </is>
      </c>
      <c r="V24" s="2" t="inlineStr">
        <is>
          <t>τοπική γνώση|
αυτόχθονη γνώση|
παραδοσιακή γνώση|
τοπική και αυτόχθονη γνώση</t>
        </is>
      </c>
      <c r="W24" s="2" t="inlineStr">
        <is>
          <t>3|
3|
3|
3</t>
        </is>
      </c>
      <c r="X24" s="2" t="inlineStr">
        <is>
          <t xml:space="preserve">|
preferred|
|
</t>
        </is>
      </c>
      <c r="Y24" t="inlineStr">
        <is>
          <t>τοπική γνώση που είναι μοναδική για μια δεδομένη κουλτούρα ή κοινωνία, η οποία αποτελεί τη βάση για τη λήψη αποφάσεων σε τοπικό επίπεδο στους τομείς της γεωργίας, της υγειονομικής περίθαλψης, της εκπαίδευσης και άλλων θεμάτων που απασχολούν τις τοπικές κοινότητες</t>
        </is>
      </c>
      <c r="Z24" s="2" t="inlineStr">
        <is>
          <t>indigenous and traditional knowledge|
indigenous, traditional and local knowledge|
local knowledge|
traditional knowledge|
local and indigenous knowledge|
indigenous knowledge</t>
        </is>
      </c>
      <c r="AA24" s="2" t="inlineStr">
        <is>
          <t>3|
1|
3|
3|
3|
3</t>
        </is>
      </c>
      <c r="AB24" s="2" t="inlineStr">
        <is>
          <t xml:space="preserve">|
|
|
|
|
</t>
        </is>
      </c>
      <c r="AC24" t="inlineStr">
        <is>
          <t>understandings, skills and philosophies unique to a given culture, society or community, forming the basis for local-level decision-making in agriculture, health care, education and other matters of concern</t>
        </is>
      </c>
      <c r="AD24" s="2" t="inlineStr">
        <is>
          <t>conocimiento nativo</t>
        </is>
      </c>
      <c r="AE24" s="2" t="inlineStr">
        <is>
          <t>3</t>
        </is>
      </c>
      <c r="AF24" s="2" t="inlineStr">
        <is>
          <t/>
        </is>
      </c>
      <c r="AG24" t="inlineStr">
        <is>
          <t/>
        </is>
      </c>
      <c r="AH24" s="2" t="inlineStr">
        <is>
          <t>põlisteadmised</t>
        </is>
      </c>
      <c r="AI24" s="2" t="inlineStr">
        <is>
          <t>3</t>
        </is>
      </c>
      <c r="AJ24" s="2" t="inlineStr">
        <is>
          <t/>
        </is>
      </c>
      <c r="AK24" t="inlineStr">
        <is>
          <t>teadmised, mis on teatava kultuuri või ühiskonna jaoks eriomased, mis on aluseks kohalikule otsustusprotsessile põllumajanduses, tervishoius, hariduses ja muudes agraarühiskonna jaoks olulistes küsimustes</t>
        </is>
      </c>
      <c r="AL24" s="2" t="inlineStr">
        <is>
          <t>alkuperäinen tietous|
alkuperäiskansojen tieto|
perinteinen tietämys|
alkuperäiskansojen tietämys</t>
        </is>
      </c>
      <c r="AM24" s="2" t="inlineStr">
        <is>
          <t>3|
3|
3|
3</t>
        </is>
      </c>
      <c r="AN24" s="2" t="inlineStr">
        <is>
          <t xml:space="preserve">|
|
|
</t>
        </is>
      </c>
      <c r="AO24" t="inlineStr">
        <is>
          <t>ymmärrys, taidot ja ajattelumallit, jotka muodostavat pohjan maataloutta, terveydenhuoltoa, koulutusta ja muita &lt;a href="https://iate.europa.eu/entry/result/818859/fi" target="_blank"&gt;maaseutuyhteisöjä&lt;/a&gt; koskettavia aiheita koskevalle alueelliselle päätöksenteolle</t>
        </is>
      </c>
      <c r="AP24" s="2" t="inlineStr">
        <is>
          <t>savoirs autochtones</t>
        </is>
      </c>
      <c r="AQ24" s="2" t="inlineStr">
        <is>
          <t>3</t>
        </is>
      </c>
      <c r="AR24" s="2" t="inlineStr">
        <is>
          <t/>
        </is>
      </c>
      <c r="AS24" t="inlineStr">
        <is>
          <t>ensemble de connaissances, de
savoir-faire et de philosophies développés par les &lt;a href="https://iate.europa.eu/entry/result/879135/fr" target="_blank"&gt;peuples autochtones&lt;/a&gt;</t>
        </is>
      </c>
      <c r="AT24" s="2" t="inlineStr">
        <is>
          <t>eolas dúchasach traidisiúnta áitiúil</t>
        </is>
      </c>
      <c r="AU24" s="2" t="inlineStr">
        <is>
          <t>3</t>
        </is>
      </c>
      <c r="AV24" s="2" t="inlineStr">
        <is>
          <t/>
        </is>
      </c>
      <c r="AW24" t="inlineStr">
        <is>
          <t/>
        </is>
      </c>
      <c r="AX24" s="2" t="inlineStr">
        <is>
          <t>autohtono znanje|
tradicionalno znanje|
lokalno znanje</t>
        </is>
      </c>
      <c r="AY24" s="2" t="inlineStr">
        <is>
          <t>3|
3|
3</t>
        </is>
      </c>
      <c r="AZ24" s="2" t="inlineStr">
        <is>
          <t xml:space="preserve">|
|
</t>
        </is>
      </c>
      <c r="BA24" t="inlineStr">
        <is>
          <t>znanje jedinstveno za određenu kulturu ili društvo</t>
        </is>
      </c>
      <c r="BB24" s="2" t="inlineStr">
        <is>
          <t>őslakos népek tudása</t>
        </is>
      </c>
      <c r="BC24" s="2" t="inlineStr">
        <is>
          <t>3</t>
        </is>
      </c>
      <c r="BD24" s="2" t="inlineStr">
        <is>
          <t/>
        </is>
      </c>
      <c r="BE24" t="inlineStr">
        <is>
          <t/>
        </is>
      </c>
      <c r="BF24" s="2" t="inlineStr">
        <is>
          <t>conoscenza indigena|
conoscenza locale e indigena|
conoscenza autoctona|
conoscenza tradizionale|
conoscenza locale|
conoscenze autoctone e tradizionali</t>
        </is>
      </c>
      <c r="BG24" s="2" t="inlineStr">
        <is>
          <t>3|
3|
3|
3|
3|
3</t>
        </is>
      </c>
      <c r="BH24" s="2" t="inlineStr">
        <is>
          <t xml:space="preserve">|
|
|
|
|
</t>
        </is>
      </c>
      <c r="BI24" t="inlineStr">
        <is>
          <t>insieme di conoscenze
e competenze tradizionali, tipiche di una cultura, una popolazione o una
comunità locale che sono alla base delle scienze, dell’agricoltura e della medicina</t>
        </is>
      </c>
      <c r="BJ24" s="2" t="inlineStr">
        <is>
          <t>vietos ir čiabuvių žinios|
tradicinės žinios|
vietos žinios|
čiabuvių žinios</t>
        </is>
      </c>
      <c r="BK24" s="2" t="inlineStr">
        <is>
          <t>2|
3|
3|
3</t>
        </is>
      </c>
      <c r="BL24" s="2" t="inlineStr">
        <is>
          <t xml:space="preserve">|
|
|
</t>
        </is>
      </c>
      <c r="BM24" t="inlineStr">
        <is>
          <t/>
        </is>
      </c>
      <c r="BN24" s="2" t="inlineStr">
        <is>
          <t>pārmantotās zināšanas|
vietējās zināšanas|
tradicionāli pārmantotās zināšanas|
vietējo iedzīvotāju zināšanas</t>
        </is>
      </c>
      <c r="BO24" s="2" t="inlineStr">
        <is>
          <t>2|
2|
2|
2</t>
        </is>
      </c>
      <c r="BP24" s="2" t="inlineStr">
        <is>
          <t xml:space="preserve">|
|
|
</t>
        </is>
      </c>
      <c r="BQ24" t="inlineStr">
        <is>
          <t/>
        </is>
      </c>
      <c r="BR24" s="2" t="inlineStr">
        <is>
          <t>għarfien tradizzjonali|
għarfien lokali|
għarfien indiġenu u tradizzjonali|
għarfien indiġenu|
għarfien lokali u indiġenu</t>
        </is>
      </c>
      <c r="BS24" s="2" t="inlineStr">
        <is>
          <t>3|
3|
3|
3|
3</t>
        </is>
      </c>
      <c r="BT24" s="2" t="inlineStr">
        <is>
          <t xml:space="preserve">|
|
|
|
</t>
        </is>
      </c>
      <c r="BU24" t="inlineStr">
        <is>
          <t>il-fehim, il-ħiliet u l-filosofiji li jkunu uniċi għal kultura, soċjetà jew komunità partikolari, u li jiffurmaw il-bażi għat-teħid ta' deċiżjonijiet f'livell lokali f'dak li jirrigwarda, fost l-oħrajn, l-agrikoltura, il-kura tas-saħħa u l-edukazzjoni</t>
        </is>
      </c>
      <c r="BV24" s="2" t="inlineStr">
        <is>
          <t>inheemse kennis|
traditionele kennis|
autochtone kennis</t>
        </is>
      </c>
      <c r="BW24" s="2" t="inlineStr">
        <is>
          <t>3|
3|
3</t>
        </is>
      </c>
      <c r="BX24" s="2" t="inlineStr">
        <is>
          <t xml:space="preserve">|
|
</t>
        </is>
      </c>
      <c r="BY24" t="inlineStr">
        <is>
          <t>kennis,
 knowhow, inzichten, opvattingen, vaardigheden en praktijken die deel uitmaken
 van de culturele en zelfs spirituele identiteit van een gemeenschap en die
 van generatie op generatie worden ontwikkeld, in stand gehouden en
 overgedragen</t>
        </is>
      </c>
      <c r="BZ24" s="2" t="inlineStr">
        <is>
          <t>wiedza lokalna|
wiedza tubylcza|
informacja lokalna|
wiedza tradycyjna|
wiedza lokalna i tubylcza</t>
        </is>
      </c>
      <c r="CA24" s="2" t="inlineStr">
        <is>
          <t>3|
3|
3|
3|
3</t>
        </is>
      </c>
      <c r="CB24" s="2" t="inlineStr">
        <is>
          <t xml:space="preserve">|
|
|
|
</t>
        </is>
      </c>
      <c r="CC24" t="inlineStr">
        <is>
          <t>wiedza typowa dla miejscowej kultury lub społeczeństwa, wykorzystywana do podejmowania decyzji dotyczącej tego społeczeństwa</t>
        </is>
      </c>
      <c r="CD24" s="2" t="inlineStr">
        <is>
          <t>conhecimento indígena|
conhecimentos indígenas</t>
        </is>
      </c>
      <c r="CE24" s="2" t="inlineStr">
        <is>
          <t>3|
3</t>
        </is>
      </c>
      <c r="CF24" s="2" t="inlineStr">
        <is>
          <t xml:space="preserve">|
</t>
        </is>
      </c>
      <c r="CG24" t="inlineStr">
        <is>
          <t/>
        </is>
      </c>
      <c r="CH24" s="2" t="inlineStr">
        <is>
          <t>cunoștințe tradițioale locale</t>
        </is>
      </c>
      <c r="CI24" s="2" t="inlineStr">
        <is>
          <t>3</t>
        </is>
      </c>
      <c r="CJ24" s="2" t="inlineStr">
        <is>
          <t/>
        </is>
      </c>
      <c r="CK24" t="inlineStr">
        <is>
          <t/>
        </is>
      </c>
      <c r="CL24" s="2" t="inlineStr">
        <is>
          <t>poznatky pôvodného obyvateľstva|
vedomosti pôvodného obyvateľstva</t>
        </is>
      </c>
      <c r="CM24" s="2" t="inlineStr">
        <is>
          <t>3|
3</t>
        </is>
      </c>
      <c r="CN24" s="2" t="inlineStr">
        <is>
          <t xml:space="preserve">|
</t>
        </is>
      </c>
      <c r="CO24" t="inlineStr">
        <is>
          <t>vedomosti, poznatky a zručnosti, ktoré sú jedinečné pre danú kultúru alebo miestne spoločenstvo a ktoré sú základom pre rozhodovanie na miestnej úrovni v poľnohospodárstve, zdravotníctve, školstve a ďalších dôležitých oblastiach</t>
        </is>
      </c>
      <c r="CP24" s="2" t="inlineStr">
        <is>
          <t>znanje domorodnih ljudstev</t>
        </is>
      </c>
      <c r="CQ24" s="2" t="inlineStr">
        <is>
          <t>3</t>
        </is>
      </c>
      <c r="CR24" s="2" t="inlineStr">
        <is>
          <t/>
        </is>
      </c>
      <c r="CS24" t="inlineStr">
        <is>
          <t/>
        </is>
      </c>
      <c r="CT24" s="2" t="inlineStr">
        <is>
          <t>ursprunglig och traditionell kunskap|
lokal kunskap|
traditionell kunskap|
inhemska kunskaper</t>
        </is>
      </c>
      <c r="CU24" s="2" t="inlineStr">
        <is>
          <t>2|
2|
3|
3</t>
        </is>
      </c>
      <c r="CV24" s="2" t="inlineStr">
        <is>
          <t xml:space="preserve">|
|
|
</t>
        </is>
      </c>
      <c r="CW24" t="inlineStr">
        <is>
          <t/>
        </is>
      </c>
    </row>
    <row r="25">
      <c r="A25" s="1" t="str">
        <f>HYPERLINK("https://iate.europa.eu/entry/result/862355/all", "862355")</f>
        <v>862355</v>
      </c>
      <c r="B25" t="inlineStr">
        <is>
          <t>PRODUCTION, TECHNOLOGY AND RESEARCH</t>
        </is>
      </c>
      <c r="C25" t="inlineStr">
        <is>
          <t>PRODUCTION, TECHNOLOGY AND RESEARCH|research and intellectual property|intellectual property</t>
        </is>
      </c>
      <c r="D25" t="inlineStr">
        <is>
          <t>no</t>
        </is>
      </c>
      <c r="E25" t="inlineStr">
        <is>
          <t/>
        </is>
      </c>
      <c r="F25" t="inlineStr">
        <is>
          <t/>
        </is>
      </c>
      <c r="G25" t="inlineStr">
        <is>
          <t/>
        </is>
      </c>
      <c r="H25" t="inlineStr">
        <is>
          <t/>
        </is>
      </c>
      <c r="I25" t="inlineStr">
        <is>
          <t/>
        </is>
      </c>
      <c r="J25" t="inlineStr">
        <is>
          <t/>
        </is>
      </c>
      <c r="K25" t="inlineStr">
        <is>
          <t/>
        </is>
      </c>
      <c r="L25" t="inlineStr">
        <is>
          <t/>
        </is>
      </c>
      <c r="M25" t="inlineStr">
        <is>
          <t/>
        </is>
      </c>
      <c r="N25" t="inlineStr">
        <is>
          <t/>
        </is>
      </c>
      <c r="O25" t="inlineStr">
        <is>
          <t/>
        </is>
      </c>
      <c r="P25" t="inlineStr">
        <is>
          <t/>
        </is>
      </c>
      <c r="Q25" t="inlineStr">
        <is>
          <t/>
        </is>
      </c>
      <c r="R25" s="2" t="inlineStr">
        <is>
          <t>Aufschiebung der Bekanntmachung</t>
        </is>
      </c>
      <c r="S25" s="2" t="inlineStr">
        <is>
          <t>2</t>
        </is>
      </c>
      <c r="T25" s="2" t="inlineStr">
        <is>
          <t/>
        </is>
      </c>
      <c r="U25" t="inlineStr">
        <is>
          <t/>
        </is>
      </c>
      <c r="V25" t="inlineStr">
        <is>
          <t/>
        </is>
      </c>
      <c r="W25" t="inlineStr">
        <is>
          <t/>
        </is>
      </c>
      <c r="X25" t="inlineStr">
        <is>
          <t/>
        </is>
      </c>
      <c r="Y25" t="inlineStr">
        <is>
          <t/>
        </is>
      </c>
      <c r="Z25" s="2" t="inlineStr">
        <is>
          <t>deferred publication</t>
        </is>
      </c>
      <c r="AA25" s="2" t="inlineStr">
        <is>
          <t>2</t>
        </is>
      </c>
      <c r="AB25" s="2" t="inlineStr">
        <is>
          <t/>
        </is>
      </c>
      <c r="AC25" t="inlineStr">
        <is>
          <t/>
        </is>
      </c>
      <c r="AD25" s="2" t="inlineStr">
        <is>
          <t>aplazamiento de publicación</t>
        </is>
      </c>
      <c r="AE25" s="2" t="inlineStr">
        <is>
          <t>2</t>
        </is>
      </c>
      <c r="AF25" s="2" t="inlineStr">
        <is>
          <t/>
        </is>
      </c>
      <c r="AG25" t="inlineStr">
        <is>
          <t/>
        </is>
      </c>
      <c r="AH25" t="inlineStr">
        <is>
          <t/>
        </is>
      </c>
      <c r="AI25" t="inlineStr">
        <is>
          <t/>
        </is>
      </c>
      <c r="AJ25" t="inlineStr">
        <is>
          <t/>
        </is>
      </c>
      <c r="AK25" t="inlineStr">
        <is>
          <t/>
        </is>
      </c>
      <c r="AL25" t="inlineStr">
        <is>
          <t/>
        </is>
      </c>
      <c r="AM25" t="inlineStr">
        <is>
          <t/>
        </is>
      </c>
      <c r="AN25" t="inlineStr">
        <is>
          <t/>
        </is>
      </c>
      <c r="AO25" t="inlineStr">
        <is>
          <t/>
        </is>
      </c>
      <c r="AP25" s="2" t="inlineStr">
        <is>
          <t>ajournement de la publication|
publication différée</t>
        </is>
      </c>
      <c r="AQ25" s="2" t="inlineStr">
        <is>
          <t>1|
2</t>
        </is>
      </c>
      <c r="AR25" s="2" t="inlineStr">
        <is>
          <t xml:space="preserve">|
</t>
        </is>
      </c>
      <c r="AS25" t="inlineStr">
        <is>
          <t/>
        </is>
      </c>
      <c r="AT25" t="inlineStr">
        <is>
          <t/>
        </is>
      </c>
      <c r="AU25" t="inlineStr">
        <is>
          <t/>
        </is>
      </c>
      <c r="AV25" t="inlineStr">
        <is>
          <t/>
        </is>
      </c>
      <c r="AW25" t="inlineStr">
        <is>
          <t/>
        </is>
      </c>
      <c r="AX25" t="inlineStr">
        <is>
          <t/>
        </is>
      </c>
      <c r="AY25" t="inlineStr">
        <is>
          <t/>
        </is>
      </c>
      <c r="AZ25" t="inlineStr">
        <is>
          <t/>
        </is>
      </c>
      <c r="BA25" t="inlineStr">
        <is>
          <t/>
        </is>
      </c>
      <c r="BB25" t="inlineStr">
        <is>
          <t/>
        </is>
      </c>
      <c r="BC25" t="inlineStr">
        <is>
          <t/>
        </is>
      </c>
      <c r="BD25" t="inlineStr">
        <is>
          <t/>
        </is>
      </c>
      <c r="BE25" t="inlineStr">
        <is>
          <t/>
        </is>
      </c>
      <c r="BF25" s="2" t="inlineStr">
        <is>
          <t>pubblicazione differita</t>
        </is>
      </c>
      <c r="BG25" s="2" t="inlineStr">
        <is>
          <t>3</t>
        </is>
      </c>
      <c r="BH25" s="2" t="inlineStr">
        <is>
          <t/>
        </is>
      </c>
      <c r="BI25" t="inlineStr">
        <is>
          <t/>
        </is>
      </c>
      <c r="BJ25" t="inlineStr">
        <is>
          <t/>
        </is>
      </c>
      <c r="BK25" t="inlineStr">
        <is>
          <t/>
        </is>
      </c>
      <c r="BL25" t="inlineStr">
        <is>
          <t/>
        </is>
      </c>
      <c r="BM25" t="inlineStr">
        <is>
          <t/>
        </is>
      </c>
      <c r="BN25" s="2" t="inlineStr">
        <is>
          <t>atlikta publicēšana</t>
        </is>
      </c>
      <c r="BO25" s="2" t="inlineStr">
        <is>
          <t>2</t>
        </is>
      </c>
      <c r="BP25" s="2" t="inlineStr">
        <is>
          <t/>
        </is>
      </c>
      <c r="BQ25" t="inlineStr">
        <is>
          <t/>
        </is>
      </c>
      <c r="BR25" t="inlineStr">
        <is>
          <t/>
        </is>
      </c>
      <c r="BS25" t="inlineStr">
        <is>
          <t/>
        </is>
      </c>
      <c r="BT25" t="inlineStr">
        <is>
          <t/>
        </is>
      </c>
      <c r="BU25" t="inlineStr">
        <is>
          <t/>
        </is>
      </c>
      <c r="BV25" s="2" t="inlineStr">
        <is>
          <t>opschorting van de openbaarmaking</t>
        </is>
      </c>
      <c r="BW25" s="2" t="inlineStr">
        <is>
          <t>3</t>
        </is>
      </c>
      <c r="BX25" s="2" t="inlineStr">
        <is>
          <t/>
        </is>
      </c>
      <c r="BY25" t="inlineStr">
        <is>
          <t/>
        </is>
      </c>
      <c r="BZ25" t="inlineStr">
        <is>
          <t/>
        </is>
      </c>
      <c r="CA25" t="inlineStr">
        <is>
          <t/>
        </is>
      </c>
      <c r="CB25" t="inlineStr">
        <is>
          <t/>
        </is>
      </c>
      <c r="CC25" t="inlineStr">
        <is>
          <t/>
        </is>
      </c>
      <c r="CD25" t="inlineStr">
        <is>
          <t/>
        </is>
      </c>
      <c r="CE25" t="inlineStr">
        <is>
          <t/>
        </is>
      </c>
      <c r="CF25" t="inlineStr">
        <is>
          <t/>
        </is>
      </c>
      <c r="CG25" t="inlineStr">
        <is>
          <t/>
        </is>
      </c>
      <c r="CH25" t="inlineStr">
        <is>
          <t/>
        </is>
      </c>
      <c r="CI25" t="inlineStr">
        <is>
          <t/>
        </is>
      </c>
      <c r="CJ25" t="inlineStr">
        <is>
          <t/>
        </is>
      </c>
      <c r="CK25" t="inlineStr">
        <is>
          <t/>
        </is>
      </c>
      <c r="CL25" t="inlineStr">
        <is>
          <t/>
        </is>
      </c>
      <c r="CM25" t="inlineStr">
        <is>
          <t/>
        </is>
      </c>
      <c r="CN25" t="inlineStr">
        <is>
          <t/>
        </is>
      </c>
      <c r="CO25" t="inlineStr">
        <is>
          <t/>
        </is>
      </c>
      <c r="CP25" t="inlineStr">
        <is>
          <t/>
        </is>
      </c>
      <c r="CQ25" t="inlineStr">
        <is>
          <t/>
        </is>
      </c>
      <c r="CR25" t="inlineStr">
        <is>
          <t/>
        </is>
      </c>
      <c r="CS25" t="inlineStr">
        <is>
          <t/>
        </is>
      </c>
      <c r="CT25" t="inlineStr">
        <is>
          <t/>
        </is>
      </c>
      <c r="CU25" t="inlineStr">
        <is>
          <t/>
        </is>
      </c>
      <c r="CV25" t="inlineStr">
        <is>
          <t/>
        </is>
      </c>
      <c r="CW25" t="inlineStr">
        <is>
          <t/>
        </is>
      </c>
    </row>
    <row r="26">
      <c r="A26" s="1" t="str">
        <f>HYPERLINK("https://iate.europa.eu/entry/result/755107/all", "755107")</f>
        <v>755107</v>
      </c>
      <c r="B26" t="inlineStr">
        <is>
          <t>TRADE;BUSINESS AND COMPETITION</t>
        </is>
      </c>
      <c r="C26" t="inlineStr">
        <is>
          <t>TRADE|trade policy|commercial law;TRADE|international trade|international trade;BUSINESS AND COMPETITION|competition</t>
        </is>
      </c>
      <c r="D26" t="inlineStr">
        <is>
          <t>yes</t>
        </is>
      </c>
      <c r="E26" t="inlineStr">
        <is>
          <t/>
        </is>
      </c>
      <c r="F26" s="2" t="inlineStr">
        <is>
          <t>нелоялна конкуренция</t>
        </is>
      </c>
      <c r="G26" s="2" t="inlineStr">
        <is>
          <t>4</t>
        </is>
      </c>
      <c r="H26" s="2" t="inlineStr">
        <is>
          <t/>
        </is>
      </c>
      <c r="I26" t="inlineStr">
        <is>
          <t>всяко действие или бездействие при осъществяване на стопанска дейност, което е в противоречие с добросъвестната търговска практика и уврежда или може да увреди интересите на конкурентите</t>
        </is>
      </c>
      <c r="J26" s="2" t="inlineStr">
        <is>
          <t>nekalá soutěž</t>
        </is>
      </c>
      <c r="K26" s="2" t="inlineStr">
        <is>
          <t>3</t>
        </is>
      </c>
      <c r="L26" s="2" t="inlineStr">
        <is>
          <t/>
        </is>
      </c>
      <c r="M26" t="inlineStr">
        <is>
          <t>jednání v hospodářském styku, které je v rozporu s dobrými mravy soutěže a může přivodit újmu jiným soutěžitelům nebo zákazníkům</t>
        </is>
      </c>
      <c r="N26" s="2" t="inlineStr">
        <is>
          <t>unfair konkurrence|
illoyal konkurrence</t>
        </is>
      </c>
      <c r="O26" s="2" t="inlineStr">
        <is>
          <t>3|
3</t>
        </is>
      </c>
      <c r="P26" s="2" t="inlineStr">
        <is>
          <t xml:space="preserve">|
</t>
        </is>
      </c>
      <c r="Q26" t="inlineStr">
        <is>
          <t>enhver handling eller praksis udført i forbindelse med industrielle eller kommercielle aktiviteter i strid med redelig markedsføringsskik</t>
        </is>
      </c>
      <c r="R26" s="2" t="inlineStr">
        <is>
          <t>unlauterer Wettbewerb</t>
        </is>
      </c>
      <c r="S26" s="2" t="inlineStr">
        <is>
          <t>3</t>
        </is>
      </c>
      <c r="T26" s="2" t="inlineStr">
        <is>
          <t/>
        </is>
      </c>
      <c r="U26" t="inlineStr">
        <is>
          <t>Verhalten (im Wirtschaftsverkehr), das jemandem mit rechtlich unzulässigen Mitteln einen geschäftlichen Vorteil vor den Konkurrenten verschaffen soll</t>
        </is>
      </c>
      <c r="V26" s="2" t="inlineStr">
        <is>
          <t>αθέμιτος ανταγωνισμός</t>
        </is>
      </c>
      <c r="W26" s="2" t="inlineStr">
        <is>
          <t>3</t>
        </is>
      </c>
      <c r="X26" s="2" t="inlineStr">
        <is>
          <t/>
        </is>
      </c>
      <c r="Y26" t="inlineStr">
        <is>
          <t/>
        </is>
      </c>
      <c r="Z26" s="2" t="inlineStr">
        <is>
          <t>unfair competition</t>
        </is>
      </c>
      <c r="AA26" s="2" t="inlineStr">
        <is>
          <t>3</t>
        </is>
      </c>
      <c r="AB26" s="2" t="inlineStr">
        <is>
          <t/>
        </is>
      </c>
      <c r="AC26" t="inlineStr">
        <is>
          <t>any act or practice carried out in the course of industrial or commercial activities contrary to honest practices</t>
        </is>
      </c>
      <c r="AD26" s="2" t="inlineStr">
        <is>
          <t>competencia desleal</t>
        </is>
      </c>
      <c r="AE26" s="2" t="inlineStr">
        <is>
          <t>4</t>
        </is>
      </c>
      <c r="AF26" s="2" t="inlineStr">
        <is>
          <t/>
        </is>
      </c>
      <c r="AG26" t="inlineStr">
        <is>
          <t>Se reputa desleal todo comportamiento que resulte objetivamente contrario a las exigencias de la buena fe.&lt;br&gt;Los comportamientos (...) [en cuestión] tendrán la consideración de competencia desleal siempre que se realicen en el mercado y con fines concurrenciales.</t>
        </is>
      </c>
      <c r="AH26" s="2" t="inlineStr">
        <is>
          <t>kõlvatu konkurents|
ebaaus konkurents</t>
        </is>
      </c>
      <c r="AI26" s="2" t="inlineStr">
        <is>
          <t>3|
3</t>
        </is>
      </c>
      <c r="AJ26" s="2" t="inlineStr">
        <is>
          <t xml:space="preserve">|
</t>
        </is>
      </c>
      <c r="AK26" t="inlineStr">
        <is>
          <t>ebaaus äritegevus, heade kommete ja tavadega vastuolus olevad teod, sealhulgas:&lt;br&gt; 1) eksitava teabe avaldamine, avaldamiseks esitamine, tellimine, konkurendi või tema kauba halvustamine;&lt;br&gt; 2) konfidentsiaalse teabe kuritarvitamine, konkurendi töötaja või esindaja ärakasutamine</t>
        </is>
      </c>
      <c r="AL26" s="2" t="inlineStr">
        <is>
          <t>epäreilu kilpailu|
vilpillinen kilpailu</t>
        </is>
      </c>
      <c r="AM26" s="2" t="inlineStr">
        <is>
          <t>3|
3</t>
        </is>
      </c>
      <c r="AN26" s="2" t="inlineStr">
        <is>
          <t xml:space="preserve">|
</t>
        </is>
      </c>
      <c r="AO26" t="inlineStr">
        <is>
          <t/>
        </is>
      </c>
      <c r="AP26" s="2" t="inlineStr">
        <is>
          <t>concurrence déloyale</t>
        </is>
      </c>
      <c r="AQ26" s="2" t="inlineStr">
        <is>
          <t>3</t>
        </is>
      </c>
      <c r="AR26" s="2" t="inlineStr">
        <is>
          <t/>
        </is>
      </c>
      <c r="AS26" t="inlineStr">
        <is>
          <t>fait constitutif d'une faute résultant d'un usage excessif, par un concurrent, de la liberté de la concurrence, par emploi de tout procédé malhonnête dans la recherche de la clientèle, dans la compétition économique</t>
        </is>
      </c>
      <c r="AT26" s="2" t="inlineStr">
        <is>
          <t>iomaíocht éagórach</t>
        </is>
      </c>
      <c r="AU26" s="2" t="inlineStr">
        <is>
          <t>3</t>
        </is>
      </c>
      <c r="AV26" s="2" t="inlineStr">
        <is>
          <t/>
        </is>
      </c>
      <c r="AW26" t="inlineStr">
        <is>
          <t/>
        </is>
      </c>
      <c r="AX26" s="2" t="inlineStr">
        <is>
          <t>nelojalna konkurencija</t>
        </is>
      </c>
      <c r="AY26" s="2" t="inlineStr">
        <is>
          <t>3</t>
        </is>
      </c>
      <c r="AZ26" s="2" t="inlineStr">
        <is>
          <t/>
        </is>
      </c>
      <c r="BA26" t="inlineStr">
        <is>
          <t>radnje trgovca kojima se radi tržišnog natjecanja povređuju dobri poslovni običaji</t>
        </is>
      </c>
      <c r="BB26" s="2" t="inlineStr">
        <is>
          <t>tisztességtelen verseny</t>
        </is>
      </c>
      <c r="BC26" s="2" t="inlineStr">
        <is>
          <t>4</t>
        </is>
      </c>
      <c r="BD26" s="2" t="inlineStr">
        <is>
          <t/>
        </is>
      </c>
      <c r="BE26" t="inlineStr">
        <is>
          <t>Gazdasági tevékenység tisztességtelen módon - különösen a versenytársak, a fogyasztók törvényes érdekeit sértő vagy veszélyeztető vagy az üzleti tisztesség követelményeibe ütköző módon - való folytatása.</t>
        </is>
      </c>
      <c r="BF26" s="2" t="inlineStr">
        <is>
          <t>concorrenza sleale</t>
        </is>
      </c>
      <c r="BG26" s="2" t="inlineStr">
        <is>
          <t>4</t>
        </is>
      </c>
      <c r="BH26" s="2" t="inlineStr">
        <is>
          <t/>
        </is>
      </c>
      <c r="BI26" t="inlineStr">
        <is>
          <t>l'adozione di pratiche, da parte di un venditore, che direttamente o indirettamente tendono a danneggiare e violare i diritti di altri venditori</t>
        </is>
      </c>
      <c r="BJ26" s="2" t="inlineStr">
        <is>
          <t>nesąžininga konkurencija</t>
        </is>
      </c>
      <c r="BK26" s="2" t="inlineStr">
        <is>
          <t>3</t>
        </is>
      </c>
      <c r="BL26" s="2" t="inlineStr">
        <is>
          <t/>
        </is>
      </c>
      <c r="BM26" t="inlineStr">
        <is>
          <t>ūkio subjekto veiksmai, kurie prieštarauja ūkinės veiklos praktikai ir geriems papročiams, ir kuriais gali būti pakenkta kito ūkio subjekto galimybėms konkuruoti</t>
        </is>
      </c>
      <c r="BN26" s="2" t="inlineStr">
        <is>
          <t>negodīga konkurence</t>
        </is>
      </c>
      <c r="BO26" s="2" t="inlineStr">
        <is>
          <t>3</t>
        </is>
      </c>
      <c r="BP26" s="2" t="inlineStr">
        <is>
          <t/>
        </is>
      </c>
      <c r="BQ26" t="inlineStr">
        <is>
          <t>darbības, kuru rezultātā tiek pārkāpti normatīvie akti vai godīgas saimnieciskās darbības paražas un ir radusies vai varētu rasties konkurences kavēšana, ierobežošana vai deformēšana</t>
        </is>
      </c>
      <c r="BR26" s="2" t="inlineStr">
        <is>
          <t>kompetizzjoni inġusta</t>
        </is>
      </c>
      <c r="BS26" s="2" t="inlineStr">
        <is>
          <t>3</t>
        </is>
      </c>
      <c r="BT26" s="2" t="inlineStr">
        <is>
          <t/>
        </is>
      </c>
      <c r="BU26" t="inlineStr">
        <is>
          <t>kwalunkwe att jew prattika mwettqa matul attivitajiet industrijali jew kummerċjali li tmur kontra prattiki onesti</t>
        </is>
      </c>
      <c r="BV26" s="2" t="inlineStr">
        <is>
          <t>oneerlijke concurrentie|
deloyale concurrentie|
oneerlijke mededinging</t>
        </is>
      </c>
      <c r="BW26" s="2" t="inlineStr">
        <is>
          <t>3|
3|
3</t>
        </is>
      </c>
      <c r="BX26" s="2" t="inlineStr">
        <is>
          <t xml:space="preserve">|
|
</t>
        </is>
      </c>
      <c r="BY26" t="inlineStr">
        <is>
          <t>"het teneinde eigen of eens anders handel of bedrijf te bevoordelen, bedrieglijke handelingen tot misleiding van het publiek verrichten mits daaruit enig nadeel kan ontstaan voor concurrenten van hem of die ander."</t>
        </is>
      </c>
      <c r="BZ26" s="2" t="inlineStr">
        <is>
          <t>nieuczciwa konkurencja</t>
        </is>
      </c>
      <c r="CA26" s="2" t="inlineStr">
        <is>
          <t>4</t>
        </is>
      </c>
      <c r="CB26" s="2" t="inlineStr">
        <is>
          <t/>
        </is>
      </c>
      <c r="CC26" t="inlineStr">
        <is>
          <t>działanie sprzeczne z prawem lub dobrymi obyczajami, jeżeli zagraża lub narusza interes innego przedsiębiorcy lub klienta</t>
        </is>
      </c>
      <c r="CD26" s="2" t="inlineStr">
        <is>
          <t>concorrência desleal</t>
        </is>
      </c>
      <c r="CE26" s="2" t="inlineStr">
        <is>
          <t>3</t>
        </is>
      </c>
      <c r="CF26" s="2" t="inlineStr">
        <is>
          <t/>
        </is>
      </c>
      <c r="CG26" t="inlineStr">
        <is>
          <t>Concorrência praticada com violação das normas de lealdade e de honestidade estabelecidas por lei, tratados ou regulamentos com força de lei.</t>
        </is>
      </c>
      <c r="CH26" s="2" t="inlineStr">
        <is>
          <t>concurență neloială</t>
        </is>
      </c>
      <c r="CI26" s="2" t="inlineStr">
        <is>
          <t>3</t>
        </is>
      </c>
      <c r="CJ26" s="2" t="inlineStr">
        <is>
          <t/>
        </is>
      </c>
      <c r="CK26" t="inlineStr">
        <is>
          <t>orice act sau fapt contrar uzanțelor cinstite în activitatea industrială și de comercializare a produselor, de execuție a lucrărilor, precum și de efectuare a prestărilor de servicii</t>
        </is>
      </c>
      <c r="CL26" s="2" t="inlineStr">
        <is>
          <t>nekalá hospodárska súťaž|
nekalé súťažné konanie|
nekalá súťaž</t>
        </is>
      </c>
      <c r="CM26" s="2" t="inlineStr">
        <is>
          <t>3|
3|
3</t>
        </is>
      </c>
      <c r="CN26" s="2" t="inlineStr">
        <is>
          <t>|
|
preferred</t>
        </is>
      </c>
      <c r="CO26" t="inlineStr">
        <is>
          <t>konanie v hospodárskej súťaži, ktoré je v rozpore s dobrými mravmi súťaže a je spôsobilé privodiť ujmu iným súťažiteľom alebo spotrebiteľom</t>
        </is>
      </c>
      <c r="CP26" s="2" t="inlineStr">
        <is>
          <t>nepoštena konkurenca|
nelojalna konkurenca</t>
        </is>
      </c>
      <c r="CQ26" s="2" t="inlineStr">
        <is>
          <t>3|
3</t>
        </is>
      </c>
      <c r="CR26" s="2" t="inlineStr">
        <is>
          <t>|
preferred</t>
        </is>
      </c>
      <c r="CS26" t="inlineStr">
        <is>
          <t>dejanje podjetja pri nastopanju na trgu, ki je v nasprotju z dobrimi poslovnimi običaji in s katerim se povzroči ali utegne povzročiti škoda drugim udeležencem na trgu.</t>
        </is>
      </c>
      <c r="CT26" s="2" t="inlineStr">
        <is>
          <t>illojal konkurrens|
otillbörlig konkurrens</t>
        </is>
      </c>
      <c r="CU26" s="2" t="inlineStr">
        <is>
          <t>2|
3</t>
        </is>
      </c>
      <c r="CV26" s="2" t="inlineStr">
        <is>
          <t xml:space="preserve">|
</t>
        </is>
      </c>
      <c r="CW26" t="inlineStr">
        <is>
          <t>"illojal konkurrens, otillbörlig konkurrens, sammanfattande benämning på sådana konkurrensåtgärder i näringsverksamhet som bedöms som illojala eller otillbörliga mot konkurrenter eller konsumenter. (...)"</t>
        </is>
      </c>
    </row>
    <row r="27">
      <c r="A27" s="1" t="str">
        <f>HYPERLINK("https://iate.europa.eu/entry/result/791850/all", "791850")</f>
        <v>791850</v>
      </c>
      <c r="B27" t="inlineStr">
        <is>
          <t>PRODUCTION, TECHNOLOGY AND RESEARCH</t>
        </is>
      </c>
      <c r="C27" t="inlineStr">
        <is>
          <t>PRODUCTION, TECHNOLOGY AND RESEARCH|research and intellectual property|intellectual property</t>
        </is>
      </c>
      <c r="D27" t="inlineStr">
        <is>
          <t>no</t>
        </is>
      </c>
      <c r="E27" t="inlineStr">
        <is>
          <t/>
        </is>
      </c>
      <c r="F27" t="inlineStr">
        <is>
          <t/>
        </is>
      </c>
      <c r="G27" t="inlineStr">
        <is>
          <t/>
        </is>
      </c>
      <c r="H27" t="inlineStr">
        <is>
          <t/>
        </is>
      </c>
      <c r="I27" t="inlineStr">
        <is>
          <t/>
        </is>
      </c>
      <c r="J27" s="2" t="inlineStr">
        <is>
          <t>důvody zrušení</t>
        </is>
      </c>
      <c r="K27" s="2" t="inlineStr">
        <is>
          <t>3</t>
        </is>
      </c>
      <c r="L27" s="2" t="inlineStr">
        <is>
          <t/>
        </is>
      </c>
      <c r="M27" t="inlineStr">
        <is>
          <t>důvody pro zrušení práv vlastníka &lt;a href="https://iate.europa.eu/entry/result/773104/cs" target="_blank"&gt;ochranné známky EU&lt;/a&gt; na základě návrhu podaného u &lt;a href="https://iate.europa.eu/entry/result/3563004/cs" target="_blank"&gt;Úřadu Evropské unie pro duševní vlastnictví&lt;/a&gt; nebo na základě protinávrhu v řízení o porušení práv</t>
        </is>
      </c>
      <c r="N27" s="2" t="inlineStr">
        <is>
          <t>ugyldighedsgrund</t>
        </is>
      </c>
      <c r="O27" s="2" t="inlineStr">
        <is>
          <t>4</t>
        </is>
      </c>
      <c r="P27" s="2" t="inlineStr">
        <is>
          <t/>
        </is>
      </c>
      <c r="Q27" t="inlineStr">
        <is>
          <t/>
        </is>
      </c>
      <c r="R27" s="2" t="inlineStr">
        <is>
          <t>Nichtigkeitsgrund</t>
        </is>
      </c>
      <c r="S27" s="2" t="inlineStr">
        <is>
          <t>1</t>
        </is>
      </c>
      <c r="T27" s="2" t="inlineStr">
        <is>
          <t/>
        </is>
      </c>
      <c r="U27" t="inlineStr">
        <is>
          <t/>
        </is>
      </c>
      <c r="V27" s="2" t="inlineStr">
        <is>
          <t>απόλυτοι λόγοι ακυρότητας</t>
        </is>
      </c>
      <c r="W27" s="2" t="inlineStr">
        <is>
          <t>2</t>
        </is>
      </c>
      <c r="X27" s="2" t="inlineStr">
        <is>
          <t/>
        </is>
      </c>
      <c r="Y27" t="inlineStr">
        <is>
          <t/>
        </is>
      </c>
      <c r="Z27" s="2" t="inlineStr">
        <is>
          <t>grounds for invalidity|
grounds for revocation</t>
        </is>
      </c>
      <c r="AA27" s="2" t="inlineStr">
        <is>
          <t>3|
3</t>
        </is>
      </c>
      <c r="AB27" s="2" t="inlineStr">
        <is>
          <t xml:space="preserve">|
</t>
        </is>
      </c>
      <c r="AC27" t="inlineStr">
        <is>
          <t/>
        </is>
      </c>
      <c r="AD27" s="2" t="inlineStr">
        <is>
          <t>causa de nulidad</t>
        </is>
      </c>
      <c r="AE27" s="2" t="inlineStr">
        <is>
          <t>3</t>
        </is>
      </c>
      <c r="AF27" s="2" t="inlineStr">
        <is>
          <t/>
        </is>
      </c>
      <c r="AG27" t="inlineStr">
        <is>
          <t/>
        </is>
      </c>
      <c r="AH27" t="inlineStr">
        <is>
          <t/>
        </is>
      </c>
      <c r="AI27" t="inlineStr">
        <is>
          <t/>
        </is>
      </c>
      <c r="AJ27" t="inlineStr">
        <is>
          <t/>
        </is>
      </c>
      <c r="AK27" t="inlineStr">
        <is>
          <t/>
        </is>
      </c>
      <c r="AL27" s="2" t="inlineStr">
        <is>
          <t>mitätöintiperuste|
mitättömyysperuste</t>
        </is>
      </c>
      <c r="AM27" s="2" t="inlineStr">
        <is>
          <t>3|
3</t>
        </is>
      </c>
      <c r="AN27" s="2" t="inlineStr">
        <is>
          <t xml:space="preserve">|
</t>
        </is>
      </c>
      <c r="AO27" t="inlineStr">
        <is>
          <t/>
        </is>
      </c>
      <c r="AP27" s="2" t="inlineStr">
        <is>
          <t>cause de nullité|
motif de nullité</t>
        </is>
      </c>
      <c r="AQ27" s="2" t="inlineStr">
        <is>
          <t>3|
3</t>
        </is>
      </c>
      <c r="AR27" s="2" t="inlineStr">
        <is>
          <t xml:space="preserve">|
</t>
        </is>
      </c>
      <c r="AS27" t="inlineStr">
        <is>
          <t>fait qui produit la nullité [ &lt;a href="/entry/result/854880/all" id="ENTRY_TO_ENTRY_CONVERTER" target="_blank"&gt;IATE:854880&lt;/a&gt; ] d'un acte (par ex.)</t>
        </is>
      </c>
      <c r="AT27" s="2" t="inlineStr">
        <is>
          <t>cúis lena chealú|
cúis lena neamhbhailiú</t>
        </is>
      </c>
      <c r="AU27" s="2" t="inlineStr">
        <is>
          <t>3|
3</t>
        </is>
      </c>
      <c r="AV27" s="2" t="inlineStr">
        <is>
          <t xml:space="preserve">|
</t>
        </is>
      </c>
      <c r="AW27" t="inlineStr">
        <is>
          <t/>
        </is>
      </c>
      <c r="AX27" t="inlineStr">
        <is>
          <t/>
        </is>
      </c>
      <c r="AY27" t="inlineStr">
        <is>
          <t/>
        </is>
      </c>
      <c r="AZ27" t="inlineStr">
        <is>
          <t/>
        </is>
      </c>
      <c r="BA27" t="inlineStr">
        <is>
          <t/>
        </is>
      </c>
      <c r="BB27" t="inlineStr">
        <is>
          <t/>
        </is>
      </c>
      <c r="BC27" t="inlineStr">
        <is>
          <t/>
        </is>
      </c>
      <c r="BD27" t="inlineStr">
        <is>
          <t/>
        </is>
      </c>
      <c r="BE27" t="inlineStr">
        <is>
          <t/>
        </is>
      </c>
      <c r="BF27" t="inlineStr">
        <is>
          <t/>
        </is>
      </c>
      <c r="BG27" t="inlineStr">
        <is>
          <t/>
        </is>
      </c>
      <c r="BH27" t="inlineStr">
        <is>
          <t/>
        </is>
      </c>
      <c r="BI27" t="inlineStr">
        <is>
          <t/>
        </is>
      </c>
      <c r="BJ27" s="2" t="inlineStr">
        <is>
          <t>pripažinimo negaliojančiu pagrindai</t>
        </is>
      </c>
      <c r="BK27" s="2" t="inlineStr">
        <is>
          <t>3</t>
        </is>
      </c>
      <c r="BL27" s="2" t="inlineStr">
        <is>
          <t/>
        </is>
      </c>
      <c r="BM27" t="inlineStr">
        <is>
          <t/>
        </is>
      </c>
      <c r="BN27" s="2" t="inlineStr">
        <is>
          <t>spēkā neesamības pamats</t>
        </is>
      </c>
      <c r="BO27" s="2" t="inlineStr">
        <is>
          <t>3</t>
        </is>
      </c>
      <c r="BP27" s="2" t="inlineStr">
        <is>
          <t/>
        </is>
      </c>
      <c r="BQ27" t="inlineStr">
        <is>
          <t/>
        </is>
      </c>
      <c r="BR27" t="inlineStr">
        <is>
          <t/>
        </is>
      </c>
      <c r="BS27" t="inlineStr">
        <is>
          <t/>
        </is>
      </c>
      <c r="BT27" t="inlineStr">
        <is>
          <t/>
        </is>
      </c>
      <c r="BU27" t="inlineStr">
        <is>
          <t/>
        </is>
      </c>
      <c r="BV27" s="2" t="inlineStr">
        <is>
          <t>nietigheidsgrond</t>
        </is>
      </c>
      <c r="BW27" s="2" t="inlineStr">
        <is>
          <t>3</t>
        </is>
      </c>
      <c r="BX27" s="2" t="inlineStr">
        <is>
          <t/>
        </is>
      </c>
      <c r="BY27" t="inlineStr">
        <is>
          <t/>
        </is>
      </c>
      <c r="BZ27" s="2" t="inlineStr">
        <is>
          <t>podstawy wygaśnięcia|
podstawy unieważnienia</t>
        </is>
      </c>
      <c r="CA27" s="2" t="inlineStr">
        <is>
          <t>3|
3</t>
        </is>
      </c>
      <c r="CB27" s="2" t="inlineStr">
        <is>
          <t xml:space="preserve">preferred|
</t>
        </is>
      </c>
      <c r="CC27" t="inlineStr">
        <is>
          <t/>
        </is>
      </c>
      <c r="CD27" t="inlineStr">
        <is>
          <t/>
        </is>
      </c>
      <c r="CE27" t="inlineStr">
        <is>
          <t/>
        </is>
      </c>
      <c r="CF27" t="inlineStr">
        <is>
          <t/>
        </is>
      </c>
      <c r="CG27" t="inlineStr">
        <is>
          <t/>
        </is>
      </c>
      <c r="CH27" t="inlineStr">
        <is>
          <t/>
        </is>
      </c>
      <c r="CI27" t="inlineStr">
        <is>
          <t/>
        </is>
      </c>
      <c r="CJ27" t="inlineStr">
        <is>
          <t/>
        </is>
      </c>
      <c r="CK27" t="inlineStr">
        <is>
          <t/>
        </is>
      </c>
      <c r="CL27" t="inlineStr">
        <is>
          <t/>
        </is>
      </c>
      <c r="CM27" t="inlineStr">
        <is>
          <t/>
        </is>
      </c>
      <c r="CN27" t="inlineStr">
        <is>
          <t/>
        </is>
      </c>
      <c r="CO27" t="inlineStr">
        <is>
          <t/>
        </is>
      </c>
      <c r="CP27" t="inlineStr">
        <is>
          <t/>
        </is>
      </c>
      <c r="CQ27" t="inlineStr">
        <is>
          <t/>
        </is>
      </c>
      <c r="CR27" t="inlineStr">
        <is>
          <t/>
        </is>
      </c>
      <c r="CS27" t="inlineStr">
        <is>
          <t/>
        </is>
      </c>
      <c r="CT27" s="2" t="inlineStr">
        <is>
          <t>ogiltighetsgrund</t>
        </is>
      </c>
      <c r="CU27" s="2" t="inlineStr">
        <is>
          <t>2</t>
        </is>
      </c>
      <c r="CV27" s="2" t="inlineStr">
        <is>
          <t/>
        </is>
      </c>
      <c r="CW27" t="inlineStr">
        <is>
          <t/>
        </is>
      </c>
    </row>
    <row r="28">
      <c r="A28" s="1" t="str">
        <f>HYPERLINK("https://iate.europa.eu/entry/result/755415/all", "755415")</f>
        <v>755415</v>
      </c>
      <c r="B28" t="inlineStr">
        <is>
          <t>PRODUCTION, TECHNOLOGY AND RESEARCH;BUSINESS AND COMPETITION;LAW</t>
        </is>
      </c>
      <c r="C28" t="inlineStr">
        <is>
          <t>PRODUCTION, TECHNOLOGY AND RESEARCH|research and intellectual property|intellectual property;BUSINESS AND COMPETITION|business organisation;LAW|civil law|civil law|law of obligations|debt</t>
        </is>
      </c>
      <c r="D28" t="inlineStr">
        <is>
          <t>no</t>
        </is>
      </c>
      <c r="E28" t="inlineStr">
        <is>
          <t/>
        </is>
      </c>
      <c r="F28" t="inlineStr">
        <is>
          <t/>
        </is>
      </c>
      <c r="G28" t="inlineStr">
        <is>
          <t/>
        </is>
      </c>
      <c r="H28" t="inlineStr">
        <is>
          <t/>
        </is>
      </c>
      <c r="I28" t="inlineStr">
        <is>
          <t/>
        </is>
      </c>
      <c r="J28" t="inlineStr">
        <is>
          <t/>
        </is>
      </c>
      <c r="K28" t="inlineStr">
        <is>
          <t/>
        </is>
      </c>
      <c r="L28" t="inlineStr">
        <is>
          <t/>
        </is>
      </c>
      <c r="M28" t="inlineStr">
        <is>
          <t/>
        </is>
      </c>
      <c r="N28" s="2" t="inlineStr">
        <is>
          <t>tvangsfuldbyrdelse</t>
        </is>
      </c>
      <c r="O28" s="2" t="inlineStr">
        <is>
          <t>4</t>
        </is>
      </c>
      <c r="P28" s="2" t="inlineStr">
        <is>
          <t/>
        </is>
      </c>
      <c r="Q28" t="inlineStr">
        <is>
          <t/>
        </is>
      </c>
      <c r="R28" s="2" t="inlineStr">
        <is>
          <t>Zwangsvollstreckung</t>
        </is>
      </c>
      <c r="S28" s="2" t="inlineStr">
        <is>
          <t>3</t>
        </is>
      </c>
      <c r="T28" s="2" t="inlineStr">
        <is>
          <t/>
        </is>
      </c>
      <c r="U28" t="inlineStr">
        <is>
          <t>Verfahren, in dem Leistungs- und Haftungsansprüche durch staatlichen Zwang verwirklicht werden; in Dtschld. geregelt durch Par.704-915h ZPO</t>
        </is>
      </c>
      <c r="V28" s="2" t="inlineStr">
        <is>
          <t>αναγκαστική εκτέλεση</t>
        </is>
      </c>
      <c r="W28" s="2" t="inlineStr">
        <is>
          <t>3</t>
        </is>
      </c>
      <c r="X28" s="2" t="inlineStr">
        <is>
          <t/>
        </is>
      </c>
      <c r="Y28" t="inlineStr">
        <is>
          <t/>
        </is>
      </c>
      <c r="Z28" s="2" t="inlineStr">
        <is>
          <t>levy in execution|
forced execution|
enforcing|
levied in execution|
levy of execution|
enforcement|
compulsory enforcement</t>
        </is>
      </c>
      <c r="AA28" s="2" t="inlineStr">
        <is>
          <t>3|
3|
1|
1|
3|
3|
2</t>
        </is>
      </c>
      <c r="AB28" s="2" t="inlineStr">
        <is>
          <t xml:space="preserve">|
|
|
|
|
|
</t>
        </is>
      </c>
      <c r="AC28" t="inlineStr">
        <is>
          <t>act by which a court officer appropriates a debtor’s property, following a judgment of possession obtained by a plaintiff from a court</t>
        </is>
      </c>
      <c r="AD28" s="2" t="inlineStr">
        <is>
          <t>ejecución forzosa</t>
        </is>
      </c>
      <c r="AE28" s="2" t="inlineStr">
        <is>
          <t>3</t>
        </is>
      </c>
      <c r="AF28" s="2" t="inlineStr">
        <is>
          <t/>
        </is>
      </c>
      <c r="AG28" t="inlineStr">
        <is>
          <t>Acto en virtud del cual un agente judicial se incauta de las propiedades
 de un deudor, tras una sentencia de posesión obtenida por un demandante
 en un juzgado.</t>
        </is>
      </c>
      <c r="AH28" s="2" t="inlineStr">
        <is>
          <t>sundtäitmine</t>
        </is>
      </c>
      <c r="AI28" s="2" t="inlineStr">
        <is>
          <t>3</t>
        </is>
      </c>
      <c r="AJ28" s="2" t="inlineStr">
        <is>
          <t/>
        </is>
      </c>
      <c r="AK28" t="inlineStr">
        <is>
          <t/>
        </is>
      </c>
      <c r="AL28" s="2" t="inlineStr">
        <is>
          <t>pakkotäytäntöönpano</t>
        </is>
      </c>
      <c r="AM28" s="2" t="inlineStr">
        <is>
          <t>3</t>
        </is>
      </c>
      <c r="AN28" s="2" t="inlineStr">
        <is>
          <t/>
        </is>
      </c>
      <c r="AO28" t="inlineStr">
        <is>
          <t/>
        </is>
      </c>
      <c r="AP28" s="2" t="inlineStr">
        <is>
          <t>exécution forcée</t>
        </is>
      </c>
      <c r="AQ28" s="2" t="inlineStr">
        <is>
          <t>2</t>
        </is>
      </c>
      <c r="AR28" s="2" t="inlineStr">
        <is>
          <t/>
        </is>
      </c>
      <c r="AS28" t="inlineStr">
        <is>
          <t/>
        </is>
      </c>
      <c r="AT28" t="inlineStr">
        <is>
          <t/>
        </is>
      </c>
      <c r="AU28" t="inlineStr">
        <is>
          <t/>
        </is>
      </c>
      <c r="AV28" t="inlineStr">
        <is>
          <t/>
        </is>
      </c>
      <c r="AW28" t="inlineStr">
        <is>
          <t/>
        </is>
      </c>
      <c r="AX28" t="inlineStr">
        <is>
          <t/>
        </is>
      </c>
      <c r="AY28" t="inlineStr">
        <is>
          <t/>
        </is>
      </c>
      <c r="AZ28" t="inlineStr">
        <is>
          <t/>
        </is>
      </c>
      <c r="BA28" t="inlineStr">
        <is>
          <t/>
        </is>
      </c>
      <c r="BB28" t="inlineStr">
        <is>
          <t/>
        </is>
      </c>
      <c r="BC28" t="inlineStr">
        <is>
          <t/>
        </is>
      </c>
      <c r="BD28" t="inlineStr">
        <is>
          <t/>
        </is>
      </c>
      <c r="BE28" t="inlineStr">
        <is>
          <t/>
        </is>
      </c>
      <c r="BF28" s="2" t="inlineStr">
        <is>
          <t>esecuzione forzata</t>
        </is>
      </c>
      <c r="BG28" s="2" t="inlineStr">
        <is>
          <t>2</t>
        </is>
      </c>
      <c r="BH28" s="2" t="inlineStr">
        <is>
          <t/>
        </is>
      </c>
      <c r="BI28" t="inlineStr">
        <is>
          <t/>
        </is>
      </c>
      <c r="BJ28" s="2" t="inlineStr">
        <is>
          <t>išieškojimas vykdymo procese</t>
        </is>
      </c>
      <c r="BK28" s="2" t="inlineStr">
        <is>
          <t>3</t>
        </is>
      </c>
      <c r="BL28" s="2" t="inlineStr">
        <is>
          <t/>
        </is>
      </c>
      <c r="BM28" t="inlineStr">
        <is>
          <t/>
        </is>
      </c>
      <c r="BN28" s="2" t="inlineStr">
        <is>
          <t>izpildes panākšana</t>
        </is>
      </c>
      <c r="BO28" s="2" t="inlineStr">
        <is>
          <t>2</t>
        </is>
      </c>
      <c r="BP28" s="2" t="inlineStr">
        <is>
          <t/>
        </is>
      </c>
      <c r="BQ28" t="inlineStr">
        <is>
          <t/>
        </is>
      </c>
      <c r="BR28" t="inlineStr">
        <is>
          <t/>
        </is>
      </c>
      <c r="BS28" t="inlineStr">
        <is>
          <t/>
        </is>
      </c>
      <c r="BT28" t="inlineStr">
        <is>
          <t/>
        </is>
      </c>
      <c r="BU28" t="inlineStr">
        <is>
          <t/>
        </is>
      </c>
      <c r="BV28" s="2" t="inlineStr">
        <is>
          <t>gedwongen tenuitvoerlegging</t>
        </is>
      </c>
      <c r="BW28" s="2" t="inlineStr">
        <is>
          <t>3</t>
        </is>
      </c>
      <c r="BX28" s="2" t="inlineStr">
        <is>
          <t/>
        </is>
      </c>
      <c r="BY28" t="inlineStr">
        <is>
          <t/>
        </is>
      </c>
      <c r="BZ28" s="2" t="inlineStr">
        <is>
          <t>egzekucja|
przymusowa egzekucja|
postępowanie egzekucyjne</t>
        </is>
      </c>
      <c r="CA28" s="2" t="inlineStr">
        <is>
          <t>3|
3|
3</t>
        </is>
      </c>
      <c r="CB28" s="2" t="inlineStr">
        <is>
          <t xml:space="preserve">|
|
</t>
        </is>
      </c>
      <c r="CC28" t="inlineStr">
        <is>
          <t/>
        </is>
      </c>
      <c r="CD28" s="2" t="inlineStr">
        <is>
          <t>execução forçada</t>
        </is>
      </c>
      <c r="CE28" s="2" t="inlineStr">
        <is>
          <t>2</t>
        </is>
      </c>
      <c r="CF28" s="2" t="inlineStr">
        <is>
          <t/>
        </is>
      </c>
      <c r="CG28" t="inlineStr">
        <is>
          <t/>
        </is>
      </c>
      <c r="CH28" t="inlineStr">
        <is>
          <t/>
        </is>
      </c>
      <c r="CI28" t="inlineStr">
        <is>
          <t/>
        </is>
      </c>
      <c r="CJ28" t="inlineStr">
        <is>
          <t/>
        </is>
      </c>
      <c r="CK28" t="inlineStr">
        <is>
          <t/>
        </is>
      </c>
      <c r="CL28" t="inlineStr">
        <is>
          <t/>
        </is>
      </c>
      <c r="CM28" t="inlineStr">
        <is>
          <t/>
        </is>
      </c>
      <c r="CN28" t="inlineStr">
        <is>
          <t/>
        </is>
      </c>
      <c r="CO28" t="inlineStr">
        <is>
          <t/>
        </is>
      </c>
      <c r="CP28" t="inlineStr">
        <is>
          <t/>
        </is>
      </c>
      <c r="CQ28" t="inlineStr">
        <is>
          <t/>
        </is>
      </c>
      <c r="CR28" t="inlineStr">
        <is>
          <t/>
        </is>
      </c>
      <c r="CS28" t="inlineStr">
        <is>
          <t/>
        </is>
      </c>
      <c r="CT28" s="2" t="inlineStr">
        <is>
          <t>exekutiva åtgärder|
verkställighet</t>
        </is>
      </c>
      <c r="CU28" s="2" t="inlineStr">
        <is>
          <t>2|
2</t>
        </is>
      </c>
      <c r="CV28" s="2" t="inlineStr">
        <is>
          <t xml:space="preserve">|
</t>
        </is>
      </c>
      <c r="CW28" t="inlineStr">
        <is>
          <t/>
        </is>
      </c>
    </row>
    <row r="29">
      <c r="A29" s="1" t="str">
        <f>HYPERLINK("https://iate.europa.eu/entry/result/3628622/all", "3628622")</f>
        <v>3628622</v>
      </c>
      <c r="B29" t="inlineStr">
        <is>
          <t>PRODUCTION, TECHNOLOGY AND RESEARCH;LAW</t>
        </is>
      </c>
      <c r="C29" t="inlineStr">
        <is>
          <t>PRODUCTION, TECHNOLOGY AND RESEARCH|research and intellectual property|intellectual property;LAW</t>
        </is>
      </c>
      <c r="D29" t="inlineStr">
        <is>
          <t>no</t>
        </is>
      </c>
      <c r="E29" t="inlineStr">
        <is>
          <t/>
        </is>
      </c>
      <c r="F29" t="inlineStr">
        <is>
          <t/>
        </is>
      </c>
      <c r="G29" t="inlineStr">
        <is>
          <t/>
        </is>
      </c>
      <c r="H29" t="inlineStr">
        <is>
          <t/>
        </is>
      </c>
      <c r="I29" t="inlineStr">
        <is>
          <t/>
        </is>
      </c>
      <c r="J29" t="inlineStr">
        <is>
          <t/>
        </is>
      </c>
      <c r="K29" t="inlineStr">
        <is>
          <t/>
        </is>
      </c>
      <c r="L29" t="inlineStr">
        <is>
          <t/>
        </is>
      </c>
      <c r="M29" t="inlineStr">
        <is>
          <t/>
        </is>
      </c>
      <c r="N29" s="2" t="inlineStr">
        <is>
          <t>prioritetsdag|
prioritetsdato</t>
        </is>
      </c>
      <c r="O29" s="2" t="inlineStr">
        <is>
          <t>3|
3</t>
        </is>
      </c>
      <c r="P29" s="2" t="inlineStr">
        <is>
          <t xml:space="preserve">|
</t>
        </is>
      </c>
      <c r="Q29" t="inlineStr">
        <is>
          <t>"Prioritetsdag: Grundansøgningens indleveringsdag. Konventionsprioritet: For patenter m.m.: Det ved Pariserkonventionen fastlagte princip, at en part, som i et af Pariserkonventionens unionslande har indleveret en første ansøgning om patent, brugsmodel el. mønster, inden en vis frist kan indlevere tilsvarende ansøgninger i udlandet med fortrinsret, hvilket indebærer, at en sådan tilsvarende ansøgning anses som indleveret samtidig med den første for så vidt angår nyhed og i forhold til trediemand. Fristerne for indlevering af tilsvarende ansøgninger med fortrinsret er 12 måneder for patenter og brugsmodeller og 6 måneder for mønstre. For varemærker: Et varemærke, der er ansøgt i et af Pariserkonventionens unionslandene, og som inden for 6 måneder herefter ansøges i et andet unionsland, anses, hvis ansøgeren ønsker det, som indleveret samtidig med den første ansøgning i forhold til trediemand."</t>
        </is>
      </c>
      <c r="R29" s="2" t="inlineStr">
        <is>
          <t>Prioritätstag</t>
        </is>
      </c>
      <c r="S29" s="2" t="inlineStr">
        <is>
          <t>3</t>
        </is>
      </c>
      <c r="T29" s="2" t="inlineStr">
        <is>
          <t/>
        </is>
      </c>
      <c r="U29" t="inlineStr">
        <is>
          <t>der Tag der Anmeldung
 der Unionsmarke oder des Gemeinschaftsgeschmacksmusters, um festzustellen,
 welche Rechte Vorrang haben</t>
        </is>
      </c>
      <c r="V29" t="inlineStr">
        <is>
          <t/>
        </is>
      </c>
      <c r="W29" t="inlineStr">
        <is>
          <t/>
        </is>
      </c>
      <c r="X29" t="inlineStr">
        <is>
          <t/>
        </is>
      </c>
      <c r="Y29" t="inlineStr">
        <is>
          <t/>
        </is>
      </c>
      <c r="Z29" s="2" t="inlineStr">
        <is>
          <t>date of priority</t>
        </is>
      </c>
      <c r="AA29" s="2" t="inlineStr">
        <is>
          <t>4</t>
        </is>
      </c>
      <c r="AB29" s="2" t="inlineStr">
        <is>
          <t/>
        </is>
      </c>
      <c r="AC29" t="inlineStr">
        <is>
          <t>the date of filing of the EU trade mark application or a Community design registration application for the purposes of establishing which rights take precedence</t>
        </is>
      </c>
      <c r="AD29" s="2" t="inlineStr">
        <is>
          <t>fecha de prioridad</t>
        </is>
      </c>
      <c r="AE29" s="2" t="inlineStr">
        <is>
          <t>3</t>
        </is>
      </c>
      <c r="AF29" s="2" t="inlineStr">
        <is>
          <t/>
        </is>
      </c>
      <c r="AG29" t="inlineStr">
        <is>
          <t>la fecha de
 presentación de la solicitud de marca de la Unión o de una solicitud de
 registro de un dibujo o modelo comunitario a efectos de determinar qué
 derechos prevalecerán</t>
        </is>
      </c>
      <c r="AH29" t="inlineStr">
        <is>
          <t/>
        </is>
      </c>
      <c r="AI29" t="inlineStr">
        <is>
          <t/>
        </is>
      </c>
      <c r="AJ29" t="inlineStr">
        <is>
          <t/>
        </is>
      </c>
      <c r="AK29" t="inlineStr">
        <is>
          <t/>
        </is>
      </c>
      <c r="AL29" s="2" t="inlineStr">
        <is>
          <t>etuoikeuspäivä</t>
        </is>
      </c>
      <c r="AM29" s="2" t="inlineStr">
        <is>
          <t>3</t>
        </is>
      </c>
      <c r="AN29" s="2" t="inlineStr">
        <is>
          <t/>
        </is>
      </c>
      <c r="AO29" t="inlineStr">
        <is>
          <t/>
        </is>
      </c>
      <c r="AP29" s="2" t="inlineStr">
        <is>
          <t>date de priorité</t>
        </is>
      </c>
      <c r="AQ29" s="2" t="inlineStr">
        <is>
          <t>3</t>
        </is>
      </c>
      <c r="AR29" s="2" t="inlineStr">
        <is>
          <t/>
        </is>
      </c>
      <c r="AS29" t="inlineStr">
        <is>
          <t>date de dépôt de la demande de marque de l’Union européenne ou d’une demande d’enregistrement d’un dessin ou modèle communautaire aux fins d’établir quels droits priment</t>
        </is>
      </c>
      <c r="AT29" s="2" t="inlineStr">
        <is>
          <t>dáta tosaíochta</t>
        </is>
      </c>
      <c r="AU29" s="2" t="inlineStr">
        <is>
          <t>3</t>
        </is>
      </c>
      <c r="AV29" s="2" t="inlineStr">
        <is>
          <t/>
        </is>
      </c>
      <c r="AW29" t="inlineStr">
        <is>
          <t/>
        </is>
      </c>
      <c r="AX29" t="inlineStr">
        <is>
          <t/>
        </is>
      </c>
      <c r="AY29" t="inlineStr">
        <is>
          <t/>
        </is>
      </c>
      <c r="AZ29" t="inlineStr">
        <is>
          <t/>
        </is>
      </c>
      <c r="BA29" t="inlineStr">
        <is>
          <t/>
        </is>
      </c>
      <c r="BB29" t="inlineStr">
        <is>
          <t/>
        </is>
      </c>
      <c r="BC29" t="inlineStr">
        <is>
          <t/>
        </is>
      </c>
      <c r="BD29" t="inlineStr">
        <is>
          <t/>
        </is>
      </c>
      <c r="BE29" t="inlineStr">
        <is>
          <t/>
        </is>
      </c>
      <c r="BF29" s="2" t="inlineStr">
        <is>
          <t>data di priorità</t>
        </is>
      </c>
      <c r="BG29" s="2" t="inlineStr">
        <is>
          <t>3</t>
        </is>
      </c>
      <c r="BH29" s="2" t="inlineStr">
        <is>
          <t/>
        </is>
      </c>
      <c r="BI29" t="inlineStr">
        <is>
          <t>data di
 deposito della domanda di marchio UE o di disegno o modello comunitario ai
 fini della determinazione dell’anteriorità dei diritti</t>
        </is>
      </c>
      <c r="BJ29" s="2" t="inlineStr">
        <is>
          <t>prioriteto data</t>
        </is>
      </c>
      <c r="BK29" s="2" t="inlineStr">
        <is>
          <t>3</t>
        </is>
      </c>
      <c r="BL29" s="2" t="inlineStr">
        <is>
          <t/>
        </is>
      </c>
      <c r="BM29" t="inlineStr">
        <is>
          <t/>
        </is>
      </c>
      <c r="BN29" s="2" t="inlineStr">
        <is>
          <t>prioritātes datums</t>
        </is>
      </c>
      <c r="BO29" s="2" t="inlineStr">
        <is>
          <t>2</t>
        </is>
      </c>
      <c r="BP29" s="2" t="inlineStr">
        <is>
          <t/>
        </is>
      </c>
      <c r="BQ29" t="inlineStr">
        <is>
          <t/>
        </is>
      </c>
      <c r="BR29" t="inlineStr">
        <is>
          <t/>
        </is>
      </c>
      <c r="BS29" t="inlineStr">
        <is>
          <t/>
        </is>
      </c>
      <c r="BT29" t="inlineStr">
        <is>
          <t/>
        </is>
      </c>
      <c r="BU29" t="inlineStr">
        <is>
          <t/>
        </is>
      </c>
      <c r="BV29" s="2" t="inlineStr">
        <is>
          <t>voorrangsdatum|
prioriteitsdatum</t>
        </is>
      </c>
      <c r="BW29" s="2" t="inlineStr">
        <is>
          <t>3|
2</t>
        </is>
      </c>
      <c r="BX29" s="2" t="inlineStr">
        <is>
          <t xml:space="preserve">|
</t>
        </is>
      </c>
      <c r="BY29" t="inlineStr">
        <is>
          <t/>
        </is>
      </c>
      <c r="BZ29" s="2" t="inlineStr">
        <is>
          <t>data pierwszeństwa</t>
        </is>
      </c>
      <c r="CA29" s="2" t="inlineStr">
        <is>
          <t>3</t>
        </is>
      </c>
      <c r="CB29" s="2" t="inlineStr">
        <is>
          <t/>
        </is>
      </c>
      <c r="CC29" t="inlineStr">
        <is>
          <t/>
        </is>
      </c>
      <c r="CD29" s="2" t="inlineStr">
        <is>
          <t>data de prioridade</t>
        </is>
      </c>
      <c r="CE29" s="2" t="inlineStr">
        <is>
          <t>3</t>
        </is>
      </c>
      <c r="CF29" s="2" t="inlineStr">
        <is>
          <t/>
        </is>
      </c>
      <c r="CG29" t="inlineStr">
        <is>
          <t/>
        </is>
      </c>
      <c r="CH29" t="inlineStr">
        <is>
          <t/>
        </is>
      </c>
      <c r="CI29" t="inlineStr">
        <is>
          <t/>
        </is>
      </c>
      <c r="CJ29" t="inlineStr">
        <is>
          <t/>
        </is>
      </c>
      <c r="CK29" t="inlineStr">
        <is>
          <t/>
        </is>
      </c>
      <c r="CL29" t="inlineStr">
        <is>
          <t/>
        </is>
      </c>
      <c r="CM29" t="inlineStr">
        <is>
          <t/>
        </is>
      </c>
      <c r="CN29" t="inlineStr">
        <is>
          <t/>
        </is>
      </c>
      <c r="CO29" t="inlineStr">
        <is>
          <t/>
        </is>
      </c>
      <c r="CP29" s="2" t="inlineStr">
        <is>
          <t>datum prednostne pravice|
datum prednosti|
datum priznanja prednostne pravice</t>
        </is>
      </c>
      <c r="CQ29" s="2" t="inlineStr">
        <is>
          <t>3|
3|
2</t>
        </is>
      </c>
      <c r="CR29" s="2" t="inlineStr">
        <is>
          <t xml:space="preserve">|
|
</t>
        </is>
      </c>
      <c r="CS29" t="inlineStr">
        <is>
          <t>datum vložitve prijave &lt;a href="https://iate.europa.eu/entry/result/773104/sl" target="_blank"&gt;blagovne znamke EU&lt;/a&gt; oz.&lt;a href="https://iate.europa.eu/entry/result/910598/sl" target="_blank"&gt; modela Skupnosti&lt;/a&gt;/EU zaradi ugotavljanja, katere pravice iz te znamke oz. modela so prejšnje (tj. pred drugim(i))</t>
        </is>
      </c>
      <c r="CT29" s="2" t="inlineStr">
        <is>
          <t>prioritetsdag</t>
        </is>
      </c>
      <c r="CU29" s="2" t="inlineStr">
        <is>
          <t>3</t>
        </is>
      </c>
      <c r="CV29" s="2" t="inlineStr">
        <is>
          <t/>
        </is>
      </c>
      <c r="CW29" t="inlineStr">
        <is>
          <t/>
        </is>
      </c>
    </row>
    <row r="30">
      <c r="A30" s="1" t="str">
        <f>HYPERLINK("https://iate.europa.eu/entry/result/3578341/all", "3578341")</f>
        <v>3578341</v>
      </c>
      <c r="B30" t="inlineStr">
        <is>
          <t>PRODUCTION, TECHNOLOGY AND RESEARCH</t>
        </is>
      </c>
      <c r="C30" t="inlineStr">
        <is>
          <t>PRODUCTION, TECHNOLOGY AND RESEARCH|research and intellectual property|intellectual property</t>
        </is>
      </c>
      <c r="D30" t="inlineStr">
        <is>
          <t>no</t>
        </is>
      </c>
      <c r="E30" t="inlineStr">
        <is>
          <t/>
        </is>
      </c>
      <c r="F30" s="2" t="inlineStr">
        <is>
          <t>корпус на дизайн</t>
        </is>
      </c>
      <c r="G30" s="2" t="inlineStr">
        <is>
          <t>3</t>
        </is>
      </c>
      <c r="H30" s="2" t="inlineStr">
        <is>
          <t/>
        </is>
      </c>
      <c r="I30" t="inlineStr">
        <is>
          <t/>
        </is>
      </c>
      <c r="J30" s="2" t="inlineStr">
        <is>
          <t>soubor průmyslových vzorů již dostupných na trhu</t>
        </is>
      </c>
      <c r="K30" s="2" t="inlineStr">
        <is>
          <t>2</t>
        </is>
      </c>
      <c r="L30" s="2" t="inlineStr">
        <is>
          <t/>
        </is>
      </c>
      <c r="M30" t="inlineStr">
        <is>
          <t/>
        </is>
      </c>
      <c r="N30" s="2" t="inlineStr">
        <is>
          <t>formgivning</t>
        </is>
      </c>
      <c r="O30" s="2" t="inlineStr">
        <is>
          <t>3</t>
        </is>
      </c>
      <c r="P30" s="2" t="inlineStr">
        <is>
          <t/>
        </is>
      </c>
      <c r="Q30" t="inlineStr">
        <is>
          <t/>
        </is>
      </c>
      <c r="R30" s="2" t="inlineStr">
        <is>
          <t>Formschatz</t>
        </is>
      </c>
      <c r="S30" s="2" t="inlineStr">
        <is>
          <t>4</t>
        </is>
      </c>
      <c r="T30" s="2" t="inlineStr">
        <is>
          <t/>
        </is>
      </c>
      <c r="U30" t="inlineStr">
        <is>
          <t>Gesamtheit der bereits auf dem Markt verfügbaren Geschmacksmuster</t>
        </is>
      </c>
      <c r="V30" s="2" t="inlineStr">
        <is>
          <t>σύνολο σχεδίων ή υποδειγμάτων</t>
        </is>
      </c>
      <c r="W30" s="2" t="inlineStr">
        <is>
          <t>3</t>
        </is>
      </c>
      <c r="X30" s="2" t="inlineStr">
        <is>
          <t/>
        </is>
      </c>
      <c r="Y30" t="inlineStr">
        <is>
          <t/>
        </is>
      </c>
      <c r="Z30" s="2" t="inlineStr">
        <is>
          <t>design corpus</t>
        </is>
      </c>
      <c r="AA30" s="2" t="inlineStr">
        <is>
          <t>4</t>
        </is>
      </c>
      <c r="AB30" s="2" t="inlineStr">
        <is>
          <t/>
        </is>
      </c>
      <c r="AC30" t="inlineStr">
        <is>
          <t>body of designs already available on the market</t>
        </is>
      </c>
      <c r="AD30" s="2" t="inlineStr">
        <is>
          <t>acervo de dibujos y modelo</t>
        </is>
      </c>
      <c r="AE30" s="2" t="inlineStr">
        <is>
          <t>4</t>
        </is>
      </c>
      <c r="AF30" s="2" t="inlineStr">
        <is>
          <t/>
        </is>
      </c>
      <c r="AG30" t="inlineStr">
        <is>
          <t>conjunto de dibujos o modelos que ya están disponibles en el mercado</t>
        </is>
      </c>
      <c r="AH30" s="2" t="inlineStr">
        <is>
          <t>olemasolevad disainilahendused</t>
        </is>
      </c>
      <c r="AI30" s="2" t="inlineStr">
        <is>
          <t>3</t>
        </is>
      </c>
      <c r="AJ30" s="2" t="inlineStr">
        <is>
          <t/>
        </is>
      </c>
      <c r="AK30" t="inlineStr">
        <is>
          <t/>
        </is>
      </c>
      <c r="AL30" s="2" t="inlineStr">
        <is>
          <t>mallit</t>
        </is>
      </c>
      <c r="AM30" s="2" t="inlineStr">
        <is>
          <t>3</t>
        </is>
      </c>
      <c r="AN30" s="2" t="inlineStr">
        <is>
          <t/>
        </is>
      </c>
      <c r="AO30" t="inlineStr">
        <is>
          <t/>
        </is>
      </c>
      <c r="AP30" s="2" t="inlineStr">
        <is>
          <t>patrimoine des dessins ou modèles</t>
        </is>
      </c>
      <c r="AQ30" s="2" t="inlineStr">
        <is>
          <t>4</t>
        </is>
      </c>
      <c r="AR30" s="2" t="inlineStr">
        <is>
          <t/>
        </is>
      </c>
      <c r="AS30" t="inlineStr">
        <is>
          <t>ensemble des dessins ou modèles déjà présents sur le marché</t>
        </is>
      </c>
      <c r="AT30" t="inlineStr">
        <is>
          <t/>
        </is>
      </c>
      <c r="AU30" t="inlineStr">
        <is>
          <t/>
        </is>
      </c>
      <c r="AV30" t="inlineStr">
        <is>
          <t/>
        </is>
      </c>
      <c r="AW30" t="inlineStr">
        <is>
          <t/>
        </is>
      </c>
      <c r="AX30" s="2" t="inlineStr">
        <is>
          <t>skupnost dizajna</t>
        </is>
      </c>
      <c r="AY30" s="2" t="inlineStr">
        <is>
          <t>3</t>
        </is>
      </c>
      <c r="AZ30" s="2" t="inlineStr">
        <is>
          <t/>
        </is>
      </c>
      <c r="BA30" t="inlineStr">
        <is>
          <t/>
        </is>
      </c>
      <c r="BB30" s="2" t="inlineStr">
        <is>
          <t>formatervezésiminta-gyűjtemény</t>
        </is>
      </c>
      <c r="BC30" s="2" t="inlineStr">
        <is>
          <t>3</t>
        </is>
      </c>
      <c r="BD30" s="2" t="inlineStr">
        <is>
          <t/>
        </is>
      </c>
      <c r="BE30" t="inlineStr">
        <is>
          <t/>
        </is>
      </c>
      <c r="BF30" s="2" t="inlineStr">
        <is>
          <t>insieme di disegni o modelli</t>
        </is>
      </c>
      <c r="BG30" s="2" t="inlineStr">
        <is>
          <t>4</t>
        </is>
      </c>
      <c r="BH30" s="2" t="inlineStr">
        <is>
          <t/>
        </is>
      </c>
      <c r="BI30" t="inlineStr">
        <is>
          <t>patrimonio di disegni e modelli già esistenti</t>
        </is>
      </c>
      <c r="BJ30" s="2" t="inlineStr">
        <is>
          <t>dizainų visuma</t>
        </is>
      </c>
      <c r="BK30" s="2" t="inlineStr">
        <is>
          <t>3</t>
        </is>
      </c>
      <c r="BL30" s="2" t="inlineStr">
        <is>
          <t/>
        </is>
      </c>
      <c r="BM30" t="inlineStr">
        <is>
          <t/>
        </is>
      </c>
      <c r="BN30" s="2" t="inlineStr">
        <is>
          <t>dizainparauga kopiespaids</t>
        </is>
      </c>
      <c r="BO30" s="2" t="inlineStr">
        <is>
          <t>3</t>
        </is>
      </c>
      <c r="BP30" s="2" t="inlineStr">
        <is>
          <t/>
        </is>
      </c>
      <c r="BQ30" t="inlineStr">
        <is>
          <t/>
        </is>
      </c>
      <c r="BR30" s="2" t="inlineStr">
        <is>
          <t>corpus tad-disinn</t>
        </is>
      </c>
      <c r="BS30" s="2" t="inlineStr">
        <is>
          <t>3</t>
        </is>
      </c>
      <c r="BT30" s="2" t="inlineStr">
        <is>
          <t/>
        </is>
      </c>
      <c r="BU30" t="inlineStr">
        <is>
          <t/>
        </is>
      </c>
      <c r="BV30" s="2" t="inlineStr">
        <is>
          <t>vormgevingserfgoed</t>
        </is>
      </c>
      <c r="BW30" s="2" t="inlineStr">
        <is>
          <t>3</t>
        </is>
      </c>
      <c r="BX30" s="2" t="inlineStr">
        <is>
          <t/>
        </is>
      </c>
      <c r="BY30" t="inlineStr">
        <is>
          <t/>
        </is>
      </c>
      <c r="BZ30" s="2" t="inlineStr">
        <is>
          <t>ogół istniejących wcześniej wzorów</t>
        </is>
      </c>
      <c r="CA30" s="2" t="inlineStr">
        <is>
          <t>3</t>
        </is>
      </c>
      <c r="CB30" s="2" t="inlineStr">
        <is>
          <t/>
        </is>
      </c>
      <c r="CC30" t="inlineStr">
        <is>
          <t/>
        </is>
      </c>
      <c r="CD30" s="2" t="inlineStr">
        <is>
          <t>património de desenhos ou modelos</t>
        </is>
      </c>
      <c r="CE30" s="2" t="inlineStr">
        <is>
          <t>3</t>
        </is>
      </c>
      <c r="CF30" s="2" t="inlineStr">
        <is>
          <t/>
        </is>
      </c>
      <c r="CG30" t="inlineStr">
        <is>
          <t/>
        </is>
      </c>
      <c r="CH30" s="2" t="inlineStr">
        <is>
          <t>totalitatea desenelor și modelelor industriale deja existente</t>
        </is>
      </c>
      <c r="CI30" s="2" t="inlineStr">
        <is>
          <t>3</t>
        </is>
      </c>
      <c r="CJ30" s="2" t="inlineStr">
        <is>
          <t/>
        </is>
      </c>
      <c r="CK30" t="inlineStr">
        <is>
          <t/>
        </is>
      </c>
      <c r="CL30" s="2" t="inlineStr">
        <is>
          <t>dizajn</t>
        </is>
      </c>
      <c r="CM30" s="2" t="inlineStr">
        <is>
          <t>3</t>
        </is>
      </c>
      <c r="CN30" s="2" t="inlineStr">
        <is>
          <t/>
        </is>
      </c>
      <c r="CO30" t="inlineStr">
        <is>
          <t/>
        </is>
      </c>
      <c r="CP30" s="2" t="inlineStr">
        <is>
          <t>videzi izdelkov</t>
        </is>
      </c>
      <c r="CQ30" s="2" t="inlineStr">
        <is>
          <t>3</t>
        </is>
      </c>
      <c r="CR30" s="2" t="inlineStr">
        <is>
          <t/>
        </is>
      </c>
      <c r="CS30" t="inlineStr">
        <is>
          <t/>
        </is>
      </c>
      <c r="CT30" s="2" t="inlineStr">
        <is>
          <t>samlad mängd av formgivningar</t>
        </is>
      </c>
      <c r="CU30" s="2" t="inlineStr">
        <is>
          <t>3</t>
        </is>
      </c>
      <c r="CV30" s="2" t="inlineStr">
        <is>
          <t/>
        </is>
      </c>
      <c r="CW30" t="inlineStr">
        <is>
          <t/>
        </is>
      </c>
    </row>
    <row r="31">
      <c r="A31" s="1" t="str">
        <f>HYPERLINK("https://iate.europa.eu/entry/result/1100358/all", "1100358")</f>
        <v>1100358</v>
      </c>
      <c r="B31" t="inlineStr">
        <is>
          <t>LAW;PRODUCTION, TECHNOLOGY AND RESEARCH</t>
        </is>
      </c>
      <c r="C31" t="inlineStr">
        <is>
          <t>LAW;PRODUCTION, TECHNOLOGY AND RESEARCH|research and intellectual property;PRODUCTION, TECHNOLOGY AND RESEARCH|research and intellectual property|intellectual property</t>
        </is>
      </c>
      <c r="D31" t="inlineStr">
        <is>
          <t>yes</t>
        </is>
      </c>
      <c r="E31" t="inlineStr">
        <is>
          <t/>
        </is>
      </c>
      <c r="F31" s="2" t="inlineStr">
        <is>
          <t>предварително преразглеждане</t>
        </is>
      </c>
      <c r="G31" s="2" t="inlineStr">
        <is>
          <t>3</t>
        </is>
      </c>
      <c r="H31" s="2" t="inlineStr">
        <is>
          <t/>
        </is>
      </c>
      <c r="I31" t="inlineStr">
        <is>
          <t/>
        </is>
      </c>
      <c r="J31" s="2" t="inlineStr">
        <is>
          <t>předběžná revize</t>
        </is>
      </c>
      <c r="K31" s="2" t="inlineStr">
        <is>
          <t>3</t>
        </is>
      </c>
      <c r="L31" s="2" t="inlineStr">
        <is>
          <t/>
        </is>
      </c>
      <c r="M31" t="inlineStr">
        <is>
          <t>přezkum a případná oprava rozhodnutí v návaznosti na odvolání proti tomuto rozhodnutí</t>
        </is>
      </c>
      <c r="N31" s="2" t="inlineStr">
        <is>
          <t>berigtigelse af afgørelser|
berigtigelse af den påklagede afgørelse</t>
        </is>
      </c>
      <c r="O31" s="2" t="inlineStr">
        <is>
          <t>3|
3</t>
        </is>
      </c>
      <c r="P31" s="2" t="inlineStr">
        <is>
          <t xml:space="preserve">|
</t>
        </is>
      </c>
      <c r="Q31" t="inlineStr">
        <is>
          <t/>
        </is>
      </c>
      <c r="R31" s="2" t="inlineStr">
        <is>
          <t>Abhilfe</t>
        </is>
      </c>
      <c r="S31" s="2" t="inlineStr">
        <is>
          <t>3</t>
        </is>
      </c>
      <c r="T31" s="2" t="inlineStr">
        <is>
          <t/>
        </is>
      </c>
      <c r="U31" t="inlineStr">
        <is>
          <t>Aufhebung einer belastenden Entscheidung durch denjenigen, der diese verursacht hat</t>
        </is>
      </c>
      <c r="V31" s="2" t="inlineStr">
        <is>
          <t>προδικαστική αναθεώρηση</t>
        </is>
      </c>
      <c r="W31" s="2" t="inlineStr">
        <is>
          <t>3</t>
        </is>
      </c>
      <c r="X31" s="2" t="inlineStr">
        <is>
          <t/>
        </is>
      </c>
      <c r="Y31" t="inlineStr">
        <is>
          <t/>
        </is>
      </c>
      <c r="Z31" s="2" t="inlineStr">
        <is>
          <t>interlocutory revision</t>
        </is>
      </c>
      <c r="AA31" s="2" t="inlineStr">
        <is>
          <t>3</t>
        </is>
      </c>
      <c r="AB31" s="2" t="inlineStr">
        <is>
          <t/>
        </is>
      </c>
      <c r="AC31" t="inlineStr">
        <is>
          <t>provisional rectification of a decision or of a particular point or matter</t>
        </is>
      </c>
      <c r="AD31" s="2" t="inlineStr">
        <is>
          <t>revisión prejudicial|
revisión provisional</t>
        </is>
      </c>
      <c r="AE31" s="2" t="inlineStr">
        <is>
          <t>3|
2</t>
        </is>
      </c>
      <c r="AF31" s="2" t="inlineStr">
        <is>
          <t>preferred|
admitted</t>
        </is>
      </c>
      <c r="AG31" t="inlineStr">
        <is>
          <t>Revisión, previa a la presentación de un recurso, de una decisión o de una cuestión específica.</t>
        </is>
      </c>
      <c r="AH31" s="2" t="inlineStr">
        <is>
          <t>esialgne läbivaatamine</t>
        </is>
      </c>
      <c r="AI31" s="2" t="inlineStr">
        <is>
          <t>3</t>
        </is>
      </c>
      <c r="AJ31" s="2" t="inlineStr">
        <is>
          <t/>
        </is>
      </c>
      <c r="AK31" t="inlineStr">
        <is>
          <t/>
        </is>
      </c>
      <c r="AL31" s="2" t="inlineStr">
        <is>
          <t>uudelleen käsittely|
oikaisu</t>
        </is>
      </c>
      <c r="AM31" s="2" t="inlineStr">
        <is>
          <t>3|
3</t>
        </is>
      </c>
      <c r="AN31" s="2" t="inlineStr">
        <is>
          <t xml:space="preserve">|
</t>
        </is>
      </c>
      <c r="AO31" t="inlineStr">
        <is>
          <t/>
        </is>
      </c>
      <c r="AP31" s="2" t="inlineStr">
        <is>
          <t>révision préjudicielle</t>
        </is>
      </c>
      <c r="AQ31" s="2" t="inlineStr">
        <is>
          <t>3</t>
        </is>
      </c>
      <c r="AR31" s="2" t="inlineStr">
        <is>
          <t/>
        </is>
      </c>
      <c r="AS31" t="inlineStr">
        <is>
          <t>révision provisoire d’une
décision par l’instance même qui l’a rendue et dont la décision est attaquée,
dans la mesure où l’instance compétente juge que le &lt;a href="https://iate.europa.eu/entry/slideshow/1602060218636/823513/fr" target="_blank"&gt;recours&lt;/a&gt; est
recevable et fondé</t>
        </is>
      </c>
      <c r="AT31" s="2" t="inlineStr">
        <is>
          <t>leasú idirbhreitheach</t>
        </is>
      </c>
      <c r="AU31" s="2" t="inlineStr">
        <is>
          <t>3</t>
        </is>
      </c>
      <c r="AV31" s="2" t="inlineStr">
        <is>
          <t/>
        </is>
      </c>
      <c r="AW31" t="inlineStr">
        <is>
          <t/>
        </is>
      </c>
      <c r="AX31" s="2" t="inlineStr">
        <is>
          <t>remonstrativna žalba</t>
        </is>
      </c>
      <c r="AY31" s="2" t="inlineStr">
        <is>
          <t>3</t>
        </is>
      </c>
      <c r="AZ31" s="2" t="inlineStr">
        <is>
          <t/>
        </is>
      </c>
      <c r="BA31" t="inlineStr">
        <is>
          <t/>
        </is>
      </c>
      <c r="BB31" s="2" t="inlineStr">
        <is>
          <t>közbenső felülvizsgálat</t>
        </is>
      </c>
      <c r="BC31" s="2" t="inlineStr">
        <is>
          <t>3</t>
        </is>
      </c>
      <c r="BD31" s="2" t="inlineStr">
        <is>
          <t/>
        </is>
      </c>
      <c r="BE31" t="inlineStr">
        <is>
          <t>határozattal, illetve az alkalmazandó 
határidőkön belüli fellépés elmulasztásával szemben benyújtott 
fellebbezés</t>
        </is>
      </c>
      <c r="BF31" s="2" t="inlineStr">
        <is>
          <t>revisione pregiudiziale|
revisione precontenziosa|
revisione interlocutoria</t>
        </is>
      </c>
      <c r="BG31" s="2" t="inlineStr">
        <is>
          <t>3|
3|
3</t>
        </is>
      </c>
      <c r="BH31" s="2" t="inlineStr">
        <is>
          <t xml:space="preserve">|
|
</t>
        </is>
      </c>
      <c r="BI31" t="inlineStr">
        <is>
          <t>procedura
mediante la quale un organo, la cui decisione è oggetto di ricorso e che ritiene
che il ricorso sia ammissibile e fondato, rivede la propria decisione prima che
il ricorso sia deferito alla commissione di ricorso</t>
        </is>
      </c>
      <c r="BJ31" s="2" t="inlineStr">
        <is>
          <t>tarpinis patikslinimas|
prejudicinis įvertinimas</t>
        </is>
      </c>
      <c r="BK31" s="2" t="inlineStr">
        <is>
          <t>2|
3</t>
        </is>
      </c>
      <c r="BL31" s="2" t="inlineStr">
        <is>
          <t xml:space="preserve">admitted|
</t>
        </is>
      </c>
      <c r="BM31" t="inlineStr">
        <is>
          <t/>
        </is>
      </c>
      <c r="BN31" s="2" t="inlineStr">
        <is>
          <t>iepriekšēja pārskatīšana</t>
        </is>
      </c>
      <c r="BO31" s="2" t="inlineStr">
        <is>
          <t>3</t>
        </is>
      </c>
      <c r="BP31" s="2" t="inlineStr">
        <is>
          <t/>
        </is>
      </c>
      <c r="BQ31" t="inlineStr">
        <is>
          <t/>
        </is>
      </c>
      <c r="BR31" s="2" t="inlineStr">
        <is>
          <t>reviżjoni interlokutorja</t>
        </is>
      </c>
      <c r="BS31" s="2" t="inlineStr">
        <is>
          <t>3</t>
        </is>
      </c>
      <c r="BT31" s="2" t="inlineStr">
        <is>
          <t/>
        </is>
      </c>
      <c r="BU31" t="inlineStr">
        <is>
          <t>rettifika provviżorja ta' deċiżjoni jew ta' punt jew kwistjoni partikolari</t>
        </is>
      </c>
      <c r="BV31" s="2" t="inlineStr">
        <is>
          <t>prejudiciële herziening</t>
        </is>
      </c>
      <c r="BW31" s="2" t="inlineStr">
        <is>
          <t>3</t>
        </is>
      </c>
      <c r="BX31" s="2" t="inlineStr">
        <is>
          <t/>
        </is>
      </c>
      <c r="BY31" t="inlineStr">
        <is>
          <t>bijstellen van een beslissing door een instantie nadat deze betwist werd indien de instantie het beroep ontvankelijk en gegrond acht</t>
        </is>
      </c>
      <c r="BZ31" s="2" t="inlineStr">
        <is>
          <t>wstępne rozpoznanie|
rewizja wstępna</t>
        </is>
      </c>
      <c r="CA31" s="2" t="inlineStr">
        <is>
          <t>3|
3</t>
        </is>
      </c>
      <c r="CB31" s="2" t="inlineStr">
        <is>
          <t>|
preferred</t>
        </is>
      </c>
      <c r="CC31" t="inlineStr">
        <is>
          <t/>
        </is>
      </c>
      <c r="CD31" s="2" t="inlineStr">
        <is>
          <t>revisão prejudicial</t>
        </is>
      </c>
      <c r="CE31" s="2" t="inlineStr">
        <is>
          <t>3</t>
        </is>
      </c>
      <c r="CF31" s="2" t="inlineStr">
        <is>
          <t/>
        </is>
      </c>
      <c r="CG31" t="inlineStr">
        <is>
          <t>Retificação provisória de uma decisão ou uma questão específica.</t>
        </is>
      </c>
      <c r="CH31" s="2" t="inlineStr">
        <is>
          <t>revizuire prejudicială</t>
        </is>
      </c>
      <c r="CI31" s="2" t="inlineStr">
        <is>
          <t>3</t>
        </is>
      </c>
      <c r="CJ31" s="2" t="inlineStr">
        <is>
          <t/>
        </is>
      </c>
      <c r="CK31" t="inlineStr">
        <is>
          <t/>
        </is>
      </c>
      <c r="CL31" s="2" t="inlineStr">
        <is>
          <t>predbežné preskúmanie</t>
        </is>
      </c>
      <c r="CM31" s="2" t="inlineStr">
        <is>
          <t>3</t>
        </is>
      </c>
      <c r="CN31" s="2" t="inlineStr">
        <is>
          <t/>
        </is>
      </c>
      <c r="CO31" t="inlineStr">
        <is>
          <t>predbežná náprava rozhodnutia alebo určitého bodu alebo veci</t>
        </is>
      </c>
      <c r="CP31" s="2" t="inlineStr">
        <is>
          <t>vmesna revizija</t>
        </is>
      </c>
      <c r="CQ31" s="2" t="inlineStr">
        <is>
          <t>3</t>
        </is>
      </c>
      <c r="CR31" s="2" t="inlineStr">
        <is>
          <t/>
        </is>
      </c>
      <c r="CS31" t="inlineStr">
        <is>
          <t>začasni popravek odločbe v pritožbenem postopku</t>
        </is>
      </c>
      <c r="CT31" s="2" t="inlineStr">
        <is>
          <t>omprövning</t>
        </is>
      </c>
      <c r="CU31" s="2" t="inlineStr">
        <is>
          <t>3</t>
        </is>
      </c>
      <c r="CV31" s="2" t="inlineStr">
        <is>
          <t/>
        </is>
      </c>
      <c r="CW31" t="inlineStr">
        <is>
          <t/>
        </is>
      </c>
    </row>
    <row r="32">
      <c r="A32" s="1" t="str">
        <f>HYPERLINK("https://iate.europa.eu/entry/result/132502/all", "132502")</f>
        <v>132502</v>
      </c>
      <c r="B32" t="inlineStr">
        <is>
          <t>PRODUCTION, TECHNOLOGY AND RESEARCH;SOCIAL QUESTIONS;LAW</t>
        </is>
      </c>
      <c r="C32" t="inlineStr">
        <is>
          <t>PRODUCTION, TECHNOLOGY AND RESEARCH|research and intellectual property|intellectual property|copyright;SOCIAL QUESTIONS|culture and religion|cultural policy;LAW</t>
        </is>
      </c>
      <c r="D32" t="inlineStr">
        <is>
          <t>yes</t>
        </is>
      </c>
      <c r="E32" t="inlineStr">
        <is>
          <t/>
        </is>
      </c>
      <c r="F32" s="2" t="inlineStr">
        <is>
          <t>право на отдаване в заем</t>
        </is>
      </c>
      <c r="G32" s="2" t="inlineStr">
        <is>
          <t>3</t>
        </is>
      </c>
      <c r="H32" s="2" t="inlineStr">
        <is>
          <t/>
        </is>
      </c>
      <c r="I32" t="inlineStr">
        <is>
          <t>предоставянето за използване за ограничен срок и без пряка или непряка икономическа или търговска изгода, когато се извършва чрез институции, достъпни за публиката</t>
        </is>
      </c>
      <c r="J32" s="2" t="inlineStr">
        <is>
          <t>právo na půjčování</t>
        </is>
      </c>
      <c r="K32" s="2" t="inlineStr">
        <is>
          <t>3</t>
        </is>
      </c>
      <c r="L32" s="2" t="inlineStr">
        <is>
          <t/>
        </is>
      </c>
      <c r="M32" t="inlineStr">
        <is>
          <t>právo na zpřístupňování díla ve hmotné podobě zařízením přístupným veřejnosti nikoli za účelem přímého nebo nepřímého hospodářského nebo obchodního prospěchu poskytnutím originálu nebo rozmnoženiny díla na dobu určitou</t>
        </is>
      </c>
      <c r="N32" s="2" t="inlineStr">
        <is>
          <t>udlånsrettighed</t>
        </is>
      </c>
      <c r="O32" s="2" t="inlineStr">
        <is>
          <t>1</t>
        </is>
      </c>
      <c r="P32" s="2" t="inlineStr">
        <is>
          <t/>
        </is>
      </c>
      <c r="Q32" t="inlineStr">
        <is>
          <t>udlån (her:) det forhold, at et værk for et begrænset tidsrum og ikke med henblik på direkte eller indirekte økonomisk eller kommerciel fordel stilles til rådighed med henblik på brug via offentligt tilgængelige institutioner</t>
        </is>
      </c>
      <c r="R32" s="2" t="inlineStr">
        <is>
          <t>Verleihrecht</t>
        </is>
      </c>
      <c r="S32" s="2" t="inlineStr">
        <is>
          <t>2</t>
        </is>
      </c>
      <c r="T32" s="2" t="inlineStr">
        <is>
          <t/>
        </is>
      </c>
      <c r="U32" t="inlineStr">
        <is>
          <t>Recht, über die zeitlich begrenzte Gebrauchsüberlassung eines Werkes, die nicht einem unmittelbaren oder mittelbaren wirtschaftlichen oder kommerziellen Nutzen dient und durch der Öffentlichkeit zugängliche Einrichtungen vorgenommen wird, zu bestimmen</t>
        </is>
      </c>
      <c r="V32" s="2" t="inlineStr">
        <is>
          <t>δικαίωμα δανεισμού</t>
        </is>
      </c>
      <c r="W32" s="2" t="inlineStr">
        <is>
          <t>3</t>
        </is>
      </c>
      <c r="X32" s="2" t="inlineStr">
        <is>
          <t/>
        </is>
      </c>
      <c r="Y32" t="inlineStr">
        <is>
          <t>δικαίωμα διάθεσης προς χρήση πρωτοτύπων και αντιγράφων έργων που προστατεύονται από την πνευματική ιδιοκτησία, για περιορισμένο χρονικό διάστημα, και όχι για άμεσο ή έμμεσο οικονομικό ή εμπορικό όφελος</t>
        </is>
      </c>
      <c r="Z32" s="2" t="inlineStr">
        <is>
          <t>lending right</t>
        </is>
      </c>
      <c r="AA32" s="2" t="inlineStr">
        <is>
          <t>3</t>
        </is>
      </c>
      <c r="AB32" s="2" t="inlineStr">
        <is>
          <t/>
        </is>
      </c>
      <c r="AC32" t="inlineStr">
        <is>
          <t>in the EU, the protection related to making available for use, for a limited period of time and not for direct or indirect economic or commercial advantage, when it is made through establishments which are accessible to the public</t>
        </is>
      </c>
      <c r="AD32" s="2" t="inlineStr">
        <is>
          <t>derecho de préstamo</t>
        </is>
      </c>
      <c r="AE32" s="2" t="inlineStr">
        <is>
          <t>3</t>
        </is>
      </c>
      <c r="AF32" s="2" t="inlineStr">
        <is>
          <t/>
        </is>
      </c>
      <c r="AG32" t="inlineStr">
        <is>
          <t>Derecho establecido para una mejor protección de la propiedad literaria y artística por el que los autores, incluidos los directores principales de una obra cinematográfica o audiovisual, los intérpretes o ejecutantes y los productores de fonogramas y películas, pueden autorizar o prohibir la puesta a disposición de originales y de copias de obras protegidas por derechos de autor por establecimientos abiertos al público, durante un período determinado y sin exigir a cambio una contraprestación económica o comercial directa o indirecta.</t>
        </is>
      </c>
      <c r="AH32" t="inlineStr">
        <is>
          <t/>
        </is>
      </c>
      <c r="AI32" t="inlineStr">
        <is>
          <t/>
        </is>
      </c>
      <c r="AJ32" t="inlineStr">
        <is>
          <t/>
        </is>
      </c>
      <c r="AK32" t="inlineStr">
        <is>
          <t/>
        </is>
      </c>
      <c r="AL32" s="2" t="inlineStr">
        <is>
          <t>lainausoikeus</t>
        </is>
      </c>
      <c r="AM32" s="2" t="inlineStr">
        <is>
          <t>1</t>
        </is>
      </c>
      <c r="AN32" s="2" t="inlineStr">
        <is>
          <t/>
        </is>
      </c>
      <c r="AO32" t="inlineStr">
        <is>
          <t/>
        </is>
      </c>
      <c r="AP32" s="2" t="inlineStr">
        <is>
          <t>droit de prêt</t>
        </is>
      </c>
      <c r="AQ32" s="2" t="inlineStr">
        <is>
          <t>1</t>
        </is>
      </c>
      <c r="AR32" s="2" t="inlineStr">
        <is>
          <t/>
        </is>
      </c>
      <c r="AS32" t="inlineStr">
        <is>
          <t>prêt(d'objets)(ici:)leur mise à disposition pour l'usage, pour un temps limité et non pour un avantage économique ou commercial direct ou indirect lorsqu'elle est effectuée par des établissements accessibles au public</t>
        </is>
      </c>
      <c r="AT32" t="inlineStr">
        <is>
          <t/>
        </is>
      </c>
      <c r="AU32" t="inlineStr">
        <is>
          <t/>
        </is>
      </c>
      <c r="AV32" t="inlineStr">
        <is>
          <t/>
        </is>
      </c>
      <c r="AW32" t="inlineStr">
        <is>
          <t/>
        </is>
      </c>
      <c r="AX32" t="inlineStr">
        <is>
          <t/>
        </is>
      </c>
      <c r="AY32" t="inlineStr">
        <is>
          <t/>
        </is>
      </c>
      <c r="AZ32" t="inlineStr">
        <is>
          <t/>
        </is>
      </c>
      <c r="BA32" t="inlineStr">
        <is>
          <t/>
        </is>
      </c>
      <c r="BB32" s="2" t="inlineStr">
        <is>
          <t>haszonkölcsönzési jog</t>
        </is>
      </c>
      <c r="BC32" s="2" t="inlineStr">
        <is>
          <t>3</t>
        </is>
      </c>
      <c r="BD32" s="2" t="inlineStr">
        <is>
          <t/>
        </is>
      </c>
      <c r="BE32" t="inlineStr">
        <is>
          <t/>
        </is>
      </c>
      <c r="BF32" s="2" t="inlineStr">
        <is>
          <t>diritto di prestito</t>
        </is>
      </c>
      <c r="BG32" s="2" t="inlineStr">
        <is>
          <t>1</t>
        </is>
      </c>
      <c r="BH32" s="2" t="inlineStr">
        <is>
          <t/>
        </is>
      </c>
      <c r="BI32" t="inlineStr">
        <is>
          <t>prestito (qui di seguito) la cessione in uso per un periodo limitato di tempo ma non ai fini di un beneficio economico o commerciale diretto o indiretto, quando il prestito viene effettuato da istituzioni aparte al pubblico</t>
        </is>
      </c>
      <c r="BJ32" s="2" t="inlineStr">
        <is>
          <t>panaudos teisė</t>
        </is>
      </c>
      <c r="BK32" s="2" t="inlineStr">
        <is>
          <t>2</t>
        </is>
      </c>
      <c r="BL32" s="2" t="inlineStr">
        <is>
          <t/>
        </is>
      </c>
      <c r="BM32" t="inlineStr">
        <is>
          <t>teisė perduoti neatlygintinai naudotis tam tikram laikui viešai prieinamose įstaigose nesiekiant tiesioginės ar netiesioginės ekonominės ar komercinės naudos</t>
        </is>
      </c>
      <c r="BN32" s="2" t="inlineStr">
        <is>
          <t>patapinājuma tiesības</t>
        </is>
      </c>
      <c r="BO32" s="2" t="inlineStr">
        <is>
          <t>3</t>
        </is>
      </c>
      <c r="BP32" s="2" t="inlineStr">
        <is>
          <t/>
        </is>
      </c>
      <c r="BQ32" t="inlineStr">
        <is>
          <t/>
        </is>
      </c>
      <c r="BR32" t="inlineStr">
        <is>
          <t/>
        </is>
      </c>
      <c r="BS32" t="inlineStr">
        <is>
          <t/>
        </is>
      </c>
      <c r="BT32" t="inlineStr">
        <is>
          <t/>
        </is>
      </c>
      <c r="BU32" t="inlineStr">
        <is>
          <t/>
        </is>
      </c>
      <c r="BV32" s="2" t="inlineStr">
        <is>
          <t>uitleenrecht</t>
        </is>
      </c>
      <c r="BW32" s="2" t="inlineStr">
        <is>
          <t>1</t>
        </is>
      </c>
      <c r="BX32" s="2" t="inlineStr">
        <is>
          <t/>
        </is>
      </c>
      <c r="BY32" t="inlineStr">
        <is>
          <t>uitlening (hier:) het voor gebruik ter beschikking stellen voor een beperkte tijd en zonder direct of indirect economisch of commercieel voordeel, indien dat plaatsvindt via voor het publiek toegankelijke instellingen</t>
        </is>
      </c>
      <c r="BZ32" t="inlineStr">
        <is>
          <t/>
        </is>
      </c>
      <c r="CA32" t="inlineStr">
        <is>
          <t/>
        </is>
      </c>
      <c r="CB32" t="inlineStr">
        <is>
          <t/>
        </is>
      </c>
      <c r="CC32" t="inlineStr">
        <is>
          <t/>
        </is>
      </c>
      <c r="CD32" s="2" t="inlineStr">
        <is>
          <t>direito de comodato|
direito de empréstimo</t>
        </is>
      </c>
      <c r="CE32" s="2" t="inlineStr">
        <is>
          <t>3|
3</t>
        </is>
      </c>
      <c r="CF32" s="2" t="inlineStr">
        <is>
          <t xml:space="preserve">|
</t>
        </is>
      </c>
      <c r="CG32" t="inlineStr">
        <is>
          <t>comodato (aqui): a colocação à disposição para utilização, durante um período de tempo limitado, sem benefícios económicos ou comerciais, diretos ou indiretos, se for efetuada através de estabelecimentos acessíveis ao público</t>
        </is>
      </c>
      <c r="CH32" s="2" t="inlineStr">
        <is>
          <t>drept de împrumut</t>
        </is>
      </c>
      <c r="CI32" s="2" t="inlineStr">
        <is>
          <t>3</t>
        </is>
      </c>
      <c r="CJ32" s="2" t="inlineStr">
        <is>
          <t/>
        </is>
      </c>
      <c r="CK32" t="inlineStr">
        <is>
          <t>dreptul de a pune la dispoziție spre utilizare, pentru un timp limitat și fără un avantaj economic sau comercial direct ori indirect, a unei opere prin intermediul unei instituții care permite accesul publicului în acest scop</t>
        </is>
      </c>
      <c r="CL32" t="inlineStr">
        <is>
          <t/>
        </is>
      </c>
      <c r="CM32" t="inlineStr">
        <is>
          <t/>
        </is>
      </c>
      <c r="CN32" t="inlineStr">
        <is>
          <t/>
        </is>
      </c>
      <c r="CO32" t="inlineStr">
        <is>
          <t/>
        </is>
      </c>
      <c r="CP32" s="2" t="inlineStr">
        <is>
          <t>pravica posojanja</t>
        </is>
      </c>
      <c r="CQ32" s="2" t="inlineStr">
        <is>
          <t>3</t>
        </is>
      </c>
      <c r="CR32" s="2" t="inlineStr">
        <is>
          <t/>
        </is>
      </c>
      <c r="CS32" t="inlineStr">
        <is>
          <t>pravica javno dostopne ustanove, da proti plačilu da na voljo za uporabo avtorsko-pravno varovano delo</t>
        </is>
      </c>
      <c r="CT32" s="2" t="inlineStr">
        <is>
          <t>utlåningsrätt</t>
        </is>
      </c>
      <c r="CU32" s="2" t="inlineStr">
        <is>
          <t>3</t>
        </is>
      </c>
      <c r="CV32" s="2" t="inlineStr">
        <is>
          <t/>
        </is>
      </c>
      <c r="CW32" t="inlineStr">
        <is>
          <t/>
        </is>
      </c>
    </row>
    <row r="33">
      <c r="A33" s="1" t="str">
        <f>HYPERLINK("https://iate.europa.eu/entry/result/126525/all", "126525")</f>
        <v>126525</v>
      </c>
      <c r="B33" t="inlineStr">
        <is>
          <t>EUROPEAN UNION;LAW</t>
        </is>
      </c>
      <c r="C33" t="inlineStr">
        <is>
          <t>EUROPEAN UNION|European construction|European Union;LAW</t>
        </is>
      </c>
      <c r="D33" t="inlineStr">
        <is>
          <t>no</t>
        </is>
      </c>
      <c r="E33" t="inlineStr">
        <is>
          <t/>
        </is>
      </c>
      <c r="F33" t="inlineStr">
        <is>
          <t/>
        </is>
      </c>
      <c r="G33" t="inlineStr">
        <is>
          <t/>
        </is>
      </c>
      <c r="H33" t="inlineStr">
        <is>
          <t/>
        </is>
      </c>
      <c r="I33" t="inlineStr">
        <is>
          <t/>
        </is>
      </c>
      <c r="J33" t="inlineStr">
        <is>
          <t/>
        </is>
      </c>
      <c r="K33" t="inlineStr">
        <is>
          <t/>
        </is>
      </c>
      <c r="L33" t="inlineStr">
        <is>
          <t/>
        </is>
      </c>
      <c r="M33" t="inlineStr">
        <is>
          <t/>
        </is>
      </c>
      <c r="N33" s="2" t="inlineStr">
        <is>
          <t>EF-mønsterdomstol</t>
        </is>
      </c>
      <c r="O33" s="2" t="inlineStr">
        <is>
          <t>1</t>
        </is>
      </c>
      <c r="P33" s="2" t="inlineStr">
        <is>
          <t/>
        </is>
      </c>
      <c r="Q33" t="inlineStr">
        <is>
          <t/>
        </is>
      </c>
      <c r="R33" s="2" t="inlineStr">
        <is>
          <t>Gemeinschaftsmustergericht|
Gemeinschaftsgeschmacksmustergericht</t>
        </is>
      </c>
      <c r="S33" s="2" t="inlineStr">
        <is>
          <t>1|
1</t>
        </is>
      </c>
      <c r="T33" s="2" t="inlineStr">
        <is>
          <t xml:space="preserve">|
</t>
        </is>
      </c>
      <c r="U33" t="inlineStr">
        <is>
          <t/>
        </is>
      </c>
      <c r="V33" s="2" t="inlineStr">
        <is>
          <t>δικαστήριο κοινοτικών σχεδίων|
Δικαστήρια κοινοτικών σχεδίων και υποδειγμάτων</t>
        </is>
      </c>
      <c r="W33" s="2" t="inlineStr">
        <is>
          <t>1|
1</t>
        </is>
      </c>
      <c r="X33" s="2" t="inlineStr">
        <is>
          <t xml:space="preserve">|
</t>
        </is>
      </c>
      <c r="Y33" t="inlineStr">
        <is>
          <t/>
        </is>
      </c>
      <c r="Z33" s="2" t="inlineStr">
        <is>
          <t>Community Design Court</t>
        </is>
      </c>
      <c r="AA33" s="2" t="inlineStr">
        <is>
          <t>1</t>
        </is>
      </c>
      <c r="AB33" s="2" t="inlineStr">
        <is>
          <t/>
        </is>
      </c>
      <c r="AC33" t="inlineStr">
        <is>
          <t/>
        </is>
      </c>
      <c r="AD33" s="2" t="inlineStr">
        <is>
          <t>Tribunal de Diseños Comunitarios</t>
        </is>
      </c>
      <c r="AE33" s="2" t="inlineStr">
        <is>
          <t>1</t>
        </is>
      </c>
      <c r="AF33" s="2" t="inlineStr">
        <is>
          <t/>
        </is>
      </c>
      <c r="AG33" t="inlineStr">
        <is>
          <t/>
        </is>
      </c>
      <c r="AH33" t="inlineStr">
        <is>
          <t/>
        </is>
      </c>
      <c r="AI33" t="inlineStr">
        <is>
          <t/>
        </is>
      </c>
      <c r="AJ33" t="inlineStr">
        <is>
          <t/>
        </is>
      </c>
      <c r="AK33" t="inlineStr">
        <is>
          <t/>
        </is>
      </c>
      <c r="AL33" s="2" t="inlineStr">
        <is>
          <t>yhteisön mallituomioistuin</t>
        </is>
      </c>
      <c r="AM33" s="2" t="inlineStr">
        <is>
          <t>2</t>
        </is>
      </c>
      <c r="AN33" s="2" t="inlineStr">
        <is>
          <t/>
        </is>
      </c>
      <c r="AO33" t="inlineStr">
        <is>
          <t/>
        </is>
      </c>
      <c r="AP33" s="2" t="inlineStr">
        <is>
          <t>juridiction des dessins et modèles communautaires|
tribunal des dessins ou modèles communautaires</t>
        </is>
      </c>
      <c r="AQ33" s="2" t="inlineStr">
        <is>
          <t>3|
1</t>
        </is>
      </c>
      <c r="AR33" s="2" t="inlineStr">
        <is>
          <t xml:space="preserve">|
</t>
        </is>
      </c>
      <c r="AS33" t="inlineStr">
        <is>
          <t/>
        </is>
      </c>
      <c r="AT33" t="inlineStr">
        <is>
          <t/>
        </is>
      </c>
      <c r="AU33" t="inlineStr">
        <is>
          <t/>
        </is>
      </c>
      <c r="AV33" t="inlineStr">
        <is>
          <t/>
        </is>
      </c>
      <c r="AW33" t="inlineStr">
        <is>
          <t/>
        </is>
      </c>
      <c r="AX33" t="inlineStr">
        <is>
          <t/>
        </is>
      </c>
      <c r="AY33" t="inlineStr">
        <is>
          <t/>
        </is>
      </c>
      <c r="AZ33" t="inlineStr">
        <is>
          <t/>
        </is>
      </c>
      <c r="BA33" t="inlineStr">
        <is>
          <t/>
        </is>
      </c>
      <c r="BB33" t="inlineStr">
        <is>
          <t/>
        </is>
      </c>
      <c r="BC33" t="inlineStr">
        <is>
          <t/>
        </is>
      </c>
      <c r="BD33" t="inlineStr">
        <is>
          <t/>
        </is>
      </c>
      <c r="BE33" t="inlineStr">
        <is>
          <t/>
        </is>
      </c>
      <c r="BF33" s="2" t="inlineStr">
        <is>
          <t>tribunale dei disegni e modelli comunitari|
tribunale dei disegni comunitari</t>
        </is>
      </c>
      <c r="BG33" s="2" t="inlineStr">
        <is>
          <t>1|
1</t>
        </is>
      </c>
      <c r="BH33" s="2" t="inlineStr">
        <is>
          <t xml:space="preserve">|
</t>
        </is>
      </c>
      <c r="BI33" t="inlineStr">
        <is>
          <t/>
        </is>
      </c>
      <c r="BJ33" t="inlineStr">
        <is>
          <t/>
        </is>
      </c>
      <c r="BK33" t="inlineStr">
        <is>
          <t/>
        </is>
      </c>
      <c r="BL33" t="inlineStr">
        <is>
          <t/>
        </is>
      </c>
      <c r="BM33" t="inlineStr">
        <is>
          <t/>
        </is>
      </c>
      <c r="BN33" s="2" t="inlineStr">
        <is>
          <t>Kopienas dizainparaugu tiesa</t>
        </is>
      </c>
      <c r="BO33" s="2" t="inlineStr">
        <is>
          <t>3</t>
        </is>
      </c>
      <c r="BP33" s="2" t="inlineStr">
        <is>
          <t/>
        </is>
      </c>
      <c r="BQ33" t="inlineStr">
        <is>
          <t>Dalībvalsts pirmās un otrās instances tiesa, kas veic Padomes Regulā (EK) Nr. 6/2002 noteiktās funkcijas.</t>
        </is>
      </c>
      <c r="BR33" t="inlineStr">
        <is>
          <t/>
        </is>
      </c>
      <c r="BS33" t="inlineStr">
        <is>
          <t/>
        </is>
      </c>
      <c r="BT33" t="inlineStr">
        <is>
          <t/>
        </is>
      </c>
      <c r="BU33" t="inlineStr">
        <is>
          <t/>
        </is>
      </c>
      <c r="BV33" s="2" t="inlineStr">
        <is>
          <t>Gemeenschapsmodellengerecht</t>
        </is>
      </c>
      <c r="BW33" s="2" t="inlineStr">
        <is>
          <t>1</t>
        </is>
      </c>
      <c r="BX33" s="2" t="inlineStr">
        <is>
          <t/>
        </is>
      </c>
      <c r="BY33" t="inlineStr">
        <is>
          <t/>
        </is>
      </c>
      <c r="BZ33" t="inlineStr">
        <is>
          <t/>
        </is>
      </c>
      <c r="CA33" t="inlineStr">
        <is>
          <t/>
        </is>
      </c>
      <c r="CB33" t="inlineStr">
        <is>
          <t/>
        </is>
      </c>
      <c r="CC33" t="inlineStr">
        <is>
          <t/>
        </is>
      </c>
      <c r="CD33" s="2" t="inlineStr">
        <is>
          <t>tribunal de desenhos e modelos comunitários</t>
        </is>
      </c>
      <c r="CE33" s="2" t="inlineStr">
        <is>
          <t>1</t>
        </is>
      </c>
      <c r="CF33" s="2" t="inlineStr">
        <is>
          <t/>
        </is>
      </c>
      <c r="CG33" t="inlineStr">
        <is>
          <t/>
        </is>
      </c>
      <c r="CH33" t="inlineStr">
        <is>
          <t/>
        </is>
      </c>
      <c r="CI33" t="inlineStr">
        <is>
          <t/>
        </is>
      </c>
      <c r="CJ33" t="inlineStr">
        <is>
          <t/>
        </is>
      </c>
      <c r="CK33" t="inlineStr">
        <is>
          <t/>
        </is>
      </c>
      <c r="CL33" t="inlineStr">
        <is>
          <t/>
        </is>
      </c>
      <c r="CM33" t="inlineStr">
        <is>
          <t/>
        </is>
      </c>
      <c r="CN33" t="inlineStr">
        <is>
          <t/>
        </is>
      </c>
      <c r="CO33" t="inlineStr">
        <is>
          <t/>
        </is>
      </c>
      <c r="CP33" t="inlineStr">
        <is>
          <t/>
        </is>
      </c>
      <c r="CQ33" t="inlineStr">
        <is>
          <t/>
        </is>
      </c>
      <c r="CR33" t="inlineStr">
        <is>
          <t/>
        </is>
      </c>
      <c r="CS33" t="inlineStr">
        <is>
          <t/>
        </is>
      </c>
      <c r="CT33" t="inlineStr">
        <is>
          <t/>
        </is>
      </c>
      <c r="CU33" t="inlineStr">
        <is>
          <t/>
        </is>
      </c>
      <c r="CV33" t="inlineStr">
        <is>
          <t/>
        </is>
      </c>
      <c r="CW33" t="inlineStr">
        <is>
          <t/>
        </is>
      </c>
    </row>
    <row r="34">
      <c r="A34" s="1" t="str">
        <f>HYPERLINK("https://iate.europa.eu/entry/result/146975/all", "146975")</f>
        <v>146975</v>
      </c>
      <c r="B34" t="inlineStr">
        <is>
          <t>EUROPEAN UNION;LAW;EDUCATION AND COMMUNICATIONS</t>
        </is>
      </c>
      <c r="C34" t="inlineStr">
        <is>
          <t>EUROPEAN UNION|European construction|European Union;LAW;EDUCATION AND COMMUNICATIONS|information technology and data processing</t>
        </is>
      </c>
      <c r="D34" t="inlineStr">
        <is>
          <t>no</t>
        </is>
      </c>
      <c r="E34" t="inlineStr">
        <is>
          <t/>
        </is>
      </c>
      <c r="F34" t="inlineStr">
        <is>
          <t/>
        </is>
      </c>
      <c r="G34" t="inlineStr">
        <is>
          <t/>
        </is>
      </c>
      <c r="H34" t="inlineStr">
        <is>
          <t/>
        </is>
      </c>
      <c r="I34" t="inlineStr">
        <is>
          <t/>
        </is>
      </c>
      <c r="J34" t="inlineStr">
        <is>
          <t/>
        </is>
      </c>
      <c r="K34" t="inlineStr">
        <is>
          <t/>
        </is>
      </c>
      <c r="L34" t="inlineStr">
        <is>
          <t/>
        </is>
      </c>
      <c r="M34" t="inlineStr">
        <is>
          <t/>
        </is>
      </c>
      <c r="N34" s="2" t="inlineStr">
        <is>
          <t>ECMS|
elektroniske copyright-styringssystemer</t>
        </is>
      </c>
      <c r="O34" s="2" t="inlineStr">
        <is>
          <t>1|
1</t>
        </is>
      </c>
      <c r="P34" s="2" t="inlineStr">
        <is>
          <t xml:space="preserve">|
</t>
        </is>
      </c>
      <c r="Q34" t="inlineStr">
        <is>
          <t/>
        </is>
      </c>
      <c r="R34" s="2" t="inlineStr">
        <is>
          <t>ECMS|
elektronisches Urheberrechtsverwaltungssystem</t>
        </is>
      </c>
      <c r="S34" s="2" t="inlineStr">
        <is>
          <t>1|
1</t>
        </is>
      </c>
      <c r="T34" s="2" t="inlineStr">
        <is>
          <t xml:space="preserve">|
</t>
        </is>
      </c>
      <c r="U34" t="inlineStr">
        <is>
          <t/>
        </is>
      </c>
      <c r="V34" s="2" t="inlineStr">
        <is>
          <t>ηλεκτρονικό σύστημα διαχείρισης συγγραφικών δικαιωμάτων</t>
        </is>
      </c>
      <c r="W34" s="2" t="inlineStr">
        <is>
          <t>1</t>
        </is>
      </c>
      <c r="X34" s="2" t="inlineStr">
        <is>
          <t/>
        </is>
      </c>
      <c r="Y34" t="inlineStr">
        <is>
          <t/>
        </is>
      </c>
      <c r="Z34" s="2" t="inlineStr">
        <is>
          <t>Electronic Copyright Management System|
ECMS</t>
        </is>
      </c>
      <c r="AA34" s="2" t="inlineStr">
        <is>
          <t>1|
1</t>
        </is>
      </c>
      <c r="AB34" s="2" t="inlineStr">
        <is>
          <t xml:space="preserve">|
</t>
        </is>
      </c>
      <c r="AC34" t="inlineStr">
        <is>
          <t/>
        </is>
      </c>
      <c r="AD34" s="2" t="inlineStr">
        <is>
          <t>sistema electrónico de gestión de derechos intelectuales|
ECMS</t>
        </is>
      </c>
      <c r="AE34" s="2" t="inlineStr">
        <is>
          <t>1|
1</t>
        </is>
      </c>
      <c r="AF34" s="2" t="inlineStr">
        <is>
          <t xml:space="preserve">|
</t>
        </is>
      </c>
      <c r="AG34" t="inlineStr">
        <is>
          <t/>
        </is>
      </c>
      <c r="AH34" t="inlineStr">
        <is>
          <t/>
        </is>
      </c>
      <c r="AI34" t="inlineStr">
        <is>
          <t/>
        </is>
      </c>
      <c r="AJ34" t="inlineStr">
        <is>
          <t/>
        </is>
      </c>
      <c r="AK34" t="inlineStr">
        <is>
          <t/>
        </is>
      </c>
      <c r="AL34" s="2" t="inlineStr">
        <is>
          <t>elektroninen tekijänoikeuksien hallintajärjestelmä</t>
        </is>
      </c>
      <c r="AM34" s="2" t="inlineStr">
        <is>
          <t>1</t>
        </is>
      </c>
      <c r="AN34" s="2" t="inlineStr">
        <is>
          <t/>
        </is>
      </c>
      <c r="AO34" t="inlineStr">
        <is>
          <t/>
        </is>
      </c>
      <c r="AP34" s="2" t="inlineStr">
        <is>
          <t>système électronique de gestion de copyright|
ECMS</t>
        </is>
      </c>
      <c r="AQ34" s="2" t="inlineStr">
        <is>
          <t>1|
1</t>
        </is>
      </c>
      <c r="AR34" s="2" t="inlineStr">
        <is>
          <t xml:space="preserve">|
</t>
        </is>
      </c>
      <c r="AS34" t="inlineStr">
        <is>
          <t/>
        </is>
      </c>
      <c r="AT34" t="inlineStr">
        <is>
          <t/>
        </is>
      </c>
      <c r="AU34" t="inlineStr">
        <is>
          <t/>
        </is>
      </c>
      <c r="AV34" t="inlineStr">
        <is>
          <t/>
        </is>
      </c>
      <c r="AW34" t="inlineStr">
        <is>
          <t/>
        </is>
      </c>
      <c r="AX34" t="inlineStr">
        <is>
          <t/>
        </is>
      </c>
      <c r="AY34" t="inlineStr">
        <is>
          <t/>
        </is>
      </c>
      <c r="AZ34" t="inlineStr">
        <is>
          <t/>
        </is>
      </c>
      <c r="BA34" t="inlineStr">
        <is>
          <t/>
        </is>
      </c>
      <c r="BB34" t="inlineStr">
        <is>
          <t/>
        </is>
      </c>
      <c r="BC34" t="inlineStr">
        <is>
          <t/>
        </is>
      </c>
      <c r="BD34" t="inlineStr">
        <is>
          <t/>
        </is>
      </c>
      <c r="BE34" t="inlineStr">
        <is>
          <t/>
        </is>
      </c>
      <c r="BF34" s="2" t="inlineStr">
        <is>
          <t>sistema elettronico di gestione del copyright</t>
        </is>
      </c>
      <c r="BG34" s="2" t="inlineStr">
        <is>
          <t>1</t>
        </is>
      </c>
      <c r="BH34" s="2" t="inlineStr">
        <is>
          <t/>
        </is>
      </c>
      <c r="BI34" t="inlineStr">
        <is>
          <t/>
        </is>
      </c>
      <c r="BJ34" t="inlineStr">
        <is>
          <t/>
        </is>
      </c>
      <c r="BK34" t="inlineStr">
        <is>
          <t/>
        </is>
      </c>
      <c r="BL34" t="inlineStr">
        <is>
          <t/>
        </is>
      </c>
      <c r="BM34" t="inlineStr">
        <is>
          <t/>
        </is>
      </c>
      <c r="BN34" t="inlineStr">
        <is>
          <t/>
        </is>
      </c>
      <c r="BO34" t="inlineStr">
        <is>
          <t/>
        </is>
      </c>
      <c r="BP34" t="inlineStr">
        <is>
          <t/>
        </is>
      </c>
      <c r="BQ34" t="inlineStr">
        <is>
          <t/>
        </is>
      </c>
      <c r="BR34" t="inlineStr">
        <is>
          <t/>
        </is>
      </c>
      <c r="BS34" t="inlineStr">
        <is>
          <t/>
        </is>
      </c>
      <c r="BT34" t="inlineStr">
        <is>
          <t/>
        </is>
      </c>
      <c r="BU34" t="inlineStr">
        <is>
          <t/>
        </is>
      </c>
      <c r="BV34" s="2" t="inlineStr">
        <is>
          <t>ECMS|
elektronisch systeem voor het beheer van auteursrechten</t>
        </is>
      </c>
      <c r="BW34" s="2" t="inlineStr">
        <is>
          <t>1|
1</t>
        </is>
      </c>
      <c r="BX34" s="2" t="inlineStr">
        <is>
          <t xml:space="preserve">|
</t>
        </is>
      </c>
      <c r="BY34" t="inlineStr">
        <is>
          <t/>
        </is>
      </c>
      <c r="BZ34" t="inlineStr">
        <is>
          <t/>
        </is>
      </c>
      <c r="CA34" t="inlineStr">
        <is>
          <t/>
        </is>
      </c>
      <c r="CB34" t="inlineStr">
        <is>
          <t/>
        </is>
      </c>
      <c r="CC34" t="inlineStr">
        <is>
          <t/>
        </is>
      </c>
      <c r="CD34" s="2" t="inlineStr">
        <is>
          <t>sistema eletrónico de gestão de direitos de propriedade intelectual</t>
        </is>
      </c>
      <c r="CE34" s="2" t="inlineStr">
        <is>
          <t>2</t>
        </is>
      </c>
      <c r="CF34" s="2" t="inlineStr">
        <is>
          <t/>
        </is>
      </c>
      <c r="CG34" t="inlineStr">
        <is>
          <t/>
        </is>
      </c>
      <c r="CH34" t="inlineStr">
        <is>
          <t/>
        </is>
      </c>
      <c r="CI34" t="inlineStr">
        <is>
          <t/>
        </is>
      </c>
      <c r="CJ34" t="inlineStr">
        <is>
          <t/>
        </is>
      </c>
      <c r="CK34" t="inlineStr">
        <is>
          <t/>
        </is>
      </c>
      <c r="CL34" t="inlineStr">
        <is>
          <t/>
        </is>
      </c>
      <c r="CM34" t="inlineStr">
        <is>
          <t/>
        </is>
      </c>
      <c r="CN34" t="inlineStr">
        <is>
          <t/>
        </is>
      </c>
      <c r="CO34" t="inlineStr">
        <is>
          <t/>
        </is>
      </c>
      <c r="CP34" t="inlineStr">
        <is>
          <t/>
        </is>
      </c>
      <c r="CQ34" t="inlineStr">
        <is>
          <t/>
        </is>
      </c>
      <c r="CR34" t="inlineStr">
        <is>
          <t/>
        </is>
      </c>
      <c r="CS34" t="inlineStr">
        <is>
          <t/>
        </is>
      </c>
      <c r="CT34" s="2" t="inlineStr">
        <is>
          <t>elektroniskt system för hantering av upphovsrätt</t>
        </is>
      </c>
      <c r="CU34" s="2" t="inlineStr">
        <is>
          <t>1</t>
        </is>
      </c>
      <c r="CV34" s="2" t="inlineStr">
        <is>
          <t/>
        </is>
      </c>
      <c r="CW34" t="inlineStr">
        <is>
          <t/>
        </is>
      </c>
    </row>
    <row r="35">
      <c r="A35" s="1" t="str">
        <f>HYPERLINK("https://iate.europa.eu/entry/result/172631/all", "172631")</f>
        <v>172631</v>
      </c>
      <c r="B35" t="inlineStr">
        <is>
          <t>SOCIAL QUESTIONS;EUROPEAN UNION;EDUCATION AND COMMUNICATIONS</t>
        </is>
      </c>
      <c r="C35" t="inlineStr">
        <is>
          <t>SOCIAL QUESTIONS|culture and religion|arts;EUROPEAN UNION|European construction|European Union;EDUCATION AND COMMUNICATIONS|communications|communications systems;EDUCATION AND COMMUNICATIONS|communications|means of communication|mass media</t>
        </is>
      </c>
      <c r="D35" t="inlineStr">
        <is>
          <t>no</t>
        </is>
      </c>
      <c r="E35" t="inlineStr">
        <is>
          <t/>
        </is>
      </c>
      <c r="F35" t="inlineStr">
        <is>
          <t/>
        </is>
      </c>
      <c r="G35" t="inlineStr">
        <is>
          <t/>
        </is>
      </c>
      <c r="H35" t="inlineStr">
        <is>
          <t/>
        </is>
      </c>
      <c r="I35" t="inlineStr">
        <is>
          <t/>
        </is>
      </c>
      <c r="J35" t="inlineStr">
        <is>
          <t/>
        </is>
      </c>
      <c r="K35" t="inlineStr">
        <is>
          <t/>
        </is>
      </c>
      <c r="L35" t="inlineStr">
        <is>
          <t/>
        </is>
      </c>
      <c r="M35" t="inlineStr">
        <is>
          <t/>
        </is>
      </c>
      <c r="N35" t="inlineStr">
        <is>
          <t/>
        </is>
      </c>
      <c r="O35" t="inlineStr">
        <is>
          <t/>
        </is>
      </c>
      <c r="P35" t="inlineStr">
        <is>
          <t/>
        </is>
      </c>
      <c r="Q35" t="inlineStr">
        <is>
          <t/>
        </is>
      </c>
      <c r="R35" t="inlineStr">
        <is>
          <t/>
        </is>
      </c>
      <c r="S35" t="inlineStr">
        <is>
          <t/>
        </is>
      </c>
      <c r="T35" t="inlineStr">
        <is>
          <t/>
        </is>
      </c>
      <c r="U35" t="inlineStr">
        <is>
          <t/>
        </is>
      </c>
      <c r="V35" t="inlineStr">
        <is>
          <t/>
        </is>
      </c>
      <c r="W35" t="inlineStr">
        <is>
          <t/>
        </is>
      </c>
      <c r="X35" t="inlineStr">
        <is>
          <t/>
        </is>
      </c>
      <c r="Y35" t="inlineStr">
        <is>
          <t/>
        </is>
      </c>
      <c r="Z35" s="2" t="inlineStr">
        <is>
          <t>European Publishers Council|
EPC</t>
        </is>
      </c>
      <c r="AA35" s="2" t="inlineStr">
        <is>
          <t>1|
1</t>
        </is>
      </c>
      <c r="AB35" s="2" t="inlineStr">
        <is>
          <t xml:space="preserve">|
</t>
        </is>
      </c>
      <c r="AC35" t="inlineStr">
        <is>
          <t/>
        </is>
      </c>
      <c r="AD35" t="inlineStr">
        <is>
          <t/>
        </is>
      </c>
      <c r="AE35" t="inlineStr">
        <is>
          <t/>
        </is>
      </c>
      <c r="AF35" t="inlineStr">
        <is>
          <t/>
        </is>
      </c>
      <c r="AG35" t="inlineStr">
        <is>
          <t/>
        </is>
      </c>
      <c r="AH35" t="inlineStr">
        <is>
          <t/>
        </is>
      </c>
      <c r="AI35" t="inlineStr">
        <is>
          <t/>
        </is>
      </c>
      <c r="AJ35" t="inlineStr">
        <is>
          <t/>
        </is>
      </c>
      <c r="AK35" t="inlineStr">
        <is>
          <t/>
        </is>
      </c>
      <c r="AL35" t="inlineStr">
        <is>
          <t/>
        </is>
      </c>
      <c r="AM35" t="inlineStr">
        <is>
          <t/>
        </is>
      </c>
      <c r="AN35" t="inlineStr">
        <is>
          <t/>
        </is>
      </c>
      <c r="AO35" t="inlineStr">
        <is>
          <t/>
        </is>
      </c>
      <c r="AP35" s="2" t="inlineStr">
        <is>
          <t>EPC|
Conseil européen des éditeurs de presse|
Conseil des éditeurs européens</t>
        </is>
      </c>
      <c r="AQ35" s="2" t="inlineStr">
        <is>
          <t>1|
2|
1</t>
        </is>
      </c>
      <c r="AR35" s="2" t="inlineStr">
        <is>
          <t xml:space="preserve">|
|
</t>
        </is>
      </c>
      <c r="AS35" t="inlineStr">
        <is>
          <t/>
        </is>
      </c>
      <c r="AT35" t="inlineStr">
        <is>
          <t/>
        </is>
      </c>
      <c r="AU35" t="inlineStr">
        <is>
          <t/>
        </is>
      </c>
      <c r="AV35" t="inlineStr">
        <is>
          <t/>
        </is>
      </c>
      <c r="AW35" t="inlineStr">
        <is>
          <t/>
        </is>
      </c>
      <c r="AX35" t="inlineStr">
        <is>
          <t/>
        </is>
      </c>
      <c r="AY35" t="inlineStr">
        <is>
          <t/>
        </is>
      </c>
      <c r="AZ35" t="inlineStr">
        <is>
          <t/>
        </is>
      </c>
      <c r="BA35" t="inlineStr">
        <is>
          <t/>
        </is>
      </c>
      <c r="BB35" t="inlineStr">
        <is>
          <t/>
        </is>
      </c>
      <c r="BC35" t="inlineStr">
        <is>
          <t/>
        </is>
      </c>
      <c r="BD35" t="inlineStr">
        <is>
          <t/>
        </is>
      </c>
      <c r="BE35" t="inlineStr">
        <is>
          <t/>
        </is>
      </c>
      <c r="BF35" t="inlineStr">
        <is>
          <t/>
        </is>
      </c>
      <c r="BG35" t="inlineStr">
        <is>
          <t/>
        </is>
      </c>
      <c r="BH35" t="inlineStr">
        <is>
          <t/>
        </is>
      </c>
      <c r="BI35" t="inlineStr">
        <is>
          <t/>
        </is>
      </c>
      <c r="BJ35" t="inlineStr">
        <is>
          <t/>
        </is>
      </c>
      <c r="BK35" t="inlineStr">
        <is>
          <t/>
        </is>
      </c>
      <c r="BL35" t="inlineStr">
        <is>
          <t/>
        </is>
      </c>
      <c r="BM35" t="inlineStr">
        <is>
          <t/>
        </is>
      </c>
      <c r="BN35" t="inlineStr">
        <is>
          <t/>
        </is>
      </c>
      <c r="BO35" t="inlineStr">
        <is>
          <t/>
        </is>
      </c>
      <c r="BP35" t="inlineStr">
        <is>
          <t/>
        </is>
      </c>
      <c r="BQ35" t="inlineStr">
        <is>
          <t/>
        </is>
      </c>
      <c r="BR35" t="inlineStr">
        <is>
          <t/>
        </is>
      </c>
      <c r="BS35" t="inlineStr">
        <is>
          <t/>
        </is>
      </c>
      <c r="BT35" t="inlineStr">
        <is>
          <t/>
        </is>
      </c>
      <c r="BU35" t="inlineStr">
        <is>
          <t/>
        </is>
      </c>
      <c r="BV35" t="inlineStr">
        <is>
          <t/>
        </is>
      </c>
      <c r="BW35" t="inlineStr">
        <is>
          <t/>
        </is>
      </c>
      <c r="BX35" t="inlineStr">
        <is>
          <t/>
        </is>
      </c>
      <c r="BY35" t="inlineStr">
        <is>
          <t/>
        </is>
      </c>
      <c r="BZ35" t="inlineStr">
        <is>
          <t/>
        </is>
      </c>
      <c r="CA35" t="inlineStr">
        <is>
          <t/>
        </is>
      </c>
      <c r="CB35" t="inlineStr">
        <is>
          <t/>
        </is>
      </c>
      <c r="CC35" t="inlineStr">
        <is>
          <t/>
        </is>
      </c>
      <c r="CD35" s="2" t="inlineStr">
        <is>
          <t>Conselho Europeu de Editores|
Conselho de Editores Europeus|
CEE|
EPC</t>
        </is>
      </c>
      <c r="CE35" s="2" t="inlineStr">
        <is>
          <t>1|
1|
1|
1</t>
        </is>
      </c>
      <c r="CF35" s="2" t="inlineStr">
        <is>
          <t xml:space="preserve">|
|
|
</t>
        </is>
      </c>
      <c r="CG35" t="inlineStr">
        <is>
          <t/>
        </is>
      </c>
      <c r="CH35" t="inlineStr">
        <is>
          <t/>
        </is>
      </c>
      <c r="CI35" t="inlineStr">
        <is>
          <t/>
        </is>
      </c>
      <c r="CJ35" t="inlineStr">
        <is>
          <t/>
        </is>
      </c>
      <c r="CK35" t="inlineStr">
        <is>
          <t/>
        </is>
      </c>
      <c r="CL35" t="inlineStr">
        <is>
          <t/>
        </is>
      </c>
      <c r="CM35" t="inlineStr">
        <is>
          <t/>
        </is>
      </c>
      <c r="CN35" t="inlineStr">
        <is>
          <t/>
        </is>
      </c>
      <c r="CO35" t="inlineStr">
        <is>
          <t/>
        </is>
      </c>
      <c r="CP35" t="inlineStr">
        <is>
          <t/>
        </is>
      </c>
      <c r="CQ35" t="inlineStr">
        <is>
          <t/>
        </is>
      </c>
      <c r="CR35" t="inlineStr">
        <is>
          <t/>
        </is>
      </c>
      <c r="CS35" t="inlineStr">
        <is>
          <t/>
        </is>
      </c>
      <c r="CT35" t="inlineStr">
        <is>
          <t/>
        </is>
      </c>
      <c r="CU35" t="inlineStr">
        <is>
          <t/>
        </is>
      </c>
      <c r="CV35" t="inlineStr">
        <is>
          <t/>
        </is>
      </c>
      <c r="CW35" t="inlineStr">
        <is>
          <t/>
        </is>
      </c>
    </row>
    <row r="36">
      <c r="A36" s="1" t="str">
        <f>HYPERLINK("https://iate.europa.eu/entry/result/113740/all", "113740")</f>
        <v>113740</v>
      </c>
      <c r="B36" t="inlineStr">
        <is>
          <t>LAW;SOCIAL QUESTIONS</t>
        </is>
      </c>
      <c r="C36" t="inlineStr">
        <is>
          <t>LAW;SOCIAL QUESTIONS|culture and religion|arts</t>
        </is>
      </c>
      <c r="D36" t="inlineStr">
        <is>
          <t>no</t>
        </is>
      </c>
      <c r="E36" t="inlineStr">
        <is>
          <t/>
        </is>
      </c>
      <c r="F36" t="inlineStr">
        <is>
          <t/>
        </is>
      </c>
      <c r="G36" t="inlineStr">
        <is>
          <t/>
        </is>
      </c>
      <c r="H36" t="inlineStr">
        <is>
          <t/>
        </is>
      </c>
      <c r="I36" t="inlineStr">
        <is>
          <t/>
        </is>
      </c>
      <c r="J36" t="inlineStr">
        <is>
          <t/>
        </is>
      </c>
      <c r="K36" t="inlineStr">
        <is>
          <t/>
        </is>
      </c>
      <c r="L36" t="inlineStr">
        <is>
          <t/>
        </is>
      </c>
      <c r="M36" t="inlineStr">
        <is>
          <t/>
        </is>
      </c>
      <c r="N36" s="2" t="inlineStr">
        <is>
          <t>Selskabet til Forvaltning af Rettigheder i forbindelse med Opførelse og Mekanisk Gengivelse af Musik</t>
        </is>
      </c>
      <c r="O36" s="2" t="inlineStr">
        <is>
          <t>1</t>
        </is>
      </c>
      <c r="P36" s="2" t="inlineStr">
        <is>
          <t/>
        </is>
      </c>
      <c r="Q36" t="inlineStr">
        <is>
          <t/>
        </is>
      </c>
      <c r="R36" s="2" t="inlineStr">
        <is>
          <t>GEMA|
Gesellschaft für musikalische Aufführungs- und mechanische Vervielfältigungsrechte</t>
        </is>
      </c>
      <c r="S36" s="2" t="inlineStr">
        <is>
          <t>1|
1</t>
        </is>
      </c>
      <c r="T36" s="2" t="inlineStr">
        <is>
          <t xml:space="preserve">|
</t>
        </is>
      </c>
      <c r="U36" t="inlineStr">
        <is>
          <t/>
        </is>
      </c>
      <c r="V36" s="2" t="inlineStr">
        <is>
          <t>εταιρεία για τα δικαιώματα εκτελέσεως μουσικών έργων και μηχανικής αναπαραγωγής</t>
        </is>
      </c>
      <c r="W36" s="2" t="inlineStr">
        <is>
          <t>1</t>
        </is>
      </c>
      <c r="X36" s="2" t="inlineStr">
        <is>
          <t/>
        </is>
      </c>
      <c r="Y36" t="inlineStr">
        <is>
          <t/>
        </is>
      </c>
      <c r="Z36" s="2" t="inlineStr">
        <is>
          <t>Musical Performance and Mechanical Reproduction Rights Society</t>
        </is>
      </c>
      <c r="AA36" s="2" t="inlineStr">
        <is>
          <t>1</t>
        </is>
      </c>
      <c r="AB36" s="2" t="inlineStr">
        <is>
          <t/>
        </is>
      </c>
      <c r="AC36" t="inlineStr">
        <is>
          <t/>
        </is>
      </c>
      <c r="AD36" s="2" t="inlineStr">
        <is>
          <t>Sociedad de derechos de ejecución y reproducción de obras musicales</t>
        </is>
      </c>
      <c r="AE36" s="2" t="inlineStr">
        <is>
          <t>1</t>
        </is>
      </c>
      <c r="AF36" s="2" t="inlineStr">
        <is>
          <t/>
        </is>
      </c>
      <c r="AG36" t="inlineStr">
        <is>
          <t/>
        </is>
      </c>
      <c r="AH36" t="inlineStr">
        <is>
          <t/>
        </is>
      </c>
      <c r="AI36" t="inlineStr">
        <is>
          <t/>
        </is>
      </c>
      <c r="AJ36" t="inlineStr">
        <is>
          <t/>
        </is>
      </c>
      <c r="AK36" t="inlineStr">
        <is>
          <t/>
        </is>
      </c>
      <c r="AL36" t="inlineStr">
        <is>
          <t/>
        </is>
      </c>
      <c r="AM36" t="inlineStr">
        <is>
          <t/>
        </is>
      </c>
      <c r="AN36" t="inlineStr">
        <is>
          <t/>
        </is>
      </c>
      <c r="AO36" t="inlineStr">
        <is>
          <t/>
        </is>
      </c>
      <c r="AP36" t="inlineStr">
        <is>
          <t/>
        </is>
      </c>
      <c r="AQ36" t="inlineStr">
        <is>
          <t/>
        </is>
      </c>
      <c r="AR36" t="inlineStr">
        <is>
          <t/>
        </is>
      </c>
      <c r="AS36" t="inlineStr">
        <is>
          <t/>
        </is>
      </c>
      <c r="AT36" t="inlineStr">
        <is>
          <t/>
        </is>
      </c>
      <c r="AU36" t="inlineStr">
        <is>
          <t/>
        </is>
      </c>
      <c r="AV36" t="inlineStr">
        <is>
          <t/>
        </is>
      </c>
      <c r="AW36" t="inlineStr">
        <is>
          <t/>
        </is>
      </c>
      <c r="AX36" t="inlineStr">
        <is>
          <t/>
        </is>
      </c>
      <c r="AY36" t="inlineStr">
        <is>
          <t/>
        </is>
      </c>
      <c r="AZ36" t="inlineStr">
        <is>
          <t/>
        </is>
      </c>
      <c r="BA36" t="inlineStr">
        <is>
          <t/>
        </is>
      </c>
      <c r="BB36" t="inlineStr">
        <is>
          <t/>
        </is>
      </c>
      <c r="BC36" t="inlineStr">
        <is>
          <t/>
        </is>
      </c>
      <c r="BD36" t="inlineStr">
        <is>
          <t/>
        </is>
      </c>
      <c r="BE36" t="inlineStr">
        <is>
          <t/>
        </is>
      </c>
      <c r="BF36" s="2" t="inlineStr">
        <is>
          <t>società per i diritti d'esecuzione musicale e di riproduzione meccanica</t>
        </is>
      </c>
      <c r="BG36" s="2" t="inlineStr">
        <is>
          <t>1</t>
        </is>
      </c>
      <c r="BH36" s="2" t="inlineStr">
        <is>
          <t/>
        </is>
      </c>
      <c r="BI36" t="inlineStr">
        <is>
          <t/>
        </is>
      </c>
      <c r="BJ36" t="inlineStr">
        <is>
          <t/>
        </is>
      </c>
      <c r="BK36" t="inlineStr">
        <is>
          <t/>
        </is>
      </c>
      <c r="BL36" t="inlineStr">
        <is>
          <t/>
        </is>
      </c>
      <c r="BM36" t="inlineStr">
        <is>
          <t/>
        </is>
      </c>
      <c r="BN36" t="inlineStr">
        <is>
          <t/>
        </is>
      </c>
      <c r="BO36" t="inlineStr">
        <is>
          <t/>
        </is>
      </c>
      <c r="BP36" t="inlineStr">
        <is>
          <t/>
        </is>
      </c>
      <c r="BQ36" t="inlineStr">
        <is>
          <t/>
        </is>
      </c>
      <c r="BR36" t="inlineStr">
        <is>
          <t/>
        </is>
      </c>
      <c r="BS36" t="inlineStr">
        <is>
          <t/>
        </is>
      </c>
      <c r="BT36" t="inlineStr">
        <is>
          <t/>
        </is>
      </c>
      <c r="BU36" t="inlineStr">
        <is>
          <t/>
        </is>
      </c>
      <c r="BV36" t="inlineStr">
        <is>
          <t/>
        </is>
      </c>
      <c r="BW36" t="inlineStr">
        <is>
          <t/>
        </is>
      </c>
      <c r="BX36" t="inlineStr">
        <is>
          <t/>
        </is>
      </c>
      <c r="BY36" t="inlineStr">
        <is>
          <t/>
        </is>
      </c>
      <c r="BZ36" t="inlineStr">
        <is>
          <t/>
        </is>
      </c>
      <c r="CA36" t="inlineStr">
        <is>
          <t/>
        </is>
      </c>
      <c r="CB36" t="inlineStr">
        <is>
          <t/>
        </is>
      </c>
      <c r="CC36" t="inlineStr">
        <is>
          <t/>
        </is>
      </c>
      <c r="CD36" s="2" t="inlineStr">
        <is>
          <t>sociedade dos direitos relativos à difusão de obras musicais e sua reprodução mecânica</t>
        </is>
      </c>
      <c r="CE36" s="2" t="inlineStr">
        <is>
          <t>1</t>
        </is>
      </c>
      <c r="CF36" s="2" t="inlineStr">
        <is>
          <t/>
        </is>
      </c>
      <c r="CG36" t="inlineStr">
        <is>
          <t/>
        </is>
      </c>
      <c r="CH36" t="inlineStr">
        <is>
          <t/>
        </is>
      </c>
      <c r="CI36" t="inlineStr">
        <is>
          <t/>
        </is>
      </c>
      <c r="CJ36" t="inlineStr">
        <is>
          <t/>
        </is>
      </c>
      <c r="CK36" t="inlineStr">
        <is>
          <t/>
        </is>
      </c>
      <c r="CL36" t="inlineStr">
        <is>
          <t/>
        </is>
      </c>
      <c r="CM36" t="inlineStr">
        <is>
          <t/>
        </is>
      </c>
      <c r="CN36" t="inlineStr">
        <is>
          <t/>
        </is>
      </c>
      <c r="CO36" t="inlineStr">
        <is>
          <t/>
        </is>
      </c>
      <c r="CP36" t="inlineStr">
        <is>
          <t/>
        </is>
      </c>
      <c r="CQ36" t="inlineStr">
        <is>
          <t/>
        </is>
      </c>
      <c r="CR36" t="inlineStr">
        <is>
          <t/>
        </is>
      </c>
      <c r="CS36" t="inlineStr">
        <is>
          <t/>
        </is>
      </c>
      <c r="CT36" t="inlineStr">
        <is>
          <t/>
        </is>
      </c>
      <c r="CU36" t="inlineStr">
        <is>
          <t/>
        </is>
      </c>
      <c r="CV36" t="inlineStr">
        <is>
          <t/>
        </is>
      </c>
      <c r="CW36" t="inlineStr">
        <is>
          <t/>
        </is>
      </c>
    </row>
    <row r="37">
      <c r="A37" s="1" t="str">
        <f>HYPERLINK("https://iate.europa.eu/entry/result/3578469/all", "3578469")</f>
        <v>3578469</v>
      </c>
      <c r="B37" t="inlineStr">
        <is>
          <t>PRODUCTION, TECHNOLOGY AND RESEARCH</t>
        </is>
      </c>
      <c r="C37" t="inlineStr">
        <is>
          <t>PRODUCTION, TECHNOLOGY AND RESEARCH|research and intellectual property|intellectual property</t>
        </is>
      </c>
      <c r="D37" t="inlineStr">
        <is>
          <t>no</t>
        </is>
      </c>
      <c r="E37" t="inlineStr">
        <is>
          <t/>
        </is>
      </c>
      <c r="F37" s="2" t="inlineStr">
        <is>
          <t>Бюлетин на промишлените дизайни на Общността</t>
        </is>
      </c>
      <c r="G37" s="2" t="inlineStr">
        <is>
          <t>3</t>
        </is>
      </c>
      <c r="H37" s="2" t="inlineStr">
        <is>
          <t/>
        </is>
      </c>
      <c r="I37" t="inlineStr">
        <is>
          <t/>
        </is>
      </c>
      <c r="J37" s="2" t="inlineStr">
        <is>
          <t>Věstník průmyslových vzorů Společenství</t>
        </is>
      </c>
      <c r="K37" s="2" t="inlineStr">
        <is>
          <t>3</t>
        </is>
      </c>
      <c r="L37" s="2" t="inlineStr">
        <is>
          <t/>
        </is>
      </c>
      <c r="M37" t="inlineStr">
        <is>
          <t/>
        </is>
      </c>
      <c r="N37" s="2" t="inlineStr">
        <is>
          <t>Registreringstidende for EF-design</t>
        </is>
      </c>
      <c r="O37" s="2" t="inlineStr">
        <is>
          <t>3</t>
        </is>
      </c>
      <c r="P37" s="2" t="inlineStr">
        <is>
          <t/>
        </is>
      </c>
      <c r="Q37" t="inlineStr">
        <is>
          <t/>
        </is>
      </c>
      <c r="R37" s="2" t="inlineStr">
        <is>
          <t>Blatt für Gemeinschaftsgeschmacksmuster</t>
        </is>
      </c>
      <c r="S37" s="2" t="inlineStr">
        <is>
          <t>4</t>
        </is>
      </c>
      <c r="T37" s="2" t="inlineStr">
        <is>
          <t/>
        </is>
      </c>
      <c r="U37" t="inlineStr">
        <is>
          <t>regelmäßig erscheinende Veröffentlichung des EUIPO, die Angaben über Geschmacksmuster enthält, die gemäß den Gemeinschaftsgeschmacksmusterverordnungen veröffentlicht werden müssen</t>
        </is>
      </c>
      <c r="V37" s="2" t="inlineStr">
        <is>
          <t>Δελτίο Κοινοτικών Σχεδίων και Υποδειγμάτων</t>
        </is>
      </c>
      <c r="W37" s="2" t="inlineStr">
        <is>
          <t>3</t>
        </is>
      </c>
      <c r="X37" s="2" t="inlineStr">
        <is>
          <t/>
        </is>
      </c>
      <c r="Y37" t="inlineStr">
        <is>
          <t/>
        </is>
      </c>
      <c r="Z37" s="2" t="inlineStr">
        <is>
          <t>Community Designs Bulletin</t>
        </is>
      </c>
      <c r="AA37" s="2" t="inlineStr">
        <is>
          <t>4</t>
        </is>
      </c>
      <c r="AB37" s="2" t="inlineStr">
        <is>
          <t/>
        </is>
      </c>
      <c r="AC37" t="inlineStr">
        <is>
          <t>periodical publication of the Office containing information about designs that must be published in accordance with the Community designs regulations</t>
        </is>
      </c>
      <c r="AD37" s="2" t="inlineStr">
        <is>
          <t>Boletín de Dibujos y Modelos Comunitarios</t>
        </is>
      </c>
      <c r="AE37" s="2" t="inlineStr">
        <is>
          <t>4</t>
        </is>
      </c>
      <c r="AF37" s="2" t="inlineStr">
        <is>
          <t/>
        </is>
      </c>
      <c r="AG37" t="inlineStr">
        <is>
          <t>publicación periódica de la Oficina que contiene información sobre dibujos y modelos que debe ser publicada de conformidad con los Reglamentos de los dibujos y modelos comunitarios</t>
        </is>
      </c>
      <c r="AH37" s="2" t="inlineStr">
        <is>
          <t>Ühenduse Disainilahenduste Bülletään</t>
        </is>
      </c>
      <c r="AI37" s="2" t="inlineStr">
        <is>
          <t>3</t>
        </is>
      </c>
      <c r="AJ37" s="2" t="inlineStr">
        <is>
          <t/>
        </is>
      </c>
      <c r="AK37" t="inlineStr">
        <is>
          <t/>
        </is>
      </c>
      <c r="AL37" s="2" t="inlineStr">
        <is>
          <t>yhteisömalleja koskeva tiedote</t>
        </is>
      </c>
      <c r="AM37" s="2" t="inlineStr">
        <is>
          <t>3</t>
        </is>
      </c>
      <c r="AN37" s="2" t="inlineStr">
        <is>
          <t/>
        </is>
      </c>
      <c r="AO37" t="inlineStr">
        <is>
          <t/>
        </is>
      </c>
      <c r="AP37" s="2" t="inlineStr">
        <is>
          <t>Bulletin des dessins ou modèles communautaires</t>
        </is>
      </c>
      <c r="AQ37" s="2" t="inlineStr">
        <is>
          <t>4</t>
        </is>
      </c>
      <c r="AR37" s="2" t="inlineStr">
        <is>
          <t/>
        </is>
      </c>
      <c r="AS37" t="inlineStr">
        <is>
          <t>publication régulière de l'Office reprenant les informations relatives aux changements affectant les dessins ou modèles communautaires enregistrés (vente, cession sous licence, renouvellement)</t>
        </is>
      </c>
      <c r="AT37" t="inlineStr">
        <is>
          <t/>
        </is>
      </c>
      <c r="AU37" t="inlineStr">
        <is>
          <t/>
        </is>
      </c>
      <c r="AV37" t="inlineStr">
        <is>
          <t/>
        </is>
      </c>
      <c r="AW37" t="inlineStr">
        <is>
          <t/>
        </is>
      </c>
      <c r="AX37" s="2" t="inlineStr">
        <is>
          <t>Službeni glasnik dizajna Zajednice</t>
        </is>
      </c>
      <c r="AY37" s="2" t="inlineStr">
        <is>
          <t>3</t>
        </is>
      </c>
      <c r="AZ37" s="2" t="inlineStr">
        <is>
          <t/>
        </is>
      </c>
      <c r="BA37" t="inlineStr">
        <is>
          <t/>
        </is>
      </c>
      <c r="BB37" s="2" t="inlineStr">
        <is>
          <t>Közösségi Formatervezésiminta-oltalmi Közlöny</t>
        </is>
      </c>
      <c r="BC37" s="2" t="inlineStr">
        <is>
          <t>3</t>
        </is>
      </c>
      <c r="BD37" s="2" t="inlineStr">
        <is>
          <t/>
        </is>
      </c>
      <c r="BE37" t="inlineStr">
        <is>
          <t/>
        </is>
      </c>
      <c r="BF37" s="2" t="inlineStr">
        <is>
          <t>bollettino dei disegni e modelli comunitari</t>
        </is>
      </c>
      <c r="BG37" s="2" t="inlineStr">
        <is>
          <t>4</t>
        </is>
      </c>
      <c r="BH37" s="2" t="inlineStr">
        <is>
          <t/>
        </is>
      </c>
      <c r="BI37" t="inlineStr">
        <is>
          <t>pubblicazione periodica contenente le iscrizioni aperte alla pubblica consultazione riportate nel registro, nonché tutte le altre indicazioni la cui pubblicazione sia prescritta dal presente regolamento o dal regolamento di esecuzione</t>
        </is>
      </c>
      <c r="BJ37" s="2" t="inlineStr">
        <is>
          <t>Bendrijos dizainų biuletenis</t>
        </is>
      </c>
      <c r="BK37" s="2" t="inlineStr">
        <is>
          <t>3</t>
        </is>
      </c>
      <c r="BL37" s="2" t="inlineStr">
        <is>
          <t/>
        </is>
      </c>
      <c r="BM37" t="inlineStr">
        <is>
          <t/>
        </is>
      </c>
      <c r="BN37" s="2" t="inlineStr">
        <is>
          <t>Kopienas Dizainparaugu Biļetens</t>
        </is>
      </c>
      <c r="BO37" s="2" t="inlineStr">
        <is>
          <t>3</t>
        </is>
      </c>
      <c r="BP37" s="2" t="inlineStr">
        <is>
          <t/>
        </is>
      </c>
      <c r="BQ37" t="inlineStr">
        <is>
          <t/>
        </is>
      </c>
      <c r="BR37" s="2" t="inlineStr">
        <is>
          <t>Bulettin tad-Disinji Komunitarji</t>
        </is>
      </c>
      <c r="BS37" s="2" t="inlineStr">
        <is>
          <t>3</t>
        </is>
      </c>
      <c r="BT37" s="2" t="inlineStr">
        <is>
          <t/>
        </is>
      </c>
      <c r="BU37" t="inlineStr">
        <is>
          <t/>
        </is>
      </c>
      <c r="BV37" s="2" t="inlineStr">
        <is>
          <t>Gemeenschapsmodellenblad</t>
        </is>
      </c>
      <c r="BW37" s="2" t="inlineStr">
        <is>
          <t>3</t>
        </is>
      </c>
      <c r="BX37" s="2" t="inlineStr">
        <is>
          <t/>
        </is>
      </c>
      <c r="BY37" t="inlineStr">
        <is>
          <t/>
        </is>
      </c>
      <c r="BZ37" s="2" t="inlineStr">
        <is>
          <t>Biuletyn Wzorów Wspólnotowych</t>
        </is>
      </c>
      <c r="CA37" s="2" t="inlineStr">
        <is>
          <t>3</t>
        </is>
      </c>
      <c r="CB37" s="2" t="inlineStr">
        <is>
          <t/>
        </is>
      </c>
      <c r="CC37" t="inlineStr">
        <is>
          <t/>
        </is>
      </c>
      <c r="CD37" s="2" t="inlineStr">
        <is>
          <t>Boletim dos Desenhos e Modelos Comunitários</t>
        </is>
      </c>
      <c r="CE37" s="2" t="inlineStr">
        <is>
          <t>3</t>
        </is>
      </c>
      <c r="CF37" s="2" t="inlineStr">
        <is>
          <t/>
        </is>
      </c>
      <c r="CG37" t="inlineStr">
        <is>
          <t/>
        </is>
      </c>
      <c r="CH37" s="2" t="inlineStr">
        <is>
          <t>Buletin al desenelor sau modelelor industriale comunitare</t>
        </is>
      </c>
      <c r="CI37" s="2" t="inlineStr">
        <is>
          <t>3</t>
        </is>
      </c>
      <c r="CJ37" s="2" t="inlineStr">
        <is>
          <t/>
        </is>
      </c>
      <c r="CK37" t="inlineStr">
        <is>
          <t/>
        </is>
      </c>
      <c r="CL37" s="2" t="inlineStr">
        <is>
          <t>vestník dizajnov spoločenstva</t>
        </is>
      </c>
      <c r="CM37" s="2" t="inlineStr">
        <is>
          <t>3</t>
        </is>
      </c>
      <c r="CN37" s="2" t="inlineStr">
        <is>
          <t/>
        </is>
      </c>
      <c r="CO37" t="inlineStr">
        <is>
          <t/>
        </is>
      </c>
      <c r="CP37" s="2" t="inlineStr">
        <is>
          <t>Bilten modelov Skupnosti</t>
        </is>
      </c>
      <c r="CQ37" s="2" t="inlineStr">
        <is>
          <t>4</t>
        </is>
      </c>
      <c r="CR37" s="2" t="inlineStr">
        <is>
          <t/>
        </is>
      </c>
      <c r="CS37" t="inlineStr">
        <is>
          <t/>
        </is>
      </c>
      <c r="CT37" s="2" t="inlineStr">
        <is>
          <t>tidning om gemenskapsformgivningar</t>
        </is>
      </c>
      <c r="CU37" s="2" t="inlineStr">
        <is>
          <t>3</t>
        </is>
      </c>
      <c r="CV37" s="2" t="inlineStr">
        <is>
          <t/>
        </is>
      </c>
      <c r="CW37" t="inlineStr">
        <is>
          <t/>
        </is>
      </c>
    </row>
    <row r="38">
      <c r="A38" s="1" t="str">
        <f>HYPERLINK("https://iate.europa.eu/entry/result/1615484/all", "1615484")</f>
        <v>1615484</v>
      </c>
      <c r="B38" t="inlineStr">
        <is>
          <t>EDUCATION AND COMMUNICATIONS;PRODUCTION, TECHNOLOGY AND RESEARCH</t>
        </is>
      </c>
      <c r="C38" t="inlineStr">
        <is>
          <t>EDUCATION AND COMMUNICATIONS|communications|communications industry;PRODUCTION, TECHNOLOGY AND RESEARCH|technology and technical regulations|technical regulations|standardisation;EDUCATION AND COMMUNICATIONS|communications|communications industry|book trade;EDUCATION AND COMMUNICATIONS|documentation</t>
        </is>
      </c>
      <c r="D38" t="inlineStr">
        <is>
          <t>no</t>
        </is>
      </c>
      <c r="E38" t="inlineStr">
        <is>
          <t/>
        </is>
      </c>
      <c r="F38" t="inlineStr">
        <is>
          <t/>
        </is>
      </c>
      <c r="G38" t="inlineStr">
        <is>
          <t/>
        </is>
      </c>
      <c r="H38" t="inlineStr">
        <is>
          <t/>
        </is>
      </c>
      <c r="I38" t="inlineStr">
        <is>
          <t/>
        </is>
      </c>
      <c r="J38" t="inlineStr">
        <is>
          <t/>
        </is>
      </c>
      <c r="K38" t="inlineStr">
        <is>
          <t/>
        </is>
      </c>
      <c r="L38" t="inlineStr">
        <is>
          <t/>
        </is>
      </c>
      <c r="M38" t="inlineStr">
        <is>
          <t/>
        </is>
      </c>
      <c r="N38" s="2" t="inlineStr">
        <is>
          <t>internationalt standardbognummer|
ISBN|
Internationalt Standard-Bog-Nummer</t>
        </is>
      </c>
      <c r="O38" s="2" t="inlineStr">
        <is>
          <t>4|
4|
3</t>
        </is>
      </c>
      <c r="P38" s="2" t="inlineStr">
        <is>
          <t xml:space="preserve">|
|
</t>
        </is>
      </c>
      <c r="Q38" t="inlineStr">
        <is>
          <t/>
        </is>
      </c>
      <c r="R38" s="2" t="inlineStr">
        <is>
          <t>Internationale Standardbuchnummer|
ISBN|
internationale Standard-Buchnummer</t>
        </is>
      </c>
      <c r="S38" s="2" t="inlineStr">
        <is>
          <t>1|
3|
3</t>
        </is>
      </c>
      <c r="T38" s="2" t="inlineStr">
        <is>
          <t xml:space="preserve">|
|
</t>
        </is>
      </c>
      <c r="U38" t="inlineStr">
        <is>
          <t/>
        </is>
      </c>
      <c r="V38" s="2" t="inlineStr">
        <is>
          <t>διεθνής τυποποιημένος αριθμός βιβλίου|
ISBN|
διεθνής πρότυπος αριθμός βιβλίου</t>
        </is>
      </c>
      <c r="W38" s="2" t="inlineStr">
        <is>
          <t>4|
4|
3</t>
        </is>
      </c>
      <c r="X38" s="2" t="inlineStr">
        <is>
          <t xml:space="preserve">|
|
</t>
        </is>
      </c>
      <c r="Y38" t="inlineStr">
        <is>
          <t/>
        </is>
      </c>
      <c r="Z38" s="2" t="inlineStr">
        <is>
          <t>international standard book number|
ISBN</t>
        </is>
      </c>
      <c r="AA38" s="2" t="inlineStr">
        <is>
          <t>3|
3</t>
        </is>
      </c>
      <c r="AB38" s="2" t="inlineStr">
        <is>
          <t xml:space="preserve">|
</t>
        </is>
      </c>
      <c r="AC38" t="inlineStr">
        <is>
          <t>10-digit number that uniquely identifies books and book-like products published internationally</t>
        </is>
      </c>
      <c r="AD38" s="2" t="inlineStr">
        <is>
          <t>número internacional normalizado|
ISBN|
número internacional normalizado de los libros</t>
        </is>
      </c>
      <c r="AE38" s="2" t="inlineStr">
        <is>
          <t>3|
3|
3</t>
        </is>
      </c>
      <c r="AF38" s="2" t="inlineStr">
        <is>
          <t xml:space="preserve">|
|
</t>
        </is>
      </c>
      <c r="AG38" t="inlineStr">
        <is>
          <t/>
        </is>
      </c>
      <c r="AH38" s="2" t="inlineStr">
        <is>
          <t>raamatu rahvusvaheline standardnumber|
ISBN</t>
        </is>
      </c>
      <c r="AI38" s="2" t="inlineStr">
        <is>
          <t>3|
3</t>
        </is>
      </c>
      <c r="AJ38" s="2" t="inlineStr">
        <is>
          <t xml:space="preserve">|
</t>
        </is>
      </c>
      <c r="AK38" t="inlineStr">
        <is>
          <t>13-kohaline, ainult üks kord kasutatav numbrikombinatsioon. Väljaandele antud ISBNi ei või muuta, asendada ega uuesti kasutusele võtta. ISBN koosneb 13 numbrist: 3-kohalisele prefiksile 978, mis tähistab raamatutoodangut, järgneb 9-kohaline põhinumber ning lõpuks kontrollnumber, milleks on ühekohaline araabia number ning mis kontrollib eelneva numbrikombinatsiooni õigsust.</t>
        </is>
      </c>
      <c r="AL38" s="2" t="inlineStr">
        <is>
          <t>kirjan tai muun erillisteoksen kansainvälinen standarditunnus|
ISBN</t>
        </is>
      </c>
      <c r="AM38" s="2" t="inlineStr">
        <is>
          <t>3|
3</t>
        </is>
      </c>
      <c r="AN38" s="2" t="inlineStr">
        <is>
          <t xml:space="preserve">|
</t>
        </is>
      </c>
      <c r="AO38" t="inlineStr">
        <is>
          <t/>
        </is>
      </c>
      <c r="AP38" s="2" t="inlineStr">
        <is>
          <t>ISBN|
numéro international normalisé des livres</t>
        </is>
      </c>
      <c r="AQ38" s="2" t="inlineStr">
        <is>
          <t>1|
3</t>
        </is>
      </c>
      <c r="AR38" s="2" t="inlineStr">
        <is>
          <t xml:space="preserve">|
</t>
        </is>
      </c>
      <c r="AS38" t="inlineStr">
        <is>
          <t>numéro normalisé identifiant sur le plan international chaque titre ou chaque édition d'un titre d'un éditeur déterminé</t>
        </is>
      </c>
      <c r="AT38" s="2" t="inlineStr">
        <is>
          <t>ISBN|
Leabharuimhir Chaighdeánach Idirnáisiúnta</t>
        </is>
      </c>
      <c r="AU38" s="2" t="inlineStr">
        <is>
          <t>3|
3</t>
        </is>
      </c>
      <c r="AV38" s="2" t="inlineStr">
        <is>
          <t xml:space="preserve">|
</t>
        </is>
      </c>
      <c r="AW38" t="inlineStr">
        <is>
          <t/>
        </is>
      </c>
      <c r="AX38" t="inlineStr">
        <is>
          <t/>
        </is>
      </c>
      <c r="AY38" t="inlineStr">
        <is>
          <t/>
        </is>
      </c>
      <c r="AZ38" t="inlineStr">
        <is>
          <t/>
        </is>
      </c>
      <c r="BA38" t="inlineStr">
        <is>
          <t/>
        </is>
      </c>
      <c r="BB38" t="inlineStr">
        <is>
          <t/>
        </is>
      </c>
      <c r="BC38" t="inlineStr">
        <is>
          <t/>
        </is>
      </c>
      <c r="BD38" t="inlineStr">
        <is>
          <t/>
        </is>
      </c>
      <c r="BE38" t="inlineStr">
        <is>
          <t/>
        </is>
      </c>
      <c r="BF38" s="2" t="inlineStr">
        <is>
          <t>ISBN|
numero internazionale normalizzato dei libri</t>
        </is>
      </c>
      <c r="BG38" s="2" t="inlineStr">
        <is>
          <t>3|
3</t>
        </is>
      </c>
      <c r="BH38" s="2" t="inlineStr">
        <is>
          <t xml:space="preserve">|
</t>
        </is>
      </c>
      <c r="BI38" t="inlineStr">
        <is>
          <t/>
        </is>
      </c>
      <c r="BJ38" t="inlineStr">
        <is>
          <t/>
        </is>
      </c>
      <c r="BK38" t="inlineStr">
        <is>
          <t/>
        </is>
      </c>
      <c r="BL38" t="inlineStr">
        <is>
          <t/>
        </is>
      </c>
      <c r="BM38" t="inlineStr">
        <is>
          <t/>
        </is>
      </c>
      <c r="BN38" t="inlineStr">
        <is>
          <t/>
        </is>
      </c>
      <c r="BO38" t="inlineStr">
        <is>
          <t/>
        </is>
      </c>
      <c r="BP38" t="inlineStr">
        <is>
          <t/>
        </is>
      </c>
      <c r="BQ38" t="inlineStr">
        <is>
          <t/>
        </is>
      </c>
      <c r="BR38" t="inlineStr">
        <is>
          <t/>
        </is>
      </c>
      <c r="BS38" t="inlineStr">
        <is>
          <t/>
        </is>
      </c>
      <c r="BT38" t="inlineStr">
        <is>
          <t/>
        </is>
      </c>
      <c r="BU38" t="inlineStr">
        <is>
          <t/>
        </is>
      </c>
      <c r="BV38" s="2" t="inlineStr">
        <is>
          <t>Internationaal Standaard-Boeknummer|
Internationaal standaardboeknummer|
ISBN</t>
        </is>
      </c>
      <c r="BW38" s="2" t="inlineStr">
        <is>
          <t>3|
3|
3</t>
        </is>
      </c>
      <c r="BX38" s="2" t="inlineStr">
        <is>
          <t xml:space="preserve">|
|
</t>
        </is>
      </c>
      <c r="BY38" t="inlineStr">
        <is>
          <t/>
        </is>
      </c>
      <c r="BZ38" t="inlineStr">
        <is>
          <t/>
        </is>
      </c>
      <c r="CA38" t="inlineStr">
        <is>
          <t/>
        </is>
      </c>
      <c r="CB38" t="inlineStr">
        <is>
          <t/>
        </is>
      </c>
      <c r="CC38" t="inlineStr">
        <is>
          <t/>
        </is>
      </c>
      <c r="CD38" s="2" t="inlineStr">
        <is>
          <t>Número Internacional Normalizado do Livro|
ISBN</t>
        </is>
      </c>
      <c r="CE38" s="2" t="inlineStr">
        <is>
          <t>1|
1</t>
        </is>
      </c>
      <c r="CF38" s="2" t="inlineStr">
        <is>
          <t xml:space="preserve">|
</t>
        </is>
      </c>
      <c r="CG38" t="inlineStr">
        <is>
          <t/>
        </is>
      </c>
      <c r="CH38" s="2" t="inlineStr">
        <is>
          <t>număr internațional standardizat al cărții|
ISBN</t>
        </is>
      </c>
      <c r="CI38" s="2" t="inlineStr">
        <is>
          <t>3|
4</t>
        </is>
      </c>
      <c r="CJ38" s="2" t="inlineStr">
        <is>
          <t xml:space="preserve">|
</t>
        </is>
      </c>
      <c r="CK38" t="inlineStr">
        <is>
          <t/>
        </is>
      </c>
      <c r="CL38" s="2" t="inlineStr">
        <is>
          <t>medzinárodné štandardné číslo knihy|
ISBN</t>
        </is>
      </c>
      <c r="CM38" s="2" t="inlineStr">
        <is>
          <t>3|
3</t>
        </is>
      </c>
      <c r="CN38" s="2" t="inlineStr">
        <is>
          <t xml:space="preserve">|
</t>
        </is>
      </c>
      <c r="CO38" t="inlineStr">
        <is>
          <t>desaťmiestne číslo obsahujúce kontrolnú číslicu, ktorému predchádza abecedná notácia ISBN</t>
        </is>
      </c>
      <c r="CP38" t="inlineStr">
        <is>
          <t/>
        </is>
      </c>
      <c r="CQ38" t="inlineStr">
        <is>
          <t/>
        </is>
      </c>
      <c r="CR38" t="inlineStr">
        <is>
          <t/>
        </is>
      </c>
      <c r="CS38" t="inlineStr">
        <is>
          <t/>
        </is>
      </c>
      <c r="CT38" s="2" t="inlineStr">
        <is>
          <t>ISBN|
internationellt standardboknummer</t>
        </is>
      </c>
      <c r="CU38" s="2" t="inlineStr">
        <is>
          <t>3|
3</t>
        </is>
      </c>
      <c r="CV38" s="2" t="inlineStr">
        <is>
          <t xml:space="preserve">|
</t>
        </is>
      </c>
      <c r="CW38" t="inlineStr">
        <is>
          <t>kod som enligt internationell standard entydigt identifierar förlagsutgivna böcker</t>
        </is>
      </c>
    </row>
    <row r="39">
      <c r="A39" s="1" t="str">
        <f>HYPERLINK("https://iate.europa.eu/entry/result/777999/all", "777999")</f>
        <v>777999</v>
      </c>
      <c r="B39" t="inlineStr">
        <is>
          <t>INTERNATIONAL RELATIONS;PRODUCTION, TECHNOLOGY AND RESEARCH</t>
        </is>
      </c>
      <c r="C39" t="inlineStr">
        <is>
          <t>INTERNATIONAL RELATIONS|international affairs|international agreement;PRODUCTION, TECHNOLOGY AND RESEARCH|research and intellectual property|intellectual property</t>
        </is>
      </c>
      <c r="D39" t="inlineStr">
        <is>
          <t>yes</t>
        </is>
      </c>
      <c r="E39" t="inlineStr">
        <is>
          <t/>
        </is>
      </c>
      <c r="F39" s="2" t="inlineStr">
        <is>
          <t>Парижка конвенция|
Парижка конвенция за закрила на индустриалната собственост</t>
        </is>
      </c>
      <c r="G39" s="2" t="inlineStr">
        <is>
          <t>3|
3</t>
        </is>
      </c>
      <c r="H39" s="2" t="inlineStr">
        <is>
          <t xml:space="preserve">|
</t>
        </is>
      </c>
      <c r="I39" t="inlineStr">
        <is>
          <t/>
        </is>
      </c>
      <c r="J39" s="2" t="inlineStr">
        <is>
          <t>Pařížská úmluva na ochranu průmyslového vlastnictví</t>
        </is>
      </c>
      <c r="K39" s="2" t="inlineStr">
        <is>
          <t>3</t>
        </is>
      </c>
      <c r="L39" s="2" t="inlineStr">
        <is>
          <t/>
        </is>
      </c>
      <c r="M39" t="inlineStr">
        <is>
          <t>mezinárodní úmluva o ochraně průmyslového vlastnictví, podepsaná v Paříži dne 20. března 1883, která se zabývá ochranou a úpravou práv z průmyslového vlastnictví; revidována v Bruselu 14. prosince 1900,&lt;br&gt;ve Washingtonu 2. června 1911,&lt;br&gt;v Haagu 6. listopadu 1925,&lt;br&gt;v Londýně 2. června 1934,&lt;br&gt;v Lisabonu 31. října 1958&lt;br&gt;a ve Stockholmu 14. července 1967 a &lt;br&gt;pozměněna 28. září 1979</t>
        </is>
      </c>
      <c r="N39" s="2" t="inlineStr">
        <is>
          <t>Pariserkonventionen til beskyttelse af industriel ejendomsret|
Pariserkonventionen</t>
        </is>
      </c>
      <c r="O39" s="2" t="inlineStr">
        <is>
          <t>4|
4</t>
        </is>
      </c>
      <c r="P39" s="2" t="inlineStr">
        <is>
          <t xml:space="preserve">|
</t>
        </is>
      </c>
      <c r="Q39" t="inlineStr">
        <is>
          <t/>
        </is>
      </c>
      <c r="R39" s="2" t="inlineStr">
        <is>
          <t>Pariser Übereinkunft zum Schutz des gewerblichen Eigentums|
Pariser Verbandsübereinkunft</t>
        </is>
      </c>
      <c r="S39" s="2" t="inlineStr">
        <is>
          <t>3|
3</t>
        </is>
      </c>
      <c r="T39" s="2" t="inlineStr">
        <is>
          <t xml:space="preserve">|
</t>
        </is>
      </c>
      <c r="U39" t="inlineStr">
        <is>
          <t>völkerrechtlicher Vertrag zwischen mehr als 150 Staaten zur Regelung des internationalen Patent-, Geschmacks- und Gebrauchsmuster-, Marken- und Firmen-(schutz-) Rechts und zum Schutz gegen unlauteren Wettbewerb</t>
        </is>
      </c>
      <c r="V39" s="2" t="inlineStr">
        <is>
          <t>Σύμβαση των Παρισίων για την προστασία της βιομηχανικής ιδιοκτησίας</t>
        </is>
      </c>
      <c r="W39" s="2" t="inlineStr">
        <is>
          <t>3</t>
        </is>
      </c>
      <c r="X39" s="2" t="inlineStr">
        <is>
          <t/>
        </is>
      </c>
      <c r="Y39" t="inlineStr">
        <is>
          <t/>
        </is>
      </c>
      <c r="Z39" s="2" t="inlineStr">
        <is>
          <t>Paris Convention|
Paris Convention for the Protection of Industrial Property</t>
        </is>
      </c>
      <c r="AA39" s="2" t="inlineStr">
        <is>
          <t>4|
4</t>
        </is>
      </c>
      <c r="AB39" s="2" t="inlineStr">
        <is>
          <t xml:space="preserve">|
</t>
        </is>
      </c>
      <c r="AC39" t="inlineStr">
        <is>
          <t/>
        </is>
      </c>
      <c r="AD39" s="2" t="inlineStr">
        <is>
          <t>Convenio de la Unión de París|
Convenio de París|
Convenio de París para la Protección de la Propiedad Industrial</t>
        </is>
      </c>
      <c r="AE39" s="2" t="inlineStr">
        <is>
          <t>3|
3|
4</t>
        </is>
      </c>
      <c r="AF39" s="2" t="inlineStr">
        <is>
          <t xml:space="preserve">|
|
</t>
        </is>
      </c>
      <c r="AG39" t="inlineStr">
        <is>
          <t>&lt;p&gt;Convenio aprobado y firmado por una Conferencia Diplomática celebrada en París en 1883 con el fin de establecer una normativa internacional en materia de patentes.&lt;/p&gt;Es el primer tratado internacional de gran alcance destinado a facilitar que los nacionales de un país obtengan protección en otros países para sus creaciones intelectuales mediante derechos de propiedad intelectual.</t>
        </is>
      </c>
      <c r="AH39" s="2" t="inlineStr">
        <is>
          <t>Pariisi konventsioon|
tööstusomandi kaitse Pariisi konventsioon</t>
        </is>
      </c>
      <c r="AI39" s="2" t="inlineStr">
        <is>
          <t>3|
3</t>
        </is>
      </c>
      <c r="AJ39" s="2" t="inlineStr">
        <is>
          <t xml:space="preserve">|
</t>
        </is>
      </c>
      <c r="AK39" t="inlineStr">
        <is>
          <t/>
        </is>
      </c>
      <c r="AL39" s="2" t="inlineStr">
        <is>
          <t>Pariisin yleissopimus|
teollisoikeuden suojelemista koskeva Pariisin yleissopimus</t>
        </is>
      </c>
      <c r="AM39" s="2" t="inlineStr">
        <is>
          <t>3|
4</t>
        </is>
      </c>
      <c r="AN39" s="2" t="inlineStr">
        <is>
          <t xml:space="preserve">|
</t>
        </is>
      </c>
      <c r="AO39" t="inlineStr">
        <is>
          <t/>
        </is>
      </c>
      <c r="AP39" s="2" t="inlineStr">
        <is>
          <t>Convention de Paris pour la protection de la propriété industrielle|
Convention de Paris</t>
        </is>
      </c>
      <c r="AQ39" s="2" t="inlineStr">
        <is>
          <t>4|
3</t>
        </is>
      </c>
      <c r="AR39" s="2" t="inlineStr">
        <is>
          <t xml:space="preserve">|
</t>
        </is>
      </c>
      <c r="AS39" t="inlineStr">
        <is>
          <t/>
        </is>
      </c>
      <c r="AT39" s="2" t="inlineStr">
        <is>
          <t>Coinbhinsiún Pháras chun Maoin Tionscail a Chosaint</t>
        </is>
      </c>
      <c r="AU39" s="2" t="inlineStr">
        <is>
          <t>3</t>
        </is>
      </c>
      <c r="AV39" s="2" t="inlineStr">
        <is>
          <t/>
        </is>
      </c>
      <c r="AW39" t="inlineStr">
        <is>
          <t/>
        </is>
      </c>
      <c r="AX39" s="2" t="inlineStr">
        <is>
          <t>Pariška konvencija za zaštitu industrijskog vlasništva</t>
        </is>
      </c>
      <c r="AY39" s="2" t="inlineStr">
        <is>
          <t>3</t>
        </is>
      </c>
      <c r="AZ39" s="2" t="inlineStr">
        <is>
          <t/>
        </is>
      </c>
      <c r="BA39" t="inlineStr">
        <is>
          <t/>
        </is>
      </c>
      <c r="BB39" s="2" t="inlineStr">
        <is>
          <t>PUE|
Párizsi Egyezmény az ipari tulajdon oltalmáról|
az ipari tulajdon oltalmára létesült Párizsi Uniós Egyezmény</t>
        </is>
      </c>
      <c r="BC39" s="2" t="inlineStr">
        <is>
          <t>4|
4|
4</t>
        </is>
      </c>
      <c r="BD39" s="2" t="inlineStr">
        <is>
          <t xml:space="preserve">|
|
</t>
        </is>
      </c>
      <c r="BE39" t="inlineStr">
        <is>
          <t>Az ipari tulajdon oltalmára az 1883. évi március hó 20-án létesült, Brüsszelben az 1900. évi december hó 14-én, Washingtonban az 1911. évi június hó 2-án, hágában az 1925. évi november hó 6-án, Londonban az 1934. évi június hó 2-án, Lisszabonban az 1958. évi október hó 31-én és Stockholmban az 1967. évi június hó 14-én felülvizsgált Párizsi Uniós Egyezmény.</t>
        </is>
      </c>
      <c r="BF39" s="2" t="inlineStr">
        <is>
          <t>Convenzione di Unione di Parigi|
Convenzione di Parigi per la protezione della proprietà industriale</t>
        </is>
      </c>
      <c r="BG39" s="2" t="inlineStr">
        <is>
          <t>3|
3</t>
        </is>
      </c>
      <c r="BH39" s="2" t="inlineStr">
        <is>
          <t xml:space="preserve">|
</t>
        </is>
      </c>
      <c r="BI39" t="inlineStr">
        <is>
          <t/>
        </is>
      </c>
      <c r="BJ39" s="2" t="inlineStr">
        <is>
          <t>Paryžiaus konvencija|
Paryžiaus konvencija dėl pramoninės nuosavybės saugojimo</t>
        </is>
      </c>
      <c r="BK39" s="2" t="inlineStr">
        <is>
          <t>3|
4</t>
        </is>
      </c>
      <c r="BL39" s="2" t="inlineStr">
        <is>
          <t xml:space="preserve">|
</t>
        </is>
      </c>
      <c r="BM39" t="inlineStr">
        <is>
          <t/>
        </is>
      </c>
      <c r="BN39" s="2" t="inlineStr">
        <is>
          <t>Parīzes konvencija|
Parīzes Konvencija par rūpnieciskā īpašuma aizsardzību</t>
        </is>
      </c>
      <c r="BO39" s="2" t="inlineStr">
        <is>
          <t>2|
3</t>
        </is>
      </c>
      <c r="BP39" s="2" t="inlineStr">
        <is>
          <t xml:space="preserve">|
</t>
        </is>
      </c>
      <c r="BQ39" t="inlineStr">
        <is>
          <t/>
        </is>
      </c>
      <c r="BR39" s="2" t="inlineStr">
        <is>
          <t>Konvenzjoni ta' Pariġi|
Konvenzjoni ta' Pariġi għall-Protezzjoni tal-Proprjetà Industrijali</t>
        </is>
      </c>
      <c r="BS39" s="2" t="inlineStr">
        <is>
          <t>3|
3</t>
        </is>
      </c>
      <c r="BT39" s="2" t="inlineStr">
        <is>
          <t xml:space="preserve">|
</t>
        </is>
      </c>
      <c r="BU39" t="inlineStr">
        <is>
          <t/>
        </is>
      </c>
      <c r="BV39" s="2" t="inlineStr">
        <is>
          <t>Verdrag van Parijs tot bescherming van de industriële eigendom|
Unieverdrag van Parijs</t>
        </is>
      </c>
      <c r="BW39" s="2" t="inlineStr">
        <is>
          <t>3|
3</t>
        </is>
      </c>
      <c r="BX39" s="2" t="inlineStr">
        <is>
          <t xml:space="preserve">|
</t>
        </is>
      </c>
      <c r="BY39" t="inlineStr">
        <is>
          <t>Dit Verdrag regelt een aantal belangrijke aspecten van industriële eigendom. Hieronder worden begrepen octrooien, gebruiksmodellen, tekeningen en modellen, handelsmerken en dienstenmerken, handelsnamen, aanduidingen van oorsprong, en de bestrijding van oneerlijke mededinging.</t>
        </is>
      </c>
      <c r="BZ39" s="2" t="inlineStr">
        <is>
          <t>Konwencja paryska o ochronie własności przemysłowej|
konwencja paryska</t>
        </is>
      </c>
      <c r="CA39" s="2" t="inlineStr">
        <is>
          <t>4|
3</t>
        </is>
      </c>
      <c r="CB39" s="2" t="inlineStr">
        <is>
          <t xml:space="preserve">|
</t>
        </is>
      </c>
      <c r="CC39" t="inlineStr">
        <is>
          <t>konwencja podpisana 20 marca 1880 r. będąca pierwszą międzynarodową regulacją w zakresie ochrony własności przemysłowej</t>
        </is>
      </c>
      <c r="CD39" s="2" t="inlineStr">
        <is>
          <t>Convenção de Paris para a Proteção da Propriedade Industrial|
Convenção de Paris|
Convenção da União de Paris para a Proteção da Propriedade Industrial</t>
        </is>
      </c>
      <c r="CE39" s="2" t="inlineStr">
        <is>
          <t>2|
3|
3</t>
        </is>
      </c>
      <c r="CF39" s="2" t="inlineStr">
        <is>
          <t xml:space="preserve">|
|
</t>
        </is>
      </c>
      <c r="CG39" t="inlineStr">
        <is>
          <t/>
        </is>
      </c>
      <c r="CH39" s="2" t="inlineStr">
        <is>
          <t>Convenția de la Paris|
Convenția de la Paris pentru protecția proprietății industriale</t>
        </is>
      </c>
      <c r="CI39" s="2" t="inlineStr">
        <is>
          <t>3|
3</t>
        </is>
      </c>
      <c r="CJ39" s="2" t="inlineStr">
        <is>
          <t xml:space="preserve">|
</t>
        </is>
      </c>
      <c r="CK39" t="inlineStr">
        <is>
          <t/>
        </is>
      </c>
      <c r="CL39" s="2" t="inlineStr">
        <is>
          <t>Parížsky dohovor na ochranu priemyslového vlastníctva</t>
        </is>
      </c>
      <c r="CM39" s="2" t="inlineStr">
        <is>
          <t>3</t>
        </is>
      </c>
      <c r="CN39" s="2" t="inlineStr">
        <is>
          <t/>
        </is>
      </c>
      <c r="CO39" t="inlineStr">
        <is>
          <t/>
        </is>
      </c>
      <c r="CP39" s="2" t="inlineStr">
        <is>
          <t>Pariška konvencija za varstvo industrijske lastnine</t>
        </is>
      </c>
      <c r="CQ39" s="2" t="inlineStr">
        <is>
          <t>3</t>
        </is>
      </c>
      <c r="CR39" s="2" t="inlineStr">
        <is>
          <t/>
        </is>
      </c>
      <c r="CS39" t="inlineStr">
        <is>
          <t/>
        </is>
      </c>
      <c r="CT39" s="2" t="inlineStr">
        <is>
          <t>Pariskonventionen|
Pariskonventionen för skydd av den industriella äganderätten</t>
        </is>
      </c>
      <c r="CU39" s="2" t="inlineStr">
        <is>
          <t>3|
3</t>
        </is>
      </c>
      <c r="CV39" s="2" t="inlineStr">
        <is>
          <t xml:space="preserve">|
</t>
        </is>
      </c>
      <c r="CW39" t="inlineStr">
        <is>
          <t/>
        </is>
      </c>
    </row>
    <row r="40">
      <c r="A40" s="1" t="str">
        <f>HYPERLINK("https://iate.europa.eu/entry/result/780270/all", "780270")</f>
        <v>780270</v>
      </c>
      <c r="B40" t="inlineStr">
        <is>
          <t>EDUCATION AND COMMUNICATIONS</t>
        </is>
      </c>
      <c r="C40" t="inlineStr">
        <is>
          <t>EDUCATION AND COMMUNICATIONS|information technology and data processing;EDUCATION AND COMMUNICATIONS|communications|communications systems</t>
        </is>
      </c>
      <c r="D40" t="inlineStr">
        <is>
          <t>yes</t>
        </is>
      </c>
      <c r="E40" t="inlineStr">
        <is>
          <t/>
        </is>
      </c>
      <c r="F40" s="2" t="inlineStr">
        <is>
          <t>електронен обмен на данни|
EDI</t>
        </is>
      </c>
      <c r="G40" s="2" t="inlineStr">
        <is>
          <t>3|
3</t>
        </is>
      </c>
      <c r="H40" s="2" t="inlineStr">
        <is>
          <t xml:space="preserve">|
</t>
        </is>
      </c>
      <c r="I40" t="inlineStr">
        <is>
          <t/>
        </is>
      </c>
      <c r="J40" s="2" t="inlineStr">
        <is>
          <t>elektronická výměna dat|
EDI</t>
        </is>
      </c>
      <c r="K40" s="2" t="inlineStr">
        <is>
          <t>3|
3</t>
        </is>
      </c>
      <c r="L40" s="2" t="inlineStr">
        <is>
          <t xml:space="preserve">|
</t>
        </is>
      </c>
      <c r="M40" t="inlineStr">
        <is>
          <t>přenos strukturovaných zpráv elektronickou cestou mezi dvěma počítačovými 
aplikacemi bez použití manuálního zápisu, přepisu či opisu zprávy</t>
        </is>
      </c>
      <c r="N40" s="2" t="inlineStr">
        <is>
          <t>elektronisk dataudveksling|
EDI</t>
        </is>
      </c>
      <c r="O40" s="2" t="inlineStr">
        <is>
          <t>3|
3</t>
        </is>
      </c>
      <c r="P40" s="2" t="inlineStr">
        <is>
          <t xml:space="preserve">|
</t>
        </is>
      </c>
      <c r="Q40" t="inlineStr">
        <is>
          <t>udveksling af handelsdokumenter i elektronisk format</t>
        </is>
      </c>
      <c r="R40" s="2" t="inlineStr">
        <is>
          <t>elektronischer Datenaustausch|
EDI</t>
        </is>
      </c>
      <c r="S40" s="2" t="inlineStr">
        <is>
          <t>3|
3</t>
        </is>
      </c>
      <c r="T40" s="2" t="inlineStr">
        <is>
          <t xml:space="preserve">|
</t>
        </is>
      </c>
      <c r="U40" t="inlineStr">
        <is>
          <t>weit verbreitete Technologie für den automatisierten Austausch von Dokumenten zwischen unterschiedlichen Anwendungen</t>
        </is>
      </c>
      <c r="V40" s="2" t="inlineStr">
        <is>
          <t>ηλεκτρονική ανταλλαγή δεδομένων</t>
        </is>
      </c>
      <c r="W40" s="2" t="inlineStr">
        <is>
          <t>3</t>
        </is>
      </c>
      <c r="X40" s="2" t="inlineStr">
        <is>
          <t/>
        </is>
      </c>
      <c r="Y40" t="inlineStr">
        <is>
          <t>ανταλλαγή επιχειρηματικών εγγράφων από υπολογιστή σε υπολογιστή σε τυποποιημένη ηλεκτρονική μορφή μεταξύ επιχειρηματικών εταίρων</t>
        </is>
      </c>
      <c r="Z40" s="2" t="inlineStr">
        <is>
          <t>EDI|
electronic data interchange</t>
        </is>
      </c>
      <c r="AA40" s="2" t="inlineStr">
        <is>
          <t>3|
3</t>
        </is>
      </c>
      <c r="AB40" s="2" t="inlineStr">
        <is>
          <t xml:space="preserve">|
</t>
        </is>
      </c>
      <c r="AC40" t="inlineStr">
        <is>
          <t>computer-to-computer exchange of business documents in a standard electronic format between business partners</t>
        </is>
      </c>
      <c r="AD40" s="2" t="inlineStr">
        <is>
          <t>EDI|
IED|
intercambio electrónico de datos</t>
        </is>
      </c>
      <c r="AE40" s="2" t="inlineStr">
        <is>
          <t>3|
3|
3</t>
        </is>
      </c>
      <c r="AF40" s="2" t="inlineStr">
        <is>
          <t xml:space="preserve">|
|
</t>
        </is>
      </c>
      <c r="AG40" t="inlineStr">
        <is>
          <t>Transferencia electrónica, de ordenador a ordenador, de datos comerciales y administrativos que estructuran un mensaje de EDI con arreglo a una norma acordada.</t>
        </is>
      </c>
      <c r="AH40" s="2" t="inlineStr">
        <is>
          <t>elektrooniline andmevahetus|
EDI</t>
        </is>
      </c>
      <c r="AI40" s="2" t="inlineStr">
        <is>
          <t>3|
3</t>
        </is>
      </c>
      <c r="AJ40" s="2" t="inlineStr">
        <is>
          <t xml:space="preserve">|
</t>
        </is>
      </c>
      <c r="AK40" t="inlineStr">
        <is>
          <t>organisatsioonidevahelise dokumendivahetuse korraldamine elektroonilisel kujul</t>
        </is>
      </c>
      <c r="AL40" s="2" t="inlineStr">
        <is>
          <t>EDI|
OVT|
organisaatioiden välinen tiedonsiirto</t>
        </is>
      </c>
      <c r="AM40" s="2" t="inlineStr">
        <is>
          <t>3|
3|
3</t>
        </is>
      </c>
      <c r="AN40" s="2" t="inlineStr">
        <is>
          <t xml:space="preserve">|
|
</t>
        </is>
      </c>
      <c r="AO40" t="inlineStr">
        <is>
          <t>sähköinen, määrämuotoinen ja automaattinen tiedonsiirto yritysten sekä julkishallinnon tietojärjestelmien välillä</t>
        </is>
      </c>
      <c r="AP40" s="2" t="inlineStr">
        <is>
          <t>EDI|
échange de données informatisées|
échange de données informatiques|
échange de données informatisé</t>
        </is>
      </c>
      <c r="AQ40" s="2" t="inlineStr">
        <is>
          <t>4|
3|
2|
3</t>
        </is>
      </c>
      <c r="AR40" s="2" t="inlineStr">
        <is>
          <t>|
|
|
preferred</t>
        </is>
      </c>
      <c r="AS40" t="inlineStr">
        <is>
          <t>format standard pour l'échange, entre deux organisations, de renseignements par voie électronique plutôt qu'au format papier</t>
        </is>
      </c>
      <c r="AT40" s="2" t="inlineStr">
        <is>
          <t>EDI|
idirmhalartú leictreonach sonraí</t>
        </is>
      </c>
      <c r="AU40" s="2" t="inlineStr">
        <is>
          <t>3|
3</t>
        </is>
      </c>
      <c r="AV40" s="2" t="inlineStr">
        <is>
          <t xml:space="preserve">|
</t>
        </is>
      </c>
      <c r="AW40" t="inlineStr">
        <is>
          <t/>
        </is>
      </c>
      <c r="AX40" s="2" t="inlineStr">
        <is>
          <t>elektronička razmjena podataka|
EDI</t>
        </is>
      </c>
      <c r="AY40" s="2" t="inlineStr">
        <is>
          <t>3|
3</t>
        </is>
      </c>
      <c r="AZ40" s="2" t="inlineStr">
        <is>
          <t xml:space="preserve">|
</t>
        </is>
      </c>
      <c r="BA40" t="inlineStr">
        <is>
          <t>elektronički prijenos podataka, strukturiranih u skladu s dogovorenim normama u pogledu poruka, između dvaju računalnih sustava</t>
        </is>
      </c>
      <c r="BB40" s="2" t="inlineStr">
        <is>
          <t>elektronikus adatcsere|
EDI</t>
        </is>
      </c>
      <c r="BC40" s="2" t="inlineStr">
        <is>
          <t>4|
4</t>
        </is>
      </c>
      <c r="BD40" s="2" t="inlineStr">
        <is>
          <t xml:space="preserve">|
</t>
        </is>
      </c>
      <c r="BE40" t="inlineStr">
        <is>
          <t>kereskedelmi, gazdasági, adminisztrációs, pénzügyi, szállítmányozási, államigazgatási dokumentációk papírmentes, számítógép alkalmazások közötti, nemzetközi szabványok szerinti elektronikus cseréje</t>
        </is>
      </c>
      <c r="BF40" s="2" t="inlineStr">
        <is>
          <t>scambio elettronico di dati|
interscambio di dati elettronici|
EDI|
interscambio elettronico di dati</t>
        </is>
      </c>
      <c r="BG40" s="2" t="inlineStr">
        <is>
          <t>3|
3|
3|
3</t>
        </is>
      </c>
      <c r="BH40" s="2" t="inlineStr">
        <is>
          <t xml:space="preserve">|
|
|
</t>
        </is>
      </c>
      <c r="BI40" t="inlineStr">
        <is>
          <t>trasmissione elettronica tra sistemi informatici di dati strutturati secondo norme di messaggio riconosciute</t>
        </is>
      </c>
      <c r="BJ40" s="2" t="inlineStr">
        <is>
          <t>elektroninis keitimasis duomenimis|
elektroniniai duomenų mainai</t>
        </is>
      </c>
      <c r="BK40" s="2" t="inlineStr">
        <is>
          <t>2|
3</t>
        </is>
      </c>
      <c r="BL40" s="2" t="inlineStr">
        <is>
          <t xml:space="preserve">|
</t>
        </is>
      </c>
      <c r="BM40" t="inlineStr">
        <is>
          <t>keitimasis duomenimis ir dokumentais tarp kompiuterių sistemų pagal tam tikras standartines taisykles</t>
        </is>
      </c>
      <c r="BN40" s="2" t="inlineStr">
        <is>
          <t>&lt;i&gt;EDI&lt;/i&gt;|
elektroniskā datu apmaiņa</t>
        </is>
      </c>
      <c r="BO40" s="2" t="inlineStr">
        <is>
          <t>3|
3</t>
        </is>
      </c>
      <c r="BP40" s="2" t="inlineStr">
        <is>
          <t xml:space="preserve">|
</t>
        </is>
      </c>
      <c r="BQ40" t="inlineStr">
        <is>
          <t>Standartu kopums datu vai dokumentu elektroniskai pārsūtīšanai strukturētā elektroniskā formātā no vienas datorsistēmas uz citu.</t>
        </is>
      </c>
      <c r="BR40" s="2" t="inlineStr">
        <is>
          <t>skambju elettroniku ta' &lt;i&gt;data&lt;/i&gt;|
EDI</t>
        </is>
      </c>
      <c r="BS40" s="2" t="inlineStr">
        <is>
          <t>3|
3</t>
        </is>
      </c>
      <c r="BT40" s="2" t="inlineStr">
        <is>
          <t xml:space="preserve">|
</t>
        </is>
      </c>
      <c r="BU40" t="inlineStr">
        <is>
          <t>it-trażmissjoni strutturata ta' &lt;i&gt;data&lt;/i&gt; bejn organizazzjonijiet, b'mezzi elettroniċi li tintuża għat-trasferiment ta' dokumenti jew ta' &lt;i&gt;data&lt;/i&gt; kummerċjali minn sistema ta' kompjuter għal sistema ta' kompjuter oħra jiġifieri mingħand sieħeb kummerċjali għall-ieħor mingħajr l-intervent tal-bniedem</t>
        </is>
      </c>
      <c r="BV40" s="2" t="inlineStr">
        <is>
          <t>elektronische uitwisseling van gegevens|
elektronische gegevensuitwisseling|
EDI</t>
        </is>
      </c>
      <c r="BW40" s="2" t="inlineStr">
        <is>
          <t>3|
3|
3</t>
        </is>
      </c>
      <c r="BX40" s="2" t="inlineStr">
        <is>
          <t xml:space="preserve">|
|
</t>
        </is>
      </c>
      <c r="BY40" t="inlineStr">
        <is>
          <t>"elektronische uitwisseling van gegevens en zakelijke documenten tussen twee bedrijven of delen van bedrijven"</t>
        </is>
      </c>
      <c r="BZ40" s="2" t="inlineStr">
        <is>
          <t>EDI|
EWD|
elektroniczna wymiana dokumentów|
elektroniczna wymiana danych</t>
        </is>
      </c>
      <c r="CA40" s="2" t="inlineStr">
        <is>
          <t>2|
2|
3|
3</t>
        </is>
      </c>
      <c r="CB40" s="2" t="inlineStr">
        <is>
          <t xml:space="preserve">|
|
|
</t>
        </is>
      </c>
      <c r="CC40" t="inlineStr">
        <is>
          <t>sposób wymiany informacji pomiędzy kontrahentami, który charakteryzuje się: 1. przesyłaniem dokumentów wyłącznie w formie elektronicznej ("bezpapierowej"); 2. wymianą dokumentów spełniających uzgodnione wcześniej standardy (definicja pól dokumentu i ich zawartości); 3. bezpośredniością wymiany danych</t>
        </is>
      </c>
      <c r="CD40" s="2" t="inlineStr">
        <is>
          <t>intercâmbio eletrónico de dados</t>
        </is>
      </c>
      <c r="CE40" s="2" t="inlineStr">
        <is>
          <t>3</t>
        </is>
      </c>
      <c r="CF40" s="2" t="inlineStr">
        <is>
          <t/>
        </is>
      </c>
      <c r="CG40" t="inlineStr">
        <is>
          <t>Transferência
eletrónica de dados estruturados entre aplicações informáticas de diferentes
entidades segundo procedimentos normalizados e normas públicas e internacionais.</t>
        </is>
      </c>
      <c r="CH40" s="2" t="inlineStr">
        <is>
          <t>EDI|
schimb electronic de date</t>
        </is>
      </c>
      <c r="CI40" s="2" t="inlineStr">
        <is>
          <t>3|
3</t>
        </is>
      </c>
      <c r="CJ40" s="2" t="inlineStr">
        <is>
          <t xml:space="preserve">|
</t>
        </is>
      </c>
      <c r="CK40" t="inlineStr">
        <is>
          <t/>
        </is>
      </c>
      <c r="CL40" s="2" t="inlineStr">
        <is>
          <t>EDI|
elektronická výmena údajov</t>
        </is>
      </c>
      <c r="CM40" s="2" t="inlineStr">
        <is>
          <t>3|
3</t>
        </is>
      </c>
      <c r="CN40" s="2" t="inlineStr">
        <is>
          <t xml:space="preserve">|
</t>
        </is>
      </c>
      <c r="CO40" t="inlineStr">
        <is>
          <t>prenos a výmena údajov medzi dvomi nezávislými subjektmi elektronickou formou z počítača do počítača s
využitím schválenej normy týkajúcej sa štruktúry odkazu elektronickej výmeny</t>
        </is>
      </c>
      <c r="CP40" s="2" t="inlineStr">
        <is>
          <t>EDI|
elektronska izmenjava podatkov</t>
        </is>
      </c>
      <c r="CQ40" s="2" t="inlineStr">
        <is>
          <t>3|
3</t>
        </is>
      </c>
      <c r="CR40" s="2" t="inlineStr">
        <is>
          <t xml:space="preserve">|
</t>
        </is>
      </c>
      <c r="CS40" t="inlineStr">
        <is>
          <t>elektronski prenos strukturiranih podatkov po dogovorjenih standardih z aplikacij na računalniku ene stranke na aplikacije na računalniku druge stranke</t>
        </is>
      </c>
      <c r="CT40" s="2" t="inlineStr">
        <is>
          <t>EDI|
elektroniskt datatutbyte|
elektroniskt informationsutbyte</t>
        </is>
      </c>
      <c r="CU40" s="2" t="inlineStr">
        <is>
          <t>3|
3|
3</t>
        </is>
      </c>
      <c r="CV40" s="2" t="inlineStr">
        <is>
          <t xml:space="preserve">|
|
</t>
        </is>
      </c>
      <c r="CW40" t="inlineStr">
        <is>
          <t>standard för elektronisk överföring av strukturerade data mellan två informationssystem</t>
        </is>
      </c>
    </row>
    <row r="41">
      <c r="A41" s="1" t="str">
        <f>HYPERLINK("https://iate.europa.eu/entry/result/1073538/all", "1073538")</f>
        <v>1073538</v>
      </c>
      <c r="B41" t="inlineStr">
        <is>
          <t>PRODUCTION, TECHNOLOGY AND RESEARCH</t>
        </is>
      </c>
      <c r="C41" t="inlineStr">
        <is>
          <t>PRODUCTION, TECHNOLOGY AND RESEARCH|technology and technical regulations|biotechnology</t>
        </is>
      </c>
      <c r="D41" t="inlineStr">
        <is>
          <t>yes</t>
        </is>
      </c>
      <c r="E41" t="inlineStr">
        <is>
          <t/>
        </is>
      </c>
      <c r="F41" s="2" t="inlineStr">
        <is>
          <t>генетично модифициране|
генни технологии|
генно инженерство</t>
        </is>
      </c>
      <c r="G41" s="2" t="inlineStr">
        <is>
          <t>3|
3|
3</t>
        </is>
      </c>
      <c r="H41" s="2" t="inlineStr">
        <is>
          <t xml:space="preserve">|
|
</t>
        </is>
      </c>
      <c r="I41" t="inlineStr">
        <is>
          <t>метод за целенасочено изменение на генетичните програми на клетките, при
което изходните форми придобиват нови свойства или се създават нови форми
организми</t>
        </is>
      </c>
      <c r="J41" s="2" t="inlineStr">
        <is>
          <t>genetické inženýrství|
genetická manipulace|
genová technologie</t>
        </is>
      </c>
      <c r="K41" s="2" t="inlineStr">
        <is>
          <t>3|
3|
3</t>
        </is>
      </c>
      <c r="L41" s="2" t="inlineStr">
        <is>
          <t xml:space="preserve">|
|
</t>
        </is>
      </c>
      <c r="M41" t="inlineStr">
        <is>
          <t>technika používaná vědci k modifikaci DNA neboli genetického materiálu bakterií, rostlin nebo živočichů s cílem dosáhnout požadovaných znaků</t>
        </is>
      </c>
      <c r="N41" s="2" t="inlineStr">
        <is>
          <t>genmanipulation|
genkirurgi|
genteknik|
gensplejsning|
genteknologi</t>
        </is>
      </c>
      <c r="O41" s="2" t="inlineStr">
        <is>
          <t>3|
3|
3|
3|
3</t>
        </is>
      </c>
      <c r="P41" s="2" t="inlineStr">
        <is>
          <t xml:space="preserve">|
|
|
|
</t>
        </is>
      </c>
      <c r="Q41" t="inlineStr">
        <is>
          <t>dannelse af nye kombinationer af genetisk materiale ved indsætning af nucleinsyremolekyler, der er fremstillet på en hvilken som helst måde uden for en organisme, i et hvilket som helst virus, bakterieplasmid eller andet vektorsystem og deres inkorporering i en værtsorganisme, hvori de ikke forekommer naturligt, men hvori de er i stand til fortsat propagering.</t>
        </is>
      </c>
      <c r="R41" s="2" t="inlineStr">
        <is>
          <t>Genmanipulation|
Gentechnik|
Gentechnikverfahren|
Gentechnologie</t>
        </is>
      </c>
      <c r="S41" s="2" t="inlineStr">
        <is>
          <t>3|
3|
3|
3</t>
        </is>
      </c>
      <c r="T41" s="2" t="inlineStr">
        <is>
          <t xml:space="preserve">|
|
|
</t>
        </is>
      </c>
      <c r="U41" t="inlineStr">
        <is>
          <t/>
        </is>
      </c>
      <c r="V41" s="2" t="inlineStr">
        <is>
          <t>γονιδιακή τεχνολογία|
γενετική μηχανική|
γενετικός χειρισμός</t>
        </is>
      </c>
      <c r="W41" s="2" t="inlineStr">
        <is>
          <t>3|
3|
2</t>
        </is>
      </c>
      <c r="X41" s="2" t="inlineStr">
        <is>
          <t xml:space="preserve">|
|
</t>
        </is>
      </c>
      <c r="Y41" t="inlineStr">
        <is>
          <t/>
        </is>
      </c>
      <c r="Z41" s="2" t="inlineStr">
        <is>
          <t>genetic manipulation|
gene technology|
genetic engineering</t>
        </is>
      </c>
      <c r="AA41" s="2" t="inlineStr">
        <is>
          <t>3|
3|
3</t>
        </is>
      </c>
      <c r="AB41" s="2" t="inlineStr">
        <is>
          <t xml:space="preserve">|
|
</t>
        </is>
      </c>
      <c r="AC41" t="inlineStr">
        <is>
          <t>deliberate modification of the characteristics of an organism by manipulating its genetic material</t>
        </is>
      </c>
      <c r="AD41" s="2" t="inlineStr">
        <is>
          <t>ingeniería genética</t>
        </is>
      </c>
      <c r="AE41" s="2" t="inlineStr">
        <is>
          <t>3</t>
        </is>
      </c>
      <c r="AF41" s="2" t="inlineStr">
        <is>
          <t/>
        </is>
      </c>
      <c r="AG41" t="inlineStr">
        <is>
          <t>"Conjunto de técnicas que permiten la recombinación fuera de un organismo de cromosomas pertenecientes a organismos diferentes."</t>
        </is>
      </c>
      <c r="AH41" s="2" t="inlineStr">
        <is>
          <t>geenitehnoloogia|
geenitehnika</t>
        </is>
      </c>
      <c r="AI41" s="2" t="inlineStr">
        <is>
          <t>3|
3</t>
        </is>
      </c>
      <c r="AJ41" s="2" t="inlineStr">
        <is>
          <t xml:space="preserve">|
</t>
        </is>
      </c>
      <c r="AK41" t="inlineStr">
        <is>
          <t>geenide eraldamise,
kombineerimise ja siirdamisega tegelev molekulaarbioloogia haru</t>
        </is>
      </c>
      <c r="AL41" s="2" t="inlineStr">
        <is>
          <t>geenitekniikka|
geeniteknologia</t>
        </is>
      </c>
      <c r="AM41" s="2" t="inlineStr">
        <is>
          <t>3|
3</t>
        </is>
      </c>
      <c r="AN41" s="2" t="inlineStr">
        <is>
          <t xml:space="preserve">|
</t>
        </is>
      </c>
      <c r="AO41" t="inlineStr">
        <is>
          <t>"perintöaineksen muokkaaminen ja/tai siirtäminen" ;</t>
        </is>
      </c>
      <c r="AP41" s="2" t="inlineStr">
        <is>
          <t>génie génétique|
ingénierie génétique|
manipulation génétique|
technologie génétique</t>
        </is>
      </c>
      <c r="AQ41" s="2" t="inlineStr">
        <is>
          <t>3|
3|
2|
3</t>
        </is>
      </c>
      <c r="AR41" s="2" t="inlineStr">
        <is>
          <t xml:space="preserve">|
|
|
</t>
        </is>
      </c>
      <c r="AS41" t="inlineStr">
        <is>
          <t>Ensemble de concepts, méthodes et techniques permettant de modifier le patrimoine héréditaire d'une cellule par la manipulation de gènes et/ou leur transfert. Le génie génétique permet ainsi de modifier, supprimer ou introduire certains caractères dans une cellule</t>
        </is>
      </c>
      <c r="AT41" s="2" t="inlineStr">
        <is>
          <t>innealtóireacht ghéiniteach</t>
        </is>
      </c>
      <c r="AU41" s="2" t="inlineStr">
        <is>
          <t>3</t>
        </is>
      </c>
      <c r="AV41" s="2" t="inlineStr">
        <is>
          <t/>
        </is>
      </c>
      <c r="AW41" t="inlineStr">
        <is>
          <t/>
        </is>
      </c>
      <c r="AX41" t="inlineStr">
        <is>
          <t/>
        </is>
      </c>
      <c r="AY41" t="inlineStr">
        <is>
          <t/>
        </is>
      </c>
      <c r="AZ41" t="inlineStr">
        <is>
          <t/>
        </is>
      </c>
      <c r="BA41" t="inlineStr">
        <is>
          <t/>
        </is>
      </c>
      <c r="BB41" t="inlineStr">
        <is>
          <t/>
        </is>
      </c>
      <c r="BC41" t="inlineStr">
        <is>
          <t/>
        </is>
      </c>
      <c r="BD41" t="inlineStr">
        <is>
          <t/>
        </is>
      </c>
      <c r="BE41" t="inlineStr">
        <is>
          <t/>
        </is>
      </c>
      <c r="BF41" s="2" t="inlineStr">
        <is>
          <t>manipolazione genetica|
ingegneria genetica</t>
        </is>
      </c>
      <c r="BG41" s="2" t="inlineStr">
        <is>
          <t>3|
3</t>
        </is>
      </c>
      <c r="BH41" s="2" t="inlineStr">
        <is>
          <t xml:space="preserve">|
</t>
        </is>
      </c>
      <c r="BI41" t="inlineStr">
        <is>
          <t>insieme di tecnologie che permettono la manipolazione in vitro di molecole di DNA, in modo da provocare cambiamenti predeterminati nel genotipo di un organismo</t>
        </is>
      </c>
      <c r="BJ41" s="2" t="inlineStr">
        <is>
          <t>genų inžinerija</t>
        </is>
      </c>
      <c r="BK41" s="2" t="inlineStr">
        <is>
          <t>3</t>
        </is>
      </c>
      <c r="BL41" s="2" t="inlineStr">
        <is>
          <t/>
        </is>
      </c>
      <c r="BM41" t="inlineStr">
        <is>
          <t/>
        </is>
      </c>
      <c r="BN41" s="2" t="inlineStr">
        <is>
          <t>ģenētiskā inženierija|
gēnu inženierija</t>
        </is>
      </c>
      <c r="BO41" s="2" t="inlineStr">
        <is>
          <t>3|
3</t>
        </is>
      </c>
      <c r="BP41" s="2" t="inlineStr">
        <is>
          <t xml:space="preserve">|
</t>
        </is>
      </c>
      <c r="BQ41" t="inlineStr">
        <is>
          <t>metožu komplekss organismu iedzimtības mainīšanai vēlamā virzienā pārvietojot gēnus, genoma daļas vai veselu genomu no vienas šūnas citās</t>
        </is>
      </c>
      <c r="BR41" s="2" t="inlineStr">
        <is>
          <t>manipulazzjoni ġenetika|
inġinerija ġenetika</t>
        </is>
      </c>
      <c r="BS41" s="2" t="inlineStr">
        <is>
          <t>3|
3</t>
        </is>
      </c>
      <c r="BT41" s="2" t="inlineStr">
        <is>
          <t xml:space="preserve">|
</t>
        </is>
      </c>
      <c r="BU41" t="inlineStr">
        <is>
          <t>produzzjoni intenzjonata ta' ġeni ġodda permezz tas-sostituzzjoni jew ż-żieda ta' komponent ġenetiku ġdid</t>
        </is>
      </c>
      <c r="BV41" s="2" t="inlineStr">
        <is>
          <t>gentechnologie|
genetische manipulatie|
genetische modificatie</t>
        </is>
      </c>
      <c r="BW41" s="2" t="inlineStr">
        <is>
          <t>3|
3|
3</t>
        </is>
      </c>
      <c r="BX41" s="2" t="inlineStr">
        <is>
          <t xml:space="preserve">|
|
</t>
        </is>
      </c>
      <c r="BY41" t="inlineStr">
        <is>
          <t>techniek waarbij DNA van het ene naar het andere organisme wordt overgebracht, officieel recombinant DNA (rDNA) geheten, maar meestal genetische manipulatie of genetische modificatie (GM) genoemd, of kortweg gentechnologie</t>
        </is>
      </c>
      <c r="BZ41" s="2" t="inlineStr">
        <is>
          <t>inżynieria genetyczna</t>
        </is>
      </c>
      <c r="CA41" s="2" t="inlineStr">
        <is>
          <t>3</t>
        </is>
      </c>
      <c r="CB41" s="2" t="inlineStr">
        <is>
          <t/>
        </is>
      </c>
      <c r="CC41" t="inlineStr">
        <is>
          <t/>
        </is>
      </c>
      <c r="CD41" s="2" t="inlineStr">
        <is>
          <t>manipulação genética|
tecnologia genética|
engenharia genética</t>
        </is>
      </c>
      <c r="CE41" s="2" t="inlineStr">
        <is>
          <t>3|
3|
3</t>
        </is>
      </c>
      <c r="CF41" s="2" t="inlineStr">
        <is>
          <t xml:space="preserve">|
|
</t>
        </is>
      </c>
      <c r="CG41" t="inlineStr">
        <is>
          <t>"Modificação genética de um ser vivo pelo método dos recombinantes de ADN. A engenharia genética tem por objectivo modificar um ou mais caracteres hereditários de células ou de organismos vivos no intuito, quer de os levar a produzir (...) uma substância que não sintetizam normalmente (...), quer de modificar o seu fenotipo (por exemplo: melhoramento de espécies vegetais, correcção de anomalias inatas do metabolismo)."(trad.)</t>
        </is>
      </c>
      <c r="CH41" s="2" t="inlineStr">
        <is>
          <t>inginerie genetică</t>
        </is>
      </c>
      <c r="CI41" s="2" t="inlineStr">
        <is>
          <t>3</t>
        </is>
      </c>
      <c r="CJ41" s="2" t="inlineStr">
        <is>
          <t/>
        </is>
      </c>
      <c r="CK41" t="inlineStr">
        <is>
          <t>știința care permite crearea unor noi organisme cu
 însușiri imbunătățite, care vor asigura, printre altele, resursele de hrană
 ale planetei, într-un viitor în care populația planetei se va confrunta cu o
 serie de provocări: criza alimentară, schimbările climatice, criza resurselor
 energetice</t>
        </is>
      </c>
      <c r="CL41" t="inlineStr">
        <is>
          <t/>
        </is>
      </c>
      <c r="CM41" t="inlineStr">
        <is>
          <t/>
        </is>
      </c>
      <c r="CN41" t="inlineStr">
        <is>
          <t/>
        </is>
      </c>
      <c r="CO41" t="inlineStr">
        <is>
          <t/>
        </is>
      </c>
      <c r="CP41" s="2" t="inlineStr">
        <is>
          <t>genska tehnologija|
gensko inženirstvo|
genska manipulacija</t>
        </is>
      </c>
      <c r="CQ41" s="2" t="inlineStr">
        <is>
          <t>3|
3|
3</t>
        </is>
      </c>
      <c r="CR41" s="2" t="inlineStr">
        <is>
          <t xml:space="preserve">|
|
</t>
        </is>
      </c>
      <c r="CS41" t="inlineStr">
        <is>
          <t>spreminjanje in preurejanje genov organizmov, zlasti z namenom, da bi ti postali bolj zdravi, odporni, za človeka bolj uporabni</t>
        </is>
      </c>
      <c r="CT41" s="2" t="inlineStr">
        <is>
          <t>genetisk ingenjörskonst|
genteknik</t>
        </is>
      </c>
      <c r="CU41" s="2" t="inlineStr">
        <is>
          <t>3|
3</t>
        </is>
      </c>
      <c r="CV41" s="2" t="inlineStr">
        <is>
          <t xml:space="preserve">|
</t>
        </is>
      </c>
      <c r="CW41" t="inlineStr">
        <is>
          <t/>
        </is>
      </c>
    </row>
    <row r="42">
      <c r="A42" s="1" t="str">
        <f>HYPERLINK("https://iate.europa.eu/entry/result/781139/all", "781139")</f>
        <v>781139</v>
      </c>
      <c r="B42" t="inlineStr">
        <is>
          <t>TRADE;PRODUCTION, TECHNOLOGY AND RESEARCH;INTERNATIONAL ORGANISATIONS</t>
        </is>
      </c>
      <c r="C42" t="inlineStr">
        <is>
          <t>TRADE|international trade|international trade;PRODUCTION, TECHNOLOGY AND RESEARCH|research and intellectual property|intellectual property;TRADE|international trade|trade relations|trade agreement|GATT;INTERNATIONAL ORGANISATIONS|world organisations|world organisation|World Trade Organisation</t>
        </is>
      </c>
      <c r="D42" t="inlineStr">
        <is>
          <t>yes</t>
        </is>
      </c>
      <c r="E42" t="inlineStr">
        <is>
          <t/>
        </is>
      </c>
      <c r="F42" s="2" t="inlineStr">
        <is>
          <t>свързани с търговията аспекти на правата върху интелектуалната собственост|
ТРИПС</t>
        </is>
      </c>
      <c r="G42" s="2" t="inlineStr">
        <is>
          <t>3|
3</t>
        </is>
      </c>
      <c r="H42" s="2" t="inlineStr">
        <is>
          <t xml:space="preserve">|
</t>
        </is>
      </c>
      <c r="I42" t="inlineStr">
        <is>
          <t/>
        </is>
      </c>
      <c r="J42" s="2" t="inlineStr">
        <is>
          <t>TRIPS|
obchodní aspekty práv k duševnímu vlastnictví</t>
        </is>
      </c>
      <c r="K42" s="2" t="inlineStr">
        <is>
          <t>2|
3</t>
        </is>
      </c>
      <c r="L42" s="2" t="inlineStr">
        <is>
          <t xml:space="preserve">|
</t>
        </is>
      </c>
      <c r="M42" t="inlineStr">
        <is>
          <t/>
        </is>
      </c>
      <c r="N42" s="2" t="inlineStr">
        <is>
          <t>TRIPS|
handelsrelaterede aspekter af intellektuelle ejendomsrettigheder|
handelsrelaterede intellektuelle ejendomsrettigheder</t>
        </is>
      </c>
      <c r="O42" s="2" t="inlineStr">
        <is>
          <t>4|
4|
4</t>
        </is>
      </c>
      <c r="P42" s="2" t="inlineStr">
        <is>
          <t xml:space="preserve">|
|
</t>
        </is>
      </c>
      <c r="Q42" t="inlineStr">
        <is>
          <t/>
        </is>
      </c>
      <c r="R42" s="2" t="inlineStr">
        <is>
          <t>TRIPs|
handelsbezogene Aspekte der Rechte des geistigen Eigentums</t>
        </is>
      </c>
      <c r="S42" s="2" t="inlineStr">
        <is>
          <t>3|
3</t>
        </is>
      </c>
      <c r="T42" s="2" t="inlineStr">
        <is>
          <t xml:space="preserve">|
</t>
        </is>
      </c>
      <c r="U42" t="inlineStr">
        <is>
          <t/>
        </is>
      </c>
      <c r="V42" s="2" t="inlineStr">
        <is>
          <t>εμπορικές πτυχές των δικαιωμάτων πνευματικής ιδιοκτησίας|
δικαιώματα πνευματικής ιδιοκτησίας στον τομέα του εμπορίου|
TRIPs</t>
        </is>
      </c>
      <c r="W42" s="2" t="inlineStr">
        <is>
          <t>3|
3|
3</t>
        </is>
      </c>
      <c r="X42" s="2" t="inlineStr">
        <is>
          <t xml:space="preserve">|
|
</t>
        </is>
      </c>
      <c r="Y42" t="inlineStr">
        <is>
          <t/>
        </is>
      </c>
      <c r="Z42" s="2" t="inlineStr">
        <is>
          <t>TRIPS|
trade-related aspects of intellectual property rights</t>
        </is>
      </c>
      <c r="AA42" s="2" t="inlineStr">
        <is>
          <t>3|
4</t>
        </is>
      </c>
      <c r="AB42" s="2" t="inlineStr">
        <is>
          <t xml:space="preserve">|
</t>
        </is>
      </c>
      <c r="AC42" t="inlineStr">
        <is>
          <t>content of the TRIPS Agreement [ &lt;a href="/entry/result/885296/all" id="ENTRY_TO_ENTRY_CONVERTER" target="_blank"&gt;IATE:885296&lt;/a&gt; ]</t>
        </is>
      </c>
      <c r="AD42" s="2" t="inlineStr">
        <is>
          <t>derechos de propiedad intelectual relacionados con el comercio|
derechos de propiedad intelectual ligados al comercio|
ADPIC|
aspectos de los derechos de propiedad intelectual relacionados con el comercio</t>
        </is>
      </c>
      <c r="AE42" s="2" t="inlineStr">
        <is>
          <t>3|
3|
3|
4</t>
        </is>
      </c>
      <c r="AF42" s="2" t="inlineStr">
        <is>
          <t xml:space="preserve">|
|
|
</t>
        </is>
      </c>
      <c r="AG42" t="inlineStr">
        <is>
          <t/>
        </is>
      </c>
      <c r="AH42" s="2" t="inlineStr">
        <is>
          <t>intellektuaalomandi õiguste kaubandusaspektid</t>
        </is>
      </c>
      <c r="AI42" s="2" t="inlineStr">
        <is>
          <t>3</t>
        </is>
      </c>
      <c r="AJ42" s="2" t="inlineStr">
        <is>
          <t/>
        </is>
      </c>
      <c r="AK42" t="inlineStr">
        <is>
          <t/>
        </is>
      </c>
      <c r="AL42" s="2" t="inlineStr">
        <is>
          <t>teollis- ja tekijänoikeuksien kauppaan liittyvät näkökohdat</t>
        </is>
      </c>
      <c r="AM42" s="2" t="inlineStr">
        <is>
          <t>3</t>
        </is>
      </c>
      <c r="AN42" s="2" t="inlineStr">
        <is>
          <t/>
        </is>
      </c>
      <c r="AO42" t="inlineStr">
        <is>
          <t/>
        </is>
      </c>
      <c r="AP42" s="2" t="inlineStr">
        <is>
          <t>aspects des droits de propriété intellectuelle qui touchent au commerce|
TRIP|
ADPIC</t>
        </is>
      </c>
      <c r="AQ42" s="2" t="inlineStr">
        <is>
          <t>3|
3|
3</t>
        </is>
      </c>
      <c r="AR42" s="2" t="inlineStr">
        <is>
          <t xml:space="preserve">|
|
</t>
        </is>
      </c>
      <c r="AS42" t="inlineStr">
        <is>
          <t/>
        </is>
      </c>
      <c r="AT42" s="2" t="inlineStr">
        <is>
          <t>gnéithe de chearta maoine intleachtúla a bhaineann le trádáil|
TRIPS</t>
        </is>
      </c>
      <c r="AU42" s="2" t="inlineStr">
        <is>
          <t>3|
3</t>
        </is>
      </c>
      <c r="AV42" s="2" t="inlineStr">
        <is>
          <t xml:space="preserve">|
</t>
        </is>
      </c>
      <c r="AW42" t="inlineStr">
        <is>
          <t/>
        </is>
      </c>
      <c r="AX42" s="2" t="inlineStr">
        <is>
          <t>TRIPS|
trgovinski aspekti prava intelektualnog vlasništva</t>
        </is>
      </c>
      <c r="AY42" s="2" t="inlineStr">
        <is>
          <t>3|
2</t>
        </is>
      </c>
      <c r="AZ42" s="2" t="inlineStr">
        <is>
          <t xml:space="preserve">|
</t>
        </is>
      </c>
      <c r="BA42" t="inlineStr">
        <is>
          <t/>
        </is>
      </c>
      <c r="BB42" s="2" t="inlineStr">
        <is>
          <t>szellemitulajdon-jogok kereskedelmi vonatkozásai</t>
        </is>
      </c>
      <c r="BC42" s="2" t="inlineStr">
        <is>
          <t>4</t>
        </is>
      </c>
      <c r="BD42" s="2" t="inlineStr">
        <is>
          <t/>
        </is>
      </c>
      <c r="BE42" t="inlineStr">
        <is>
          <t/>
        </is>
      </c>
      <c r="BF42" s="2" t="inlineStr">
        <is>
          <t>TRIPS|
aspetti dei diritti di proprietà intellettuale attinenti al commercio</t>
        </is>
      </c>
      <c r="BG42" s="2" t="inlineStr">
        <is>
          <t>3|
3</t>
        </is>
      </c>
      <c r="BH42" s="2" t="inlineStr">
        <is>
          <t xml:space="preserve">|
</t>
        </is>
      </c>
      <c r="BI42" t="inlineStr">
        <is>
          <t>oggetto dell’accordo&lt;sup&gt;1&lt;/sup&gt; firmato nell’ambito dei Negoziati multilaterali dell'Uruguay Round costituito dalle diverse materie che compongono la proprietà intellettuale tutelate dalle norme sul commercio internazionale&lt;p&gt;&lt;sup&gt;1&lt;/sup&gt; Accordo TRIPS [ &lt;a href="/entry/result/885296/all" id="ENTRY_TO_ENTRY_CONVERTER" target="_blank"&gt;IATE:885296&lt;/a&gt; ]&lt;/p&gt;</t>
        </is>
      </c>
      <c r="BJ42" s="2" t="inlineStr">
        <is>
          <t>intelektinės nuosavybės teisių aspektai, susiję su prekyba</t>
        </is>
      </c>
      <c r="BK42" s="2" t="inlineStr">
        <is>
          <t>2</t>
        </is>
      </c>
      <c r="BL42" s="2" t="inlineStr">
        <is>
          <t/>
        </is>
      </c>
      <c r="BM42" t="inlineStr">
        <is>
          <t/>
        </is>
      </c>
      <c r="BN42" s="2" t="inlineStr">
        <is>
          <t>intelektuālā īpašuma tiesību komercaspekti|
&lt;i&gt;TRIPS&lt;/i&gt;</t>
        </is>
      </c>
      <c r="BO42" s="2" t="inlineStr">
        <is>
          <t>2|
2</t>
        </is>
      </c>
      <c r="BP42" s="2" t="inlineStr">
        <is>
          <t xml:space="preserve">|
</t>
        </is>
      </c>
      <c r="BQ42" t="inlineStr">
        <is>
          <t>&lt;i&gt;TRIPS&lt;/i&gt; līguma [ &lt;a href="/entry/result/885296/all" id="ENTRY_TO_ENTRY_CONVERTER" target="_blank"&gt;IATE:885296&lt;/a&gt; ] saturs</t>
        </is>
      </c>
      <c r="BR42" s="2" t="inlineStr">
        <is>
          <t>TRIPS|
drittijiet tal-proprjetà intellettwali relatati mal-kummerċ</t>
        </is>
      </c>
      <c r="BS42" s="2" t="inlineStr">
        <is>
          <t>3|
3</t>
        </is>
      </c>
      <c r="BT42" s="2" t="inlineStr">
        <is>
          <t xml:space="preserve">|
</t>
        </is>
      </c>
      <c r="BU42" t="inlineStr">
        <is>
          <t>l-iktar strument multilaterali importanti aspetti għall-globalizzazzjoni tal-liġijiet li jkopru l-aspetti relatati mal-kummerċ tad-drittijiet tal-proprjetà intelletwali</t>
        </is>
      </c>
      <c r="BV42" s="2" t="inlineStr">
        <is>
          <t>handelsgerelateerde aspecten van intellectuele eigendomsrechten|
handelsaspecten van de intellectuele eigendom|
Trips</t>
        </is>
      </c>
      <c r="BW42" s="2" t="inlineStr">
        <is>
          <t>2|
3|
3</t>
        </is>
      </c>
      <c r="BX42" s="2" t="inlineStr">
        <is>
          <t xml:space="preserve">|
|
</t>
        </is>
      </c>
      <c r="BY42" t="inlineStr">
        <is>
          <t/>
        </is>
      </c>
      <c r="BZ42" s="2" t="inlineStr">
        <is>
          <t>handlowe aspekty praw własności intelektualnej|
TRIPS</t>
        </is>
      </c>
      <c r="CA42" s="2" t="inlineStr">
        <is>
          <t>3|
3</t>
        </is>
      </c>
      <c r="CB42" s="2" t="inlineStr">
        <is>
          <t xml:space="preserve">|
</t>
        </is>
      </c>
      <c r="CC42" t="inlineStr">
        <is>
          <t/>
        </is>
      </c>
      <c r="CD42" s="2" t="inlineStr">
        <is>
          <t>aspetos dos direitos de propriedade intelectual relacionados com o comércio|
TRIPS</t>
        </is>
      </c>
      <c r="CE42" s="2" t="inlineStr">
        <is>
          <t>3|
3</t>
        </is>
      </c>
      <c r="CF42" s="2" t="inlineStr">
        <is>
          <t xml:space="preserve">|
</t>
        </is>
      </c>
      <c r="CG42" t="inlineStr">
        <is>
          <t/>
        </is>
      </c>
      <c r="CH42" s="2" t="inlineStr">
        <is>
          <t>aspecte legate de comerț ale drepturilor de proprietate intelectuală|
TRIPS</t>
        </is>
      </c>
      <c r="CI42" s="2" t="inlineStr">
        <is>
          <t>3|
3</t>
        </is>
      </c>
      <c r="CJ42" s="2" t="inlineStr">
        <is>
          <t xml:space="preserve">|
</t>
        </is>
      </c>
      <c r="CK42" t="inlineStr">
        <is>
          <t/>
        </is>
      </c>
      <c r="CL42" s="2" t="inlineStr">
        <is>
          <t>obchodné aspekty práv duševného vlastníctva|
TRIPS</t>
        </is>
      </c>
      <c r="CM42" s="2" t="inlineStr">
        <is>
          <t>3|
3</t>
        </is>
      </c>
      <c r="CN42" s="2" t="inlineStr">
        <is>
          <t xml:space="preserve">|
</t>
        </is>
      </c>
      <c r="CO42" t="inlineStr">
        <is>
          <t/>
        </is>
      </c>
      <c r="CP42" s="2" t="inlineStr">
        <is>
          <t>trgovinski vidiki pravic intelektualne lastnine</t>
        </is>
      </c>
      <c r="CQ42" s="2" t="inlineStr">
        <is>
          <t>3</t>
        </is>
      </c>
      <c r="CR42" s="2" t="inlineStr">
        <is>
          <t/>
        </is>
      </c>
      <c r="CS42" t="inlineStr">
        <is>
          <t/>
        </is>
      </c>
      <c r="CT42" s="2" t="inlineStr">
        <is>
          <t>Trips|
handelsrelaterade aspekter av immaterialrätter</t>
        </is>
      </c>
      <c r="CU42" s="2" t="inlineStr">
        <is>
          <t>3|
3</t>
        </is>
      </c>
      <c r="CV42" s="2" t="inlineStr">
        <is>
          <t xml:space="preserve">|
</t>
        </is>
      </c>
      <c r="CW42" t="inlineStr">
        <is>
          <t/>
        </is>
      </c>
    </row>
    <row r="43">
      <c r="A43" s="1" t="str">
        <f>HYPERLINK("https://iate.europa.eu/entry/result/3637304/all", "3637304")</f>
        <v>3637304</v>
      </c>
      <c r="B43" t="inlineStr">
        <is>
          <t>INDUSTRY</t>
        </is>
      </c>
      <c r="C43" t="inlineStr">
        <is>
          <t>INDUSTRY</t>
        </is>
      </c>
      <c r="D43" t="inlineStr">
        <is>
          <t>no</t>
        </is>
      </c>
      <c r="E43" t="inlineStr">
        <is>
          <t/>
        </is>
      </c>
      <c r="F43" t="inlineStr">
        <is>
          <t/>
        </is>
      </c>
      <c r="G43" t="inlineStr">
        <is>
          <t/>
        </is>
      </c>
      <c r="H43" t="inlineStr">
        <is>
          <t/>
        </is>
      </c>
      <c r="I43" t="inlineStr">
        <is>
          <t/>
        </is>
      </c>
      <c r="J43" t="inlineStr">
        <is>
          <t/>
        </is>
      </c>
      <c r="K43" t="inlineStr">
        <is>
          <t/>
        </is>
      </c>
      <c r="L43" t="inlineStr">
        <is>
          <t/>
        </is>
      </c>
      <c r="M43" t="inlineStr">
        <is>
          <t/>
        </is>
      </c>
      <c r="N43" s="2" t="inlineStr">
        <is>
          <t>formodning om ophavsret</t>
        </is>
      </c>
      <c r="O43" s="2" t="inlineStr">
        <is>
          <t>2</t>
        </is>
      </c>
      <c r="P43" s="2" t="inlineStr">
        <is>
          <t/>
        </is>
      </c>
      <c r="Q43" t="inlineStr">
        <is>
          <t/>
        </is>
      </c>
      <c r="R43" s="2" t="inlineStr">
        <is>
          <t>Urheberrechtsvermutung</t>
        </is>
      </c>
      <c r="S43" s="2" t="inlineStr">
        <is>
          <t>2</t>
        </is>
      </c>
      <c r="T43" s="2" t="inlineStr">
        <is>
          <t/>
        </is>
      </c>
      <c r="U43" t="inlineStr">
        <is>
          <t/>
        </is>
      </c>
      <c r="V43" s="2" t="inlineStr">
        <is>
          <t>τεκμήριο πνευματικής ιδιοκτησίας</t>
        </is>
      </c>
      <c r="W43" s="2" t="inlineStr">
        <is>
          <t>2</t>
        </is>
      </c>
      <c r="X43" s="2" t="inlineStr">
        <is>
          <t/>
        </is>
      </c>
      <c r="Y43" t="inlineStr">
        <is>
          <t/>
        </is>
      </c>
      <c r="Z43" s="2" t="inlineStr">
        <is>
          <t>presumption of copyright tenure</t>
        </is>
      </c>
      <c r="AA43" s="2" t="inlineStr">
        <is>
          <t>2</t>
        </is>
      </c>
      <c r="AB43" s="2" t="inlineStr">
        <is>
          <t/>
        </is>
      </c>
      <c r="AC43" t="inlineStr">
        <is>
          <t/>
        </is>
      </c>
      <c r="AD43" s="2" t="inlineStr">
        <is>
          <t>presunción de derecho de autor</t>
        </is>
      </c>
      <c r="AE43" s="2" t="inlineStr">
        <is>
          <t>2</t>
        </is>
      </c>
      <c r="AF43" s="2" t="inlineStr">
        <is>
          <t/>
        </is>
      </c>
      <c r="AG43" t="inlineStr">
        <is>
          <t/>
        </is>
      </c>
      <c r="AH43" t="inlineStr">
        <is>
          <t/>
        </is>
      </c>
      <c r="AI43" t="inlineStr">
        <is>
          <t/>
        </is>
      </c>
      <c r="AJ43" t="inlineStr">
        <is>
          <t/>
        </is>
      </c>
      <c r="AK43" t="inlineStr">
        <is>
          <t/>
        </is>
      </c>
      <c r="AL43" s="2" t="inlineStr">
        <is>
          <t>olettama tekijänoikeudesta</t>
        </is>
      </c>
      <c r="AM43" s="2" t="inlineStr">
        <is>
          <t>2</t>
        </is>
      </c>
      <c r="AN43" s="2" t="inlineStr">
        <is>
          <t/>
        </is>
      </c>
      <c r="AO43" t="inlineStr">
        <is>
          <t/>
        </is>
      </c>
      <c r="AP43" s="2" t="inlineStr">
        <is>
          <t>présomption de droit d'auteur</t>
        </is>
      </c>
      <c r="AQ43" s="2" t="inlineStr">
        <is>
          <t>2</t>
        </is>
      </c>
      <c r="AR43" s="2" t="inlineStr">
        <is>
          <t/>
        </is>
      </c>
      <c r="AS43" t="inlineStr">
        <is>
          <t/>
        </is>
      </c>
      <c r="AT43" t="inlineStr">
        <is>
          <t/>
        </is>
      </c>
      <c r="AU43" t="inlineStr">
        <is>
          <t/>
        </is>
      </c>
      <c r="AV43" t="inlineStr">
        <is>
          <t/>
        </is>
      </c>
      <c r="AW43" t="inlineStr">
        <is>
          <t/>
        </is>
      </c>
      <c r="AX43" t="inlineStr">
        <is>
          <t/>
        </is>
      </c>
      <c r="AY43" t="inlineStr">
        <is>
          <t/>
        </is>
      </c>
      <c r="AZ43" t="inlineStr">
        <is>
          <t/>
        </is>
      </c>
      <c r="BA43" t="inlineStr">
        <is>
          <t/>
        </is>
      </c>
      <c r="BB43" t="inlineStr">
        <is>
          <t/>
        </is>
      </c>
      <c r="BC43" t="inlineStr">
        <is>
          <t/>
        </is>
      </c>
      <c r="BD43" t="inlineStr">
        <is>
          <t/>
        </is>
      </c>
      <c r="BE43" t="inlineStr">
        <is>
          <t/>
        </is>
      </c>
      <c r="BF43" s="2" t="inlineStr">
        <is>
          <t>presunzione del diritto d'autore</t>
        </is>
      </c>
      <c r="BG43" s="2" t="inlineStr">
        <is>
          <t>2</t>
        </is>
      </c>
      <c r="BH43" s="2" t="inlineStr">
        <is>
          <t/>
        </is>
      </c>
      <c r="BI43" t="inlineStr">
        <is>
          <t/>
        </is>
      </c>
      <c r="BJ43" s="2" t="inlineStr">
        <is>
          <t>autorystės prezumpcija</t>
        </is>
      </c>
      <c r="BK43" s="2" t="inlineStr">
        <is>
          <t>2</t>
        </is>
      </c>
      <c r="BL43" s="2" t="inlineStr">
        <is>
          <t/>
        </is>
      </c>
      <c r="BM43" t="inlineStr">
        <is>
          <t/>
        </is>
      </c>
      <c r="BN43" t="inlineStr">
        <is>
          <t/>
        </is>
      </c>
      <c r="BO43" t="inlineStr">
        <is>
          <t/>
        </is>
      </c>
      <c r="BP43" t="inlineStr">
        <is>
          <t/>
        </is>
      </c>
      <c r="BQ43" t="inlineStr">
        <is>
          <t/>
        </is>
      </c>
      <c r="BR43" t="inlineStr">
        <is>
          <t/>
        </is>
      </c>
      <c r="BS43" t="inlineStr">
        <is>
          <t/>
        </is>
      </c>
      <c r="BT43" t="inlineStr">
        <is>
          <t/>
        </is>
      </c>
      <c r="BU43" t="inlineStr">
        <is>
          <t/>
        </is>
      </c>
      <c r="BV43" s="2" t="inlineStr">
        <is>
          <t>vermoeden van auteursrecht</t>
        </is>
      </c>
      <c r="BW43" s="2" t="inlineStr">
        <is>
          <t>2</t>
        </is>
      </c>
      <c r="BX43" s="2" t="inlineStr">
        <is>
          <t/>
        </is>
      </c>
      <c r="BY43" t="inlineStr">
        <is>
          <t/>
        </is>
      </c>
      <c r="BZ43" t="inlineStr">
        <is>
          <t/>
        </is>
      </c>
      <c r="CA43" t="inlineStr">
        <is>
          <t/>
        </is>
      </c>
      <c r="CB43" t="inlineStr">
        <is>
          <t/>
        </is>
      </c>
      <c r="CC43" t="inlineStr">
        <is>
          <t/>
        </is>
      </c>
      <c r="CD43" s="2" t="inlineStr">
        <is>
          <t>Presunção de direito de autor</t>
        </is>
      </c>
      <c r="CE43" s="2" t="inlineStr">
        <is>
          <t>2</t>
        </is>
      </c>
      <c r="CF43" s="2" t="inlineStr">
        <is>
          <t/>
        </is>
      </c>
      <c r="CG43" t="inlineStr">
        <is>
          <t/>
        </is>
      </c>
      <c r="CH43" t="inlineStr">
        <is>
          <t/>
        </is>
      </c>
      <c r="CI43" t="inlineStr">
        <is>
          <t/>
        </is>
      </c>
      <c r="CJ43" t="inlineStr">
        <is>
          <t/>
        </is>
      </c>
      <c r="CK43" t="inlineStr">
        <is>
          <t/>
        </is>
      </c>
      <c r="CL43" t="inlineStr">
        <is>
          <t/>
        </is>
      </c>
      <c r="CM43" t="inlineStr">
        <is>
          <t/>
        </is>
      </c>
      <c r="CN43" t="inlineStr">
        <is>
          <t/>
        </is>
      </c>
      <c r="CO43" t="inlineStr">
        <is>
          <t/>
        </is>
      </c>
      <c r="CP43" t="inlineStr">
        <is>
          <t/>
        </is>
      </c>
      <c r="CQ43" t="inlineStr">
        <is>
          <t/>
        </is>
      </c>
      <c r="CR43" t="inlineStr">
        <is>
          <t/>
        </is>
      </c>
      <c r="CS43" t="inlineStr">
        <is>
          <t/>
        </is>
      </c>
      <c r="CT43" s="2" t="inlineStr">
        <is>
          <t>presumtion om upphovsrätt</t>
        </is>
      </c>
      <c r="CU43" s="2" t="inlineStr">
        <is>
          <t>2</t>
        </is>
      </c>
      <c r="CV43" s="2" t="inlineStr">
        <is>
          <t/>
        </is>
      </c>
      <c r="CW43" t="inlineStr">
        <is>
          <t/>
        </is>
      </c>
    </row>
    <row r="44">
      <c r="A44" s="1" t="str">
        <f>HYPERLINK("https://iate.europa.eu/entry/result/3637671/all", "3637671")</f>
        <v>3637671</v>
      </c>
      <c r="B44" t="inlineStr">
        <is>
          <t>INDUSTRY</t>
        </is>
      </c>
      <c r="C44" t="inlineStr">
        <is>
          <t>INDUSTRY</t>
        </is>
      </c>
      <c r="D44" t="inlineStr">
        <is>
          <t>no</t>
        </is>
      </c>
      <c r="E44" t="inlineStr">
        <is>
          <t/>
        </is>
      </c>
      <c r="F44" s="2" t="inlineStr">
        <is>
          <t>възпроизвеждане с инцидентен характер</t>
        </is>
      </c>
      <c r="G44" s="2" t="inlineStr">
        <is>
          <t>2</t>
        </is>
      </c>
      <c r="H44" s="2" t="inlineStr">
        <is>
          <t/>
        </is>
      </c>
      <c r="I44" t="inlineStr">
        <is>
          <t/>
        </is>
      </c>
      <c r="J44" s="2" t="inlineStr">
        <is>
          <t>příležitostné rozmnožování</t>
        </is>
      </c>
      <c r="K44" s="2" t="inlineStr">
        <is>
          <t>2</t>
        </is>
      </c>
      <c r="L44" s="2" t="inlineStr">
        <is>
          <t/>
        </is>
      </c>
      <c r="M44" t="inlineStr">
        <is>
          <t/>
        </is>
      </c>
      <c r="N44" t="inlineStr">
        <is>
          <t/>
        </is>
      </c>
      <c r="O44" t="inlineStr">
        <is>
          <t/>
        </is>
      </c>
      <c r="P44" t="inlineStr">
        <is>
          <t/>
        </is>
      </c>
      <c r="Q44" t="inlineStr">
        <is>
          <t/>
        </is>
      </c>
      <c r="R44" s="2" t="inlineStr">
        <is>
          <t>begleitende Vervielfältigungshandlung|
begleitende Vervielfältigung</t>
        </is>
      </c>
      <c r="S44" s="2" t="inlineStr">
        <is>
          <t>2|
2</t>
        </is>
      </c>
      <c r="T44" s="2" t="inlineStr">
        <is>
          <t xml:space="preserve">|
</t>
        </is>
      </c>
      <c r="U44" t="inlineStr">
        <is>
          <t/>
        </is>
      </c>
      <c r="V44" s="2" t="inlineStr">
        <is>
          <t>παρεπόμενη αναπαραγωγή</t>
        </is>
      </c>
      <c r="W44" s="2" t="inlineStr">
        <is>
          <t>2</t>
        </is>
      </c>
      <c r="X44" s="2" t="inlineStr">
        <is>
          <t/>
        </is>
      </c>
      <c r="Y44" t="inlineStr">
        <is>
          <t/>
        </is>
      </c>
      <c r="Z44" s="2" t="inlineStr">
        <is>
          <t>incidental reproduction</t>
        </is>
      </c>
      <c r="AA44" s="2" t="inlineStr">
        <is>
          <t>2</t>
        </is>
      </c>
      <c r="AB44" s="2" t="inlineStr">
        <is>
          <t/>
        </is>
      </c>
      <c r="AC44" t="inlineStr">
        <is>
          <t>in a newsreel or broadcast, of a work located in the scene of an event being reported (such as a recognizable music played on the background)</t>
        </is>
      </c>
      <c r="AD44" s="2" t="inlineStr">
        <is>
          <t>reproducción accesoria</t>
        </is>
      </c>
      <c r="AE44" s="2" t="inlineStr">
        <is>
          <t>2</t>
        </is>
      </c>
      <c r="AF44" s="2" t="inlineStr">
        <is>
          <t/>
        </is>
      </c>
      <c r="AG44" t="inlineStr">
        <is>
          <t/>
        </is>
      </c>
      <c r="AH44" t="inlineStr">
        <is>
          <t/>
        </is>
      </c>
      <c r="AI44" t="inlineStr">
        <is>
          <t/>
        </is>
      </c>
      <c r="AJ44" t="inlineStr">
        <is>
          <t/>
        </is>
      </c>
      <c r="AK44" t="inlineStr">
        <is>
          <t/>
        </is>
      </c>
      <c r="AL44" s="2" t="inlineStr">
        <is>
          <t>satunnainen kappaleen valmistaminen</t>
        </is>
      </c>
      <c r="AM44" s="2" t="inlineStr">
        <is>
          <t>2</t>
        </is>
      </c>
      <c r="AN44" s="2" t="inlineStr">
        <is>
          <t/>
        </is>
      </c>
      <c r="AO44" t="inlineStr">
        <is>
          <t/>
        </is>
      </c>
      <c r="AP44" s="2" t="inlineStr">
        <is>
          <t>reproduction accessoire</t>
        </is>
      </c>
      <c r="AQ44" s="2" t="inlineStr">
        <is>
          <t>2</t>
        </is>
      </c>
      <c r="AR44" s="2" t="inlineStr">
        <is>
          <t/>
        </is>
      </c>
      <c r="AS44" t="inlineStr">
        <is>
          <t/>
        </is>
      </c>
      <c r="AT44" t="inlineStr">
        <is>
          <t/>
        </is>
      </c>
      <c r="AU44" t="inlineStr">
        <is>
          <t/>
        </is>
      </c>
      <c r="AV44" t="inlineStr">
        <is>
          <t/>
        </is>
      </c>
      <c r="AW44" t="inlineStr">
        <is>
          <t/>
        </is>
      </c>
      <c r="AX44" t="inlineStr">
        <is>
          <t/>
        </is>
      </c>
      <c r="AY44" t="inlineStr">
        <is>
          <t/>
        </is>
      </c>
      <c r="AZ44" t="inlineStr">
        <is>
          <t/>
        </is>
      </c>
      <c r="BA44" t="inlineStr">
        <is>
          <t/>
        </is>
      </c>
      <c r="BB44" t="inlineStr">
        <is>
          <t/>
        </is>
      </c>
      <c r="BC44" t="inlineStr">
        <is>
          <t/>
        </is>
      </c>
      <c r="BD44" t="inlineStr">
        <is>
          <t/>
        </is>
      </c>
      <c r="BE44" t="inlineStr">
        <is>
          <t/>
        </is>
      </c>
      <c r="BF44" s="2" t="inlineStr">
        <is>
          <t>riproduzione accessoria</t>
        </is>
      </c>
      <c r="BG44" s="2" t="inlineStr">
        <is>
          <t>2</t>
        </is>
      </c>
      <c r="BH44" s="2" t="inlineStr">
        <is>
          <t/>
        </is>
      </c>
      <c r="BI44" t="inlineStr">
        <is>
          <t/>
        </is>
      </c>
      <c r="BJ44" s="2" t="inlineStr">
        <is>
          <t>atsitiktinis atgaminimas</t>
        </is>
      </c>
      <c r="BK44" s="2" t="inlineStr">
        <is>
          <t>2</t>
        </is>
      </c>
      <c r="BL44" s="2" t="inlineStr">
        <is>
          <t/>
        </is>
      </c>
      <c r="BM44" t="inlineStr">
        <is>
          <t/>
        </is>
      </c>
      <c r="BN44" t="inlineStr">
        <is>
          <t/>
        </is>
      </c>
      <c r="BO44" t="inlineStr">
        <is>
          <t/>
        </is>
      </c>
      <c r="BP44" t="inlineStr">
        <is>
          <t/>
        </is>
      </c>
      <c r="BQ44" t="inlineStr">
        <is>
          <t/>
        </is>
      </c>
      <c r="BR44" t="inlineStr">
        <is>
          <t/>
        </is>
      </c>
      <c r="BS44" t="inlineStr">
        <is>
          <t/>
        </is>
      </c>
      <c r="BT44" t="inlineStr">
        <is>
          <t/>
        </is>
      </c>
      <c r="BU44" t="inlineStr">
        <is>
          <t/>
        </is>
      </c>
      <c r="BV44" s="2" t="inlineStr">
        <is>
          <t>bijkomende reproductiehandelingen</t>
        </is>
      </c>
      <c r="BW44" s="2" t="inlineStr">
        <is>
          <t>2</t>
        </is>
      </c>
      <c r="BX44" s="2" t="inlineStr">
        <is>
          <t/>
        </is>
      </c>
      <c r="BY44" t="inlineStr">
        <is>
          <t/>
        </is>
      </c>
      <c r="BZ44" t="inlineStr">
        <is>
          <t/>
        </is>
      </c>
      <c r="CA44" t="inlineStr">
        <is>
          <t/>
        </is>
      </c>
      <c r="CB44" t="inlineStr">
        <is>
          <t/>
        </is>
      </c>
      <c r="CC44" t="inlineStr">
        <is>
          <t/>
        </is>
      </c>
      <c r="CD44" t="inlineStr">
        <is>
          <t/>
        </is>
      </c>
      <c r="CE44" t="inlineStr">
        <is>
          <t/>
        </is>
      </c>
      <c r="CF44" t="inlineStr">
        <is>
          <t/>
        </is>
      </c>
      <c r="CG44" t="inlineStr">
        <is>
          <t/>
        </is>
      </c>
      <c r="CH44" s="2" t="inlineStr">
        <is>
          <t>reproducere accesorie</t>
        </is>
      </c>
      <c r="CI44" s="2" t="inlineStr">
        <is>
          <t>2</t>
        </is>
      </c>
      <c r="CJ44" s="2" t="inlineStr">
        <is>
          <t/>
        </is>
      </c>
      <c r="CK44" t="inlineStr">
        <is>
          <t/>
        </is>
      </c>
      <c r="CL44" t="inlineStr">
        <is>
          <t/>
        </is>
      </c>
      <c r="CM44" t="inlineStr">
        <is>
          <t/>
        </is>
      </c>
      <c r="CN44" t="inlineStr">
        <is>
          <t/>
        </is>
      </c>
      <c r="CO44" t="inlineStr">
        <is>
          <t/>
        </is>
      </c>
      <c r="CP44" t="inlineStr">
        <is>
          <t/>
        </is>
      </c>
      <c r="CQ44" t="inlineStr">
        <is>
          <t/>
        </is>
      </c>
      <c r="CR44" t="inlineStr">
        <is>
          <t/>
        </is>
      </c>
      <c r="CS44" t="inlineStr">
        <is>
          <t/>
        </is>
      </c>
      <c r="CT44" t="inlineStr">
        <is>
          <t/>
        </is>
      </c>
      <c r="CU44" t="inlineStr">
        <is>
          <t/>
        </is>
      </c>
      <c r="CV44" t="inlineStr">
        <is>
          <t/>
        </is>
      </c>
      <c r="CW44" t="inlineStr">
        <is>
          <t/>
        </is>
      </c>
    </row>
    <row r="45">
      <c r="A45" s="1" t="str">
        <f>HYPERLINK("https://iate.europa.eu/entry/result/34565/all", "34565")</f>
        <v>34565</v>
      </c>
      <c r="B45" t="inlineStr">
        <is>
          <t>PRODUCTION, TECHNOLOGY AND RESEARCH;LAW</t>
        </is>
      </c>
      <c r="C45" t="inlineStr">
        <is>
          <t>PRODUCTION, TECHNOLOGY AND RESEARCH|research and intellectual property;LAW</t>
        </is>
      </c>
      <c r="D45" t="inlineStr">
        <is>
          <t>no</t>
        </is>
      </c>
      <c r="E45" t="inlineStr">
        <is>
          <t/>
        </is>
      </c>
      <c r="F45" t="inlineStr">
        <is>
          <t/>
        </is>
      </c>
      <c r="G45" t="inlineStr">
        <is>
          <t/>
        </is>
      </c>
      <c r="H45" t="inlineStr">
        <is>
          <t/>
        </is>
      </c>
      <c r="I45" t="inlineStr">
        <is>
          <t/>
        </is>
      </c>
      <c r="J45" t="inlineStr">
        <is>
          <t/>
        </is>
      </c>
      <c r="K45" t="inlineStr">
        <is>
          <t/>
        </is>
      </c>
      <c r="L45" t="inlineStr">
        <is>
          <t/>
        </is>
      </c>
      <c r="M45" t="inlineStr">
        <is>
          <t/>
        </is>
      </c>
      <c r="N45" s="2" t="inlineStr">
        <is>
          <t>absolutte ugyldighedsgrunde</t>
        </is>
      </c>
      <c r="O45" s="2" t="inlineStr">
        <is>
          <t>3</t>
        </is>
      </c>
      <c r="P45" s="2" t="inlineStr">
        <is>
          <t/>
        </is>
      </c>
      <c r="Q45" t="inlineStr">
        <is>
          <t/>
        </is>
      </c>
      <c r="R45" s="2" t="inlineStr">
        <is>
          <t>absolute Nichtigkeitsgründe</t>
        </is>
      </c>
      <c r="S45" s="2" t="inlineStr">
        <is>
          <t>3</t>
        </is>
      </c>
      <c r="T45" s="2" t="inlineStr">
        <is>
          <t/>
        </is>
      </c>
      <c r="U45" t="inlineStr">
        <is>
          <t>Gründe, die als ausreichend angesehen werden, um eine eingetragene Marke auf Antrag beim Amt der Europäischen Union für geistiges Eigentum oder auf der Grundlage einer Widerklage in einem Verletzungsverfahren für nichtig zu erklären, und die sich darauf beziehen, dass die Eintragung der angefochtenen Marke nicht aus absoluten Gründen abgelehnt wurde, oder die sich darauf beziehen, dass der Anmelder bei der Anmeldung bösgläubig gehandelt hat</t>
        </is>
      </c>
      <c r="V45" t="inlineStr">
        <is>
          <t/>
        </is>
      </c>
      <c r="W45" t="inlineStr">
        <is>
          <t/>
        </is>
      </c>
      <c r="X45" t="inlineStr">
        <is>
          <t/>
        </is>
      </c>
      <c r="Y45" t="inlineStr">
        <is>
          <t/>
        </is>
      </c>
      <c r="Z45" s="2" t="inlineStr">
        <is>
          <t>absolute grounds for invalidity</t>
        </is>
      </c>
      <c r="AA45" s="2" t="inlineStr">
        <is>
          <t>4</t>
        </is>
      </c>
      <c r="AB45" s="2" t="inlineStr">
        <is>
          <t/>
        </is>
      </c>
      <c r="AC45" t="inlineStr">
        <is>
          <t>reasons considered sufficient to declare a registered trade mark invalid, on application to the European Union Intellectual Property Office or on the basis of a counterclaim in infringement proceedings and related to failure to have refused the registration of the contested trade mark on absolute grounds, or related to a situation where the applicant was acting in bad faith when they filed the application</t>
        </is>
      </c>
      <c r="AD45" s="2" t="inlineStr">
        <is>
          <t>motivos absolutos de nulidad</t>
        </is>
      </c>
      <c r="AE45" s="2" t="inlineStr">
        <is>
          <t>3</t>
        </is>
      </c>
      <c r="AF45" s="2" t="inlineStr">
        <is>
          <t/>
        </is>
      </c>
      <c r="AG45" t="inlineStr">
        <is>
          <t>motivos considerados suficientes para declarar la nulidad de una marca registrada, mediante solicitud presentada ante la Oficina de Propiedad Intelectual de la Unión Europea o mediante una demanda de reconvención en una acción por violación de marca y relacionados con la no denegación del registro de la marca impugnada por motivos absolutos, o con una situación en la que el solicitante actuaba de mala fe en el momento de presentar la solicitud</t>
        </is>
      </c>
      <c r="AH45" t="inlineStr">
        <is>
          <t/>
        </is>
      </c>
      <c r="AI45" t="inlineStr">
        <is>
          <t/>
        </is>
      </c>
      <c r="AJ45" t="inlineStr">
        <is>
          <t/>
        </is>
      </c>
      <c r="AK45" t="inlineStr">
        <is>
          <t/>
        </is>
      </c>
      <c r="AL45" t="inlineStr">
        <is>
          <t/>
        </is>
      </c>
      <c r="AM45" t="inlineStr">
        <is>
          <t/>
        </is>
      </c>
      <c r="AN45" t="inlineStr">
        <is>
          <t/>
        </is>
      </c>
      <c r="AO45" t="inlineStr">
        <is>
          <t/>
        </is>
      </c>
      <c r="AP45" s="2" t="inlineStr">
        <is>
          <t>cause de nullité absolue</t>
        </is>
      </c>
      <c r="AQ45" s="2" t="inlineStr">
        <is>
          <t>3</t>
        </is>
      </c>
      <c r="AR45" s="2" t="inlineStr">
        <is>
          <t/>
        </is>
      </c>
      <c r="AS45" t="inlineStr">
        <is>
          <t>motifs jugés suffisants pour déclarer la nullité d’une marque enregistrée, sur demande présentée auprès de l’Office de l’Union européenne pour la propriété intellectuelle ou sur demande reconventionnelle dans une action en contrefaçon et relative à l’absence de refus de l’enregistrement de la marque contestée pour des motifs absolus, ou à une situation dans laquelle le demandeur était de mauvaise foi lors du dépôt de la demande</t>
        </is>
      </c>
      <c r="AT45" t="inlineStr">
        <is>
          <t/>
        </is>
      </c>
      <c r="AU45" t="inlineStr">
        <is>
          <t/>
        </is>
      </c>
      <c r="AV45" t="inlineStr">
        <is>
          <t/>
        </is>
      </c>
      <c r="AW45" t="inlineStr">
        <is>
          <t/>
        </is>
      </c>
      <c r="AX45" t="inlineStr">
        <is>
          <t/>
        </is>
      </c>
      <c r="AY45" t="inlineStr">
        <is>
          <t/>
        </is>
      </c>
      <c r="AZ45" t="inlineStr">
        <is>
          <t/>
        </is>
      </c>
      <c r="BA45" t="inlineStr">
        <is>
          <t/>
        </is>
      </c>
      <c r="BB45" t="inlineStr">
        <is>
          <t/>
        </is>
      </c>
      <c r="BC45" t="inlineStr">
        <is>
          <t/>
        </is>
      </c>
      <c r="BD45" t="inlineStr">
        <is>
          <t/>
        </is>
      </c>
      <c r="BE45" t="inlineStr">
        <is>
          <t/>
        </is>
      </c>
      <c r="BF45" s="2" t="inlineStr">
        <is>
          <t>motivi di nullità assoluta</t>
        </is>
      </c>
      <c r="BG45" s="2" t="inlineStr">
        <is>
          <t>3</t>
        </is>
      </c>
      <c r="BH45" s="2" t="inlineStr">
        <is>
          <t/>
        </is>
      </c>
      <c r="BI45" t="inlineStr">
        <is>
          <t>motivi ritenuti
 sufficienti per dichiarare la nullità di un marchio registrato, su domanda
 presentata all’Ufficio dell’Unione europea per la proprietà intellettuale o
 su domanda riconvenzionale in un’azione per contraffazione e in relazione al
 mancato rifiuto della registrazione del marchio contestato sulla base di
 motivi assoluti oppure a una situazione in cui il richiedente ha agito in
 malafede al momento del deposito della domanda di marchio</t>
        </is>
      </c>
      <c r="BJ45" t="inlineStr">
        <is>
          <t/>
        </is>
      </c>
      <c r="BK45" t="inlineStr">
        <is>
          <t/>
        </is>
      </c>
      <c r="BL45" t="inlineStr">
        <is>
          <t/>
        </is>
      </c>
      <c r="BM45" t="inlineStr">
        <is>
          <t/>
        </is>
      </c>
      <c r="BN45" s="2" t="inlineStr">
        <is>
          <t>absolūts spēkā neesamības pamats</t>
        </is>
      </c>
      <c r="BO45" s="2" t="inlineStr">
        <is>
          <t>2</t>
        </is>
      </c>
      <c r="BP45" s="2" t="inlineStr">
        <is>
          <t/>
        </is>
      </c>
      <c r="BQ45" t="inlineStr">
        <is>
          <t/>
        </is>
      </c>
      <c r="BR45" t="inlineStr">
        <is>
          <t/>
        </is>
      </c>
      <c r="BS45" t="inlineStr">
        <is>
          <t/>
        </is>
      </c>
      <c r="BT45" t="inlineStr">
        <is>
          <t/>
        </is>
      </c>
      <c r="BU45" t="inlineStr">
        <is>
          <t/>
        </is>
      </c>
      <c r="BV45" t="inlineStr">
        <is>
          <t/>
        </is>
      </c>
      <c r="BW45" t="inlineStr">
        <is>
          <t/>
        </is>
      </c>
      <c r="BX45" t="inlineStr">
        <is>
          <t/>
        </is>
      </c>
      <c r="BY45" t="inlineStr">
        <is>
          <t/>
        </is>
      </c>
      <c r="BZ45" t="inlineStr">
        <is>
          <t/>
        </is>
      </c>
      <c r="CA45" t="inlineStr">
        <is>
          <t/>
        </is>
      </c>
      <c r="CB45" t="inlineStr">
        <is>
          <t/>
        </is>
      </c>
      <c r="CC45" t="inlineStr">
        <is>
          <t/>
        </is>
      </c>
      <c r="CD45" t="inlineStr">
        <is>
          <t/>
        </is>
      </c>
      <c r="CE45" t="inlineStr">
        <is>
          <t/>
        </is>
      </c>
      <c r="CF45" t="inlineStr">
        <is>
          <t/>
        </is>
      </c>
      <c r="CG45" t="inlineStr">
        <is>
          <t/>
        </is>
      </c>
      <c r="CH45" t="inlineStr">
        <is>
          <t/>
        </is>
      </c>
      <c r="CI45" t="inlineStr">
        <is>
          <t/>
        </is>
      </c>
      <c r="CJ45" t="inlineStr">
        <is>
          <t/>
        </is>
      </c>
      <c r="CK45" t="inlineStr">
        <is>
          <t/>
        </is>
      </c>
      <c r="CL45" t="inlineStr">
        <is>
          <t/>
        </is>
      </c>
      <c r="CM45" t="inlineStr">
        <is>
          <t/>
        </is>
      </c>
      <c r="CN45" t="inlineStr">
        <is>
          <t/>
        </is>
      </c>
      <c r="CO45" t="inlineStr">
        <is>
          <t/>
        </is>
      </c>
      <c r="CP45" t="inlineStr">
        <is>
          <t/>
        </is>
      </c>
      <c r="CQ45" t="inlineStr">
        <is>
          <t/>
        </is>
      </c>
      <c r="CR45" t="inlineStr">
        <is>
          <t/>
        </is>
      </c>
      <c r="CS45" t="inlineStr">
        <is>
          <t/>
        </is>
      </c>
      <c r="CT45" s="2" t="inlineStr">
        <is>
          <t>absoluta ogiltighetsgrunder</t>
        </is>
      </c>
      <c r="CU45" s="2" t="inlineStr">
        <is>
          <t>3</t>
        </is>
      </c>
      <c r="CV45" s="2" t="inlineStr">
        <is>
          <t/>
        </is>
      </c>
      <c r="CW45" t="inlineStr">
        <is>
          <t/>
        </is>
      </c>
    </row>
    <row r="46">
      <c r="A46" s="1" t="str">
        <f>HYPERLINK("https://iate.europa.eu/entry/result/858414/all", "858414")</f>
        <v>858414</v>
      </c>
      <c r="B46" t="inlineStr">
        <is>
          <t>PRODUCTION, TECHNOLOGY AND RESEARCH</t>
        </is>
      </c>
      <c r="C46" t="inlineStr">
        <is>
          <t>PRODUCTION, TECHNOLOGY AND RESEARCH|research and intellectual property|intellectual property</t>
        </is>
      </c>
      <c r="D46" t="inlineStr">
        <is>
          <t>no</t>
        </is>
      </c>
      <c r="E46" t="inlineStr">
        <is>
          <t/>
        </is>
      </c>
      <c r="F46" t="inlineStr">
        <is>
          <t/>
        </is>
      </c>
      <c r="G46" t="inlineStr">
        <is>
          <t/>
        </is>
      </c>
      <c r="H46" t="inlineStr">
        <is>
          <t/>
        </is>
      </c>
      <c r="I46" t="inlineStr">
        <is>
          <t/>
        </is>
      </c>
      <c r="J46" t="inlineStr">
        <is>
          <t/>
        </is>
      </c>
      <c r="K46" t="inlineStr">
        <is>
          <t/>
        </is>
      </c>
      <c r="L46" t="inlineStr">
        <is>
          <t/>
        </is>
      </c>
      <c r="M46" t="inlineStr">
        <is>
          <t/>
        </is>
      </c>
      <c r="N46" s="2" t="inlineStr">
        <is>
          <t>velkendt varemærke</t>
        </is>
      </c>
      <c r="O46" s="2" t="inlineStr">
        <is>
          <t>4</t>
        </is>
      </c>
      <c r="P46" s="2" t="inlineStr">
        <is>
          <t/>
        </is>
      </c>
      <c r="Q46" t="inlineStr">
        <is>
          <t/>
        </is>
      </c>
      <c r="R46" s="2" t="inlineStr">
        <is>
          <t>bekannte Marke</t>
        </is>
      </c>
      <c r="S46" s="2" t="inlineStr">
        <is>
          <t>3</t>
        </is>
      </c>
      <c r="T46" s="2" t="inlineStr">
        <is>
          <t/>
        </is>
      </c>
      <c r="U46" t="inlineStr">
        <is>
          <t>Marke, die einem
 bedeutenden Teil der von den in der Eintragung bezeichneten Waren oder
 Dienstleistungen betroffenen Verkehrskreise in einem wesentlichen Teil des
 Mitgliedstaats bekannt ist</t>
        </is>
      </c>
      <c r="V46" s="2" t="inlineStr">
        <is>
          <t>σήμα που χαίρει φήμης</t>
        </is>
      </c>
      <c r="W46" s="2" t="inlineStr">
        <is>
          <t>3</t>
        </is>
      </c>
      <c r="X46" s="2" t="inlineStr">
        <is>
          <t/>
        </is>
      </c>
      <c r="Y46" t="inlineStr">
        <is>
          <t/>
        </is>
      </c>
      <c r="Z46" s="2" t="inlineStr">
        <is>
          <t>trade mark with a reputation|
reputed trade mark</t>
        </is>
      </c>
      <c r="AA46" s="2" t="inlineStr">
        <is>
          <t>4|
4</t>
        </is>
      </c>
      <c r="AB46" s="2" t="inlineStr">
        <is>
          <t xml:space="preserve">|
</t>
        </is>
      </c>
      <c r="AC46" t="inlineStr">
        <is>
          <t>trade mark known by a significant part of the public concerned by the goods or services designated in the registration and in a substantial part of the Member State</t>
        </is>
      </c>
      <c r="AD46" s="2" t="inlineStr">
        <is>
          <t>marca renombrada|
marca que goza de renombre</t>
        </is>
      </c>
      <c r="AE46" s="2" t="inlineStr">
        <is>
          <t>3|
3</t>
        </is>
      </c>
      <c r="AF46" s="2" t="inlineStr">
        <is>
          <t xml:space="preserve">|
</t>
        </is>
      </c>
      <c r="AG46" t="inlineStr">
        <is>
          <t>marca conocida por
 una parte significativa del público interesado por los productos o servicios
 designados en el registro y en una parte sustancial del Estado miembro</t>
        </is>
      </c>
      <c r="AH46" t="inlineStr">
        <is>
          <t/>
        </is>
      </c>
      <c r="AI46" t="inlineStr">
        <is>
          <t/>
        </is>
      </c>
      <c r="AJ46" t="inlineStr">
        <is>
          <t/>
        </is>
      </c>
      <c r="AK46" t="inlineStr">
        <is>
          <t/>
        </is>
      </c>
      <c r="AL46" t="inlineStr">
        <is>
          <t/>
        </is>
      </c>
      <c r="AM46" t="inlineStr">
        <is>
          <t/>
        </is>
      </c>
      <c r="AN46" t="inlineStr">
        <is>
          <t/>
        </is>
      </c>
      <c r="AO46" t="inlineStr">
        <is>
          <t/>
        </is>
      </c>
      <c r="AP46" s="2" t="inlineStr">
        <is>
          <t>marque jouissant d'une renommée|
marque renommée</t>
        </is>
      </c>
      <c r="AQ46" s="2" t="inlineStr">
        <is>
          <t>3|
3</t>
        </is>
      </c>
      <c r="AR46" s="2" t="inlineStr">
        <is>
          <t xml:space="preserve">|
</t>
        </is>
      </c>
      <c r="AS46" t="inlineStr">
        <is>
          <t>marque connue d’une partie significative du public concerné par les produits ou services désignés par l’enregistrement et dans une partie substantielle de l’État membre</t>
        </is>
      </c>
      <c r="AT46" t="inlineStr">
        <is>
          <t/>
        </is>
      </c>
      <c r="AU46" t="inlineStr">
        <is>
          <t/>
        </is>
      </c>
      <c r="AV46" t="inlineStr">
        <is>
          <t/>
        </is>
      </c>
      <c r="AW46" t="inlineStr">
        <is>
          <t/>
        </is>
      </c>
      <c r="AX46" t="inlineStr">
        <is>
          <t/>
        </is>
      </c>
      <c r="AY46" t="inlineStr">
        <is>
          <t/>
        </is>
      </c>
      <c r="AZ46" t="inlineStr">
        <is>
          <t/>
        </is>
      </c>
      <c r="BA46" t="inlineStr">
        <is>
          <t/>
        </is>
      </c>
      <c r="BB46" t="inlineStr">
        <is>
          <t/>
        </is>
      </c>
      <c r="BC46" t="inlineStr">
        <is>
          <t/>
        </is>
      </c>
      <c r="BD46" t="inlineStr">
        <is>
          <t/>
        </is>
      </c>
      <c r="BE46" t="inlineStr">
        <is>
          <t/>
        </is>
      </c>
      <c r="BF46" s="2" t="inlineStr">
        <is>
          <t>marchio che gode di notorietà|
marchio notorio</t>
        </is>
      </c>
      <c r="BG46" s="2" t="inlineStr">
        <is>
          <t>3|
3</t>
        </is>
      </c>
      <c r="BH46" s="2" t="inlineStr">
        <is>
          <t xml:space="preserve">|
</t>
        </is>
      </c>
      <c r="BI46" t="inlineStr">
        <is>
          <t>marchio noto a una parte significativa del pubblico interessato dai prodotti o servizi designati nella registrazione e in una parte sostanziale dello Stato membro</t>
        </is>
      </c>
      <c r="BJ46" s="2" t="inlineStr">
        <is>
          <t>ženklas turi reputaciją</t>
        </is>
      </c>
      <c r="BK46" s="2" t="inlineStr">
        <is>
          <t>4</t>
        </is>
      </c>
      <c r="BL46" s="2" t="inlineStr">
        <is>
          <t/>
        </is>
      </c>
      <c r="BM46" t="inlineStr">
        <is>
          <t/>
        </is>
      </c>
      <c r="BN46" t="inlineStr">
        <is>
          <t/>
        </is>
      </c>
      <c r="BO46" t="inlineStr">
        <is>
          <t/>
        </is>
      </c>
      <c r="BP46" t="inlineStr">
        <is>
          <t/>
        </is>
      </c>
      <c r="BQ46" t="inlineStr">
        <is>
          <t/>
        </is>
      </c>
      <c r="BR46" t="inlineStr">
        <is>
          <t/>
        </is>
      </c>
      <c r="BS46" t="inlineStr">
        <is>
          <t/>
        </is>
      </c>
      <c r="BT46" t="inlineStr">
        <is>
          <t/>
        </is>
      </c>
      <c r="BU46" t="inlineStr">
        <is>
          <t/>
        </is>
      </c>
      <c r="BV46" s="2" t="inlineStr">
        <is>
          <t>bekend merk</t>
        </is>
      </c>
      <c r="BW46" s="2" t="inlineStr">
        <is>
          <t>2</t>
        </is>
      </c>
      <c r="BX46" s="2" t="inlineStr">
        <is>
          <t/>
        </is>
      </c>
      <c r="BY46" t="inlineStr">
        <is>
          <t/>
        </is>
      </c>
      <c r="BZ46" t="inlineStr">
        <is>
          <t/>
        </is>
      </c>
      <c r="CA46" t="inlineStr">
        <is>
          <t/>
        </is>
      </c>
      <c r="CB46" t="inlineStr">
        <is>
          <t/>
        </is>
      </c>
      <c r="CC46" t="inlineStr">
        <is>
          <t/>
        </is>
      </c>
      <c r="CD46" t="inlineStr">
        <is>
          <t/>
        </is>
      </c>
      <c r="CE46" t="inlineStr">
        <is>
          <t/>
        </is>
      </c>
      <c r="CF46" t="inlineStr">
        <is>
          <t/>
        </is>
      </c>
      <c r="CG46" t="inlineStr">
        <is>
          <t/>
        </is>
      </c>
      <c r="CH46" t="inlineStr">
        <is>
          <t/>
        </is>
      </c>
      <c r="CI46" t="inlineStr">
        <is>
          <t/>
        </is>
      </c>
      <c r="CJ46" t="inlineStr">
        <is>
          <t/>
        </is>
      </c>
      <c r="CK46" t="inlineStr">
        <is>
          <t/>
        </is>
      </c>
      <c r="CL46" t="inlineStr">
        <is>
          <t/>
        </is>
      </c>
      <c r="CM46" t="inlineStr">
        <is>
          <t/>
        </is>
      </c>
      <c r="CN46" t="inlineStr">
        <is>
          <t/>
        </is>
      </c>
      <c r="CO46" t="inlineStr">
        <is>
          <t/>
        </is>
      </c>
      <c r="CP46" t="inlineStr">
        <is>
          <t/>
        </is>
      </c>
      <c r="CQ46" t="inlineStr">
        <is>
          <t/>
        </is>
      </c>
      <c r="CR46" t="inlineStr">
        <is>
          <t/>
        </is>
      </c>
      <c r="CS46" t="inlineStr">
        <is>
          <t/>
        </is>
      </c>
      <c r="CT46" t="inlineStr">
        <is>
          <t/>
        </is>
      </c>
      <c r="CU46" t="inlineStr">
        <is>
          <t/>
        </is>
      </c>
      <c r="CV46" t="inlineStr">
        <is>
          <t/>
        </is>
      </c>
      <c r="CW46" t="inlineStr">
        <is>
          <t/>
        </is>
      </c>
    </row>
    <row r="47">
      <c r="A47" s="1" t="str">
        <f>HYPERLINK("https://iate.europa.eu/entry/result/34756/all", "34756")</f>
        <v>34756</v>
      </c>
      <c r="B47" t="inlineStr">
        <is>
          <t>PRODUCTION, TECHNOLOGY AND RESEARCH;LAW</t>
        </is>
      </c>
      <c r="C47" t="inlineStr">
        <is>
          <t>PRODUCTION, TECHNOLOGY AND RESEARCH|research and intellectual property|intellectual property;LAW</t>
        </is>
      </c>
      <c r="D47" t="inlineStr">
        <is>
          <t>no</t>
        </is>
      </c>
      <c r="E47" t="inlineStr">
        <is>
          <t/>
        </is>
      </c>
      <c r="F47" t="inlineStr">
        <is>
          <t/>
        </is>
      </c>
      <c r="G47" t="inlineStr">
        <is>
          <t/>
        </is>
      </c>
      <c r="H47" t="inlineStr">
        <is>
          <t/>
        </is>
      </c>
      <c r="I47" t="inlineStr">
        <is>
          <t/>
        </is>
      </c>
      <c r="J47" t="inlineStr">
        <is>
          <t/>
        </is>
      </c>
      <c r="K47" t="inlineStr">
        <is>
          <t/>
        </is>
      </c>
      <c r="L47" t="inlineStr">
        <is>
          <t/>
        </is>
      </c>
      <c r="M47" t="inlineStr">
        <is>
          <t/>
        </is>
      </c>
      <c r="N47" s="2" t="inlineStr">
        <is>
          <t>relative ugyldighedsgrunde</t>
        </is>
      </c>
      <c r="O47" s="2" t="inlineStr">
        <is>
          <t>3</t>
        </is>
      </c>
      <c r="P47" s="2" t="inlineStr">
        <is>
          <t/>
        </is>
      </c>
      <c r="Q47" t="inlineStr">
        <is>
          <t/>
        </is>
      </c>
      <c r="R47" s="2" t="inlineStr">
        <is>
          <t>relative Nichtigkeitsgründe</t>
        </is>
      </c>
      <c r="S47" s="2" t="inlineStr">
        <is>
          <t>3</t>
        </is>
      </c>
      <c r="T47" s="2" t="inlineStr">
        <is>
          <t/>
        </is>
      </c>
      <c r="U47" t="inlineStr">
        <is>
          <t>Gründe, die als
 ausreichend angesehen werden, um eine eingetragene Marke auf Antrag beim Amt
 der Europäischen Union für geistiges Eigentum oder auf der Grundlage einer
 Widerklage in einem Verletzungsverfahren für nichtig zu erklären, wenn es
 eine ältere Marke oder ein anderes älteres Recht gibt, dessen Inhaber der
 Antragsteller ist und mit dem die eingetragene Marke kollidieren würde, wenn
 sie benutzt würde</t>
        </is>
      </c>
      <c r="V47" s="2" t="inlineStr">
        <is>
          <t>σχετικοί λόγοι ακυρότητας</t>
        </is>
      </c>
      <c r="W47" s="2" t="inlineStr">
        <is>
          <t>2</t>
        </is>
      </c>
      <c r="X47" s="2" t="inlineStr">
        <is>
          <t/>
        </is>
      </c>
      <c r="Y47" t="inlineStr">
        <is>
          <t/>
        </is>
      </c>
      <c r="Z47" s="2" t="inlineStr">
        <is>
          <t>relative grounds for invalidity</t>
        </is>
      </c>
      <c r="AA47" s="2" t="inlineStr">
        <is>
          <t>4</t>
        </is>
      </c>
      <c r="AB47" s="2" t="inlineStr">
        <is>
          <t/>
        </is>
      </c>
      <c r="AC47" t="inlineStr">
        <is>
          <t>reasons considered sufficient to declare a registered trade mark invalid, on application to the European Union Intellectual Property Office or on the basis of a counterclaim in infringement proceedings where there is an earlier trade mark or another earlier right owned by the applicant for invalidity with which the registered trade mark would conflict if it were used</t>
        </is>
      </c>
      <c r="AD47" s="2" t="inlineStr">
        <is>
          <t>motivos de nulidad relativos</t>
        </is>
      </c>
      <c r="AE47" s="2" t="inlineStr">
        <is>
          <t>3</t>
        </is>
      </c>
      <c r="AF47" s="2" t="inlineStr">
        <is>
          <t/>
        </is>
      </c>
      <c r="AG47" t="inlineStr">
        <is>
          <t>motivos que se consideran suficientes para declarar la nulidad de una marca registrada, mediante solicitud presentada ante la Oficina de Propiedad Intelectual de la Unión Europea o mediante una demanda de reconvención en una acción por violación de marca cuando exista una marca anterior u otro derecho anterior propiedad del solicitante de la nulidad con el que la marca registrada entraría en conflicto si se utilizara</t>
        </is>
      </c>
      <c r="AH47" t="inlineStr">
        <is>
          <t/>
        </is>
      </c>
      <c r="AI47" t="inlineStr">
        <is>
          <t/>
        </is>
      </c>
      <c r="AJ47" t="inlineStr">
        <is>
          <t/>
        </is>
      </c>
      <c r="AK47" t="inlineStr">
        <is>
          <t/>
        </is>
      </c>
      <c r="AL47" t="inlineStr">
        <is>
          <t/>
        </is>
      </c>
      <c r="AM47" t="inlineStr">
        <is>
          <t/>
        </is>
      </c>
      <c r="AN47" t="inlineStr">
        <is>
          <t/>
        </is>
      </c>
      <c r="AO47" t="inlineStr">
        <is>
          <t/>
        </is>
      </c>
      <c r="AP47" s="2" t="inlineStr">
        <is>
          <t>causes de nullité relative</t>
        </is>
      </c>
      <c r="AQ47" s="2" t="inlineStr">
        <is>
          <t>3</t>
        </is>
      </c>
      <c r="AR47" s="2" t="inlineStr">
        <is>
          <t/>
        </is>
      </c>
      <c r="AS47" t="inlineStr">
        <is>
          <t>motifs jugés suffisants pour déclarer la nullité d’une marque enregistrée, sur demande présentée auprès de l’Office de l’Union européenne pour la propriété intellectuelle ou sur demande reconventionnelle dans une action en contrefaçon lorsqu’il existe une marque antérieure ou un autre droit antérieur détenu par le demandeur en nullité avec lequel la marque enregistrée entrerait en conflit si elle était utilisée</t>
        </is>
      </c>
      <c r="AT47" t="inlineStr">
        <is>
          <t/>
        </is>
      </c>
      <c r="AU47" t="inlineStr">
        <is>
          <t/>
        </is>
      </c>
      <c r="AV47" t="inlineStr">
        <is>
          <t/>
        </is>
      </c>
      <c r="AW47" t="inlineStr">
        <is>
          <t/>
        </is>
      </c>
      <c r="AX47" t="inlineStr">
        <is>
          <t/>
        </is>
      </c>
      <c r="AY47" t="inlineStr">
        <is>
          <t/>
        </is>
      </c>
      <c r="AZ47" t="inlineStr">
        <is>
          <t/>
        </is>
      </c>
      <c r="BA47" t="inlineStr">
        <is>
          <t/>
        </is>
      </c>
      <c r="BB47" t="inlineStr">
        <is>
          <t/>
        </is>
      </c>
      <c r="BC47" t="inlineStr">
        <is>
          <t/>
        </is>
      </c>
      <c r="BD47" t="inlineStr">
        <is>
          <t/>
        </is>
      </c>
      <c r="BE47" t="inlineStr">
        <is>
          <t/>
        </is>
      </c>
      <c r="BF47" s="2" t="inlineStr">
        <is>
          <t>motivi di nullità relativa</t>
        </is>
      </c>
      <c r="BG47" s="2" t="inlineStr">
        <is>
          <t>3</t>
        </is>
      </c>
      <c r="BH47" s="2" t="inlineStr">
        <is>
          <t/>
        </is>
      </c>
      <c r="BI47" t="inlineStr">
        <is>
          <t>motivi ritenuti
 sufficienti per dichiarare la nullità di un marchio registrato, su domanda
 presentata all’Ufficio dell’Unione europea per la proprietà intellettuale o
 su domanda riconvenzionale in un’azione per contraffazione nel caso in cui
 esista un marchio anteriore o un altro diritto anteriore del richiedente la
 nullità con cui il marchio registrato sarebbe in conflitto qualora venisse
 usato</t>
        </is>
      </c>
      <c r="BJ47" t="inlineStr">
        <is>
          <t/>
        </is>
      </c>
      <c r="BK47" t="inlineStr">
        <is>
          <t/>
        </is>
      </c>
      <c r="BL47" t="inlineStr">
        <is>
          <t/>
        </is>
      </c>
      <c r="BM47" t="inlineStr">
        <is>
          <t/>
        </is>
      </c>
      <c r="BN47" s="2" t="inlineStr">
        <is>
          <t>relatīvs spēkā neesamības pamats</t>
        </is>
      </c>
      <c r="BO47" s="2" t="inlineStr">
        <is>
          <t>2</t>
        </is>
      </c>
      <c r="BP47" s="2" t="inlineStr">
        <is>
          <t/>
        </is>
      </c>
      <c r="BQ47" t="inlineStr">
        <is>
          <t/>
        </is>
      </c>
      <c r="BR47" t="inlineStr">
        <is>
          <t/>
        </is>
      </c>
      <c r="BS47" t="inlineStr">
        <is>
          <t/>
        </is>
      </c>
      <c r="BT47" t="inlineStr">
        <is>
          <t/>
        </is>
      </c>
      <c r="BU47" t="inlineStr">
        <is>
          <t/>
        </is>
      </c>
      <c r="BV47" s="2" t="inlineStr">
        <is>
          <t>relatieve nietigheidsgronden</t>
        </is>
      </c>
      <c r="BW47" s="2" t="inlineStr">
        <is>
          <t>3</t>
        </is>
      </c>
      <c r="BX47" s="2" t="inlineStr">
        <is>
          <t/>
        </is>
      </c>
      <c r="BY47" t="inlineStr">
        <is>
          <t/>
        </is>
      </c>
      <c r="BZ47" t="inlineStr">
        <is>
          <t/>
        </is>
      </c>
      <c r="CA47" t="inlineStr">
        <is>
          <t/>
        </is>
      </c>
      <c r="CB47" t="inlineStr">
        <is>
          <t/>
        </is>
      </c>
      <c r="CC47" t="inlineStr">
        <is>
          <t/>
        </is>
      </c>
      <c r="CD47" t="inlineStr">
        <is>
          <t/>
        </is>
      </c>
      <c r="CE47" t="inlineStr">
        <is>
          <t/>
        </is>
      </c>
      <c r="CF47" t="inlineStr">
        <is>
          <t/>
        </is>
      </c>
      <c r="CG47" t="inlineStr">
        <is>
          <t/>
        </is>
      </c>
      <c r="CH47" t="inlineStr">
        <is>
          <t/>
        </is>
      </c>
      <c r="CI47" t="inlineStr">
        <is>
          <t/>
        </is>
      </c>
      <c r="CJ47" t="inlineStr">
        <is>
          <t/>
        </is>
      </c>
      <c r="CK47" t="inlineStr">
        <is>
          <t/>
        </is>
      </c>
      <c r="CL47" t="inlineStr">
        <is>
          <t/>
        </is>
      </c>
      <c r="CM47" t="inlineStr">
        <is>
          <t/>
        </is>
      </c>
      <c r="CN47" t="inlineStr">
        <is>
          <t/>
        </is>
      </c>
      <c r="CO47" t="inlineStr">
        <is>
          <t/>
        </is>
      </c>
      <c r="CP47" t="inlineStr">
        <is>
          <t/>
        </is>
      </c>
      <c r="CQ47" t="inlineStr">
        <is>
          <t/>
        </is>
      </c>
      <c r="CR47" t="inlineStr">
        <is>
          <t/>
        </is>
      </c>
      <c r="CS47" t="inlineStr">
        <is>
          <t/>
        </is>
      </c>
      <c r="CT47" s="2" t="inlineStr">
        <is>
          <t>relativa ogiltighetsgrunder</t>
        </is>
      </c>
      <c r="CU47" s="2" t="inlineStr">
        <is>
          <t>3</t>
        </is>
      </c>
      <c r="CV47" s="2" t="inlineStr">
        <is>
          <t/>
        </is>
      </c>
      <c r="CW47" t="inlineStr">
        <is>
          <t/>
        </is>
      </c>
    </row>
    <row r="48">
      <c r="A48" s="1" t="str">
        <f>HYPERLINK("https://iate.europa.eu/entry/result/34636/all", "34636")</f>
        <v>34636</v>
      </c>
      <c r="B48" t="inlineStr">
        <is>
          <t>PRODUCTION, TECHNOLOGY AND RESEARCH;LAW</t>
        </is>
      </c>
      <c r="C48" t="inlineStr">
        <is>
          <t>PRODUCTION, TECHNOLOGY AND RESEARCH|research and intellectual property|intellectual property;LAW</t>
        </is>
      </c>
      <c r="D48" t="inlineStr">
        <is>
          <t>no</t>
        </is>
      </c>
      <c r="E48" t="inlineStr">
        <is>
          <t/>
        </is>
      </c>
      <c r="F48" t="inlineStr">
        <is>
          <t/>
        </is>
      </c>
      <c r="G48" t="inlineStr">
        <is>
          <t/>
        </is>
      </c>
      <c r="H48" t="inlineStr">
        <is>
          <t/>
        </is>
      </c>
      <c r="I48" t="inlineStr">
        <is>
          <t/>
        </is>
      </c>
      <c r="J48" t="inlineStr">
        <is>
          <t/>
        </is>
      </c>
      <c r="K48" t="inlineStr">
        <is>
          <t/>
        </is>
      </c>
      <c r="L48" t="inlineStr">
        <is>
          <t/>
        </is>
      </c>
      <c r="M48" t="inlineStr">
        <is>
          <t/>
        </is>
      </c>
      <c r="N48" s="2" t="inlineStr">
        <is>
          <t>ældre varemærke|
yngre varemærke</t>
        </is>
      </c>
      <c r="O48" s="2" t="inlineStr">
        <is>
          <t>4|
3</t>
        </is>
      </c>
      <c r="P48" s="2" t="inlineStr">
        <is>
          <t xml:space="preserve">|
</t>
        </is>
      </c>
      <c r="Q48" t="inlineStr">
        <is>
          <t/>
        </is>
      </c>
      <c r="R48" s="2" t="inlineStr">
        <is>
          <t>ältere Marke</t>
        </is>
      </c>
      <c r="S48" s="2" t="inlineStr">
        <is>
          <t>3</t>
        </is>
      </c>
      <c r="T48" s="2" t="inlineStr">
        <is>
          <t/>
        </is>
      </c>
      <c r="U48" t="inlineStr">
        <is>
          <t>eine bereits
 eingetragene oder im geschäftlichen Verkehr benutzte Marke oder eine Marke
 mit einem früheren Anmeldetag als dem einer anderen Marke, für die die
 Eintragung beantragt wird</t>
        </is>
      </c>
      <c r="V48" s="2" t="inlineStr">
        <is>
          <t>προγενέστερο σήμα</t>
        </is>
      </c>
      <c r="W48" s="2" t="inlineStr">
        <is>
          <t>2</t>
        </is>
      </c>
      <c r="X48" s="2" t="inlineStr">
        <is>
          <t/>
        </is>
      </c>
      <c r="Y48" t="inlineStr">
        <is>
          <t>ορισμός στον καν. 40/94 άρθρο 8.2 L 11/94 σ.5</t>
        </is>
      </c>
      <c r="Z48" s="2" t="inlineStr">
        <is>
          <t>earlier trade mark</t>
        </is>
      </c>
      <c r="AA48" s="2" t="inlineStr">
        <is>
          <t>4</t>
        </is>
      </c>
      <c r="AB48" s="2" t="inlineStr">
        <is>
          <t/>
        </is>
      </c>
      <c r="AC48" t="inlineStr">
        <is>
          <t>any trade mark already registered or used in trade or with a filling date prior to that of another trade mark for which registration is sought</t>
        </is>
      </c>
      <c r="AD48" s="2" t="inlineStr">
        <is>
          <t>marca anterior</t>
        </is>
      </c>
      <c r="AE48" s="2" t="inlineStr">
        <is>
          <t>3</t>
        </is>
      </c>
      <c r="AF48" s="2" t="inlineStr">
        <is>
          <t/>
        </is>
      </c>
      <c r="AG48" t="inlineStr">
        <is>
          <t>toda marca ya
 registrada o utilizada en el comercio o cuya fecha de presentación sea
 anterior a la de otra marca cuyo registro se solicita</t>
        </is>
      </c>
      <c r="AH48" t="inlineStr">
        <is>
          <t/>
        </is>
      </c>
      <c r="AI48" t="inlineStr">
        <is>
          <t/>
        </is>
      </c>
      <c r="AJ48" t="inlineStr">
        <is>
          <t/>
        </is>
      </c>
      <c r="AK48" t="inlineStr">
        <is>
          <t/>
        </is>
      </c>
      <c r="AL48" s="2" t="inlineStr">
        <is>
          <t>aikaisempi tavaramerkki</t>
        </is>
      </c>
      <c r="AM48" s="2" t="inlineStr">
        <is>
          <t>2</t>
        </is>
      </c>
      <c r="AN48" s="2" t="inlineStr">
        <is>
          <t/>
        </is>
      </c>
      <c r="AO48" t="inlineStr">
        <is>
          <t/>
        </is>
      </c>
      <c r="AP48" s="2" t="inlineStr">
        <is>
          <t>marque antérieure</t>
        </is>
      </c>
      <c r="AQ48" s="2" t="inlineStr">
        <is>
          <t>3</t>
        </is>
      </c>
      <c r="AR48" s="2" t="inlineStr">
        <is>
          <t/>
        </is>
      </c>
      <c r="AS48" t="inlineStr">
        <is>
          <t>toute marque déjà enregistrée ou utilisée dans le commerce ou dont la date de dépôt est antérieure à celle d’une autre marque dont l’enregistrement est demandé</t>
        </is>
      </c>
      <c r="AT48" t="inlineStr">
        <is>
          <t/>
        </is>
      </c>
      <c r="AU48" t="inlineStr">
        <is>
          <t/>
        </is>
      </c>
      <c r="AV48" t="inlineStr">
        <is>
          <t/>
        </is>
      </c>
      <c r="AW48" t="inlineStr">
        <is>
          <t/>
        </is>
      </c>
      <c r="AX48" t="inlineStr">
        <is>
          <t/>
        </is>
      </c>
      <c r="AY48" t="inlineStr">
        <is>
          <t/>
        </is>
      </c>
      <c r="AZ48" t="inlineStr">
        <is>
          <t/>
        </is>
      </c>
      <c r="BA48" t="inlineStr">
        <is>
          <t/>
        </is>
      </c>
      <c r="BB48" t="inlineStr">
        <is>
          <t/>
        </is>
      </c>
      <c r="BC48" t="inlineStr">
        <is>
          <t/>
        </is>
      </c>
      <c r="BD48" t="inlineStr">
        <is>
          <t/>
        </is>
      </c>
      <c r="BE48" t="inlineStr">
        <is>
          <t/>
        </is>
      </c>
      <c r="BF48" s="2" t="inlineStr">
        <is>
          <t>marchio anteriore</t>
        </is>
      </c>
      <c r="BG48" s="2" t="inlineStr">
        <is>
          <t>3</t>
        </is>
      </c>
      <c r="BH48" s="2" t="inlineStr">
        <is>
          <t/>
        </is>
      </c>
      <c r="BI48" t="inlineStr">
        <is>
          <t>qualasiasi marchio
 già registrato o utilizzato in commercio oppure la cui data di deposito è
 anteriore a quella di un altro marchio per cui è richiesta la registrazione</t>
        </is>
      </c>
      <c r="BJ48" t="inlineStr">
        <is>
          <t/>
        </is>
      </c>
      <c r="BK48" t="inlineStr">
        <is>
          <t/>
        </is>
      </c>
      <c r="BL48" t="inlineStr">
        <is>
          <t/>
        </is>
      </c>
      <c r="BM48" t="inlineStr">
        <is>
          <t/>
        </is>
      </c>
      <c r="BN48" s="2" t="inlineStr">
        <is>
          <t>agrāka preču zīme</t>
        </is>
      </c>
      <c r="BO48" s="2" t="inlineStr">
        <is>
          <t>2</t>
        </is>
      </c>
      <c r="BP48" s="2" t="inlineStr">
        <is>
          <t/>
        </is>
      </c>
      <c r="BQ48" t="inlineStr">
        <is>
          <t/>
        </is>
      </c>
      <c r="BR48" t="inlineStr">
        <is>
          <t/>
        </is>
      </c>
      <c r="BS48" t="inlineStr">
        <is>
          <t/>
        </is>
      </c>
      <c r="BT48" t="inlineStr">
        <is>
          <t/>
        </is>
      </c>
      <c r="BU48" t="inlineStr">
        <is>
          <t/>
        </is>
      </c>
      <c r="BV48" s="2" t="inlineStr">
        <is>
          <t>ouder merk</t>
        </is>
      </c>
      <c r="BW48" s="2" t="inlineStr">
        <is>
          <t>3</t>
        </is>
      </c>
      <c r="BX48" s="2" t="inlineStr">
        <is>
          <t/>
        </is>
      </c>
      <c r="BY48" t="inlineStr">
        <is>
          <t/>
        </is>
      </c>
      <c r="BZ48" t="inlineStr">
        <is>
          <t/>
        </is>
      </c>
      <c r="CA48" t="inlineStr">
        <is>
          <t/>
        </is>
      </c>
      <c r="CB48" t="inlineStr">
        <is>
          <t/>
        </is>
      </c>
      <c r="CC48" t="inlineStr">
        <is>
          <t/>
        </is>
      </c>
      <c r="CD48" t="inlineStr">
        <is>
          <t/>
        </is>
      </c>
      <c r="CE48" t="inlineStr">
        <is>
          <t/>
        </is>
      </c>
      <c r="CF48" t="inlineStr">
        <is>
          <t/>
        </is>
      </c>
      <c r="CG48" t="inlineStr">
        <is>
          <t/>
        </is>
      </c>
      <c r="CH48" t="inlineStr">
        <is>
          <t/>
        </is>
      </c>
      <c r="CI48" t="inlineStr">
        <is>
          <t/>
        </is>
      </c>
      <c r="CJ48" t="inlineStr">
        <is>
          <t/>
        </is>
      </c>
      <c r="CK48" t="inlineStr">
        <is>
          <t/>
        </is>
      </c>
      <c r="CL48" t="inlineStr">
        <is>
          <t/>
        </is>
      </c>
      <c r="CM48" t="inlineStr">
        <is>
          <t/>
        </is>
      </c>
      <c r="CN48" t="inlineStr">
        <is>
          <t/>
        </is>
      </c>
      <c r="CO48" t="inlineStr">
        <is>
          <t/>
        </is>
      </c>
      <c r="CP48" t="inlineStr">
        <is>
          <t/>
        </is>
      </c>
      <c r="CQ48" t="inlineStr">
        <is>
          <t/>
        </is>
      </c>
      <c r="CR48" t="inlineStr">
        <is>
          <t/>
        </is>
      </c>
      <c r="CS48" t="inlineStr">
        <is>
          <t/>
        </is>
      </c>
      <c r="CT48" s="2" t="inlineStr">
        <is>
          <t>äldre varumärke</t>
        </is>
      </c>
      <c r="CU48" s="2" t="inlineStr">
        <is>
          <t>3</t>
        </is>
      </c>
      <c r="CV48" s="2" t="inlineStr">
        <is>
          <t/>
        </is>
      </c>
      <c r="CW48" t="inlineStr">
        <is>
          <t/>
        </is>
      </c>
    </row>
    <row r="49">
      <c r="A49" s="1" t="str">
        <f>HYPERLINK("https://iate.europa.eu/entry/result/755273/all", "755273")</f>
        <v>755273</v>
      </c>
      <c r="B49" t="inlineStr">
        <is>
          <t>PRODUCTION, TECHNOLOGY AND RESEARCH;LAW</t>
        </is>
      </c>
      <c r="C49" t="inlineStr">
        <is>
          <t>PRODUCTION, TECHNOLOGY AND RESEARCH|research and intellectual property|intellectual property;LAW</t>
        </is>
      </c>
      <c r="D49" t="inlineStr">
        <is>
          <t>no</t>
        </is>
      </c>
      <c r="E49" t="inlineStr">
        <is>
          <t/>
        </is>
      </c>
      <c r="F49" t="inlineStr">
        <is>
          <t/>
        </is>
      </c>
      <c r="G49" t="inlineStr">
        <is>
          <t/>
        </is>
      </c>
      <c r="H49" t="inlineStr">
        <is>
          <t/>
        </is>
      </c>
      <c r="I49" t="inlineStr">
        <is>
          <t/>
        </is>
      </c>
      <c r="J49" t="inlineStr">
        <is>
          <t/>
        </is>
      </c>
      <c r="K49" t="inlineStr">
        <is>
          <t/>
        </is>
      </c>
      <c r="L49" t="inlineStr">
        <is>
          <t/>
        </is>
      </c>
      <c r="M49" t="inlineStr">
        <is>
          <t/>
        </is>
      </c>
      <c r="N49" s="2" t="inlineStr">
        <is>
          <t>ældre rettighed</t>
        </is>
      </c>
      <c r="O49" s="2" t="inlineStr">
        <is>
          <t>4</t>
        </is>
      </c>
      <c r="P49" s="2" t="inlineStr">
        <is>
          <t/>
        </is>
      </c>
      <c r="Q49" t="inlineStr">
        <is>
          <t/>
        </is>
      </c>
      <c r="R49" s="2" t="inlineStr">
        <is>
          <t>älteres Recht</t>
        </is>
      </c>
      <c r="S49" s="2" t="inlineStr">
        <is>
          <t>3</t>
        </is>
      </c>
      <c r="T49" s="2" t="inlineStr">
        <is>
          <t/>
        </is>
      </c>
      <c r="U49" t="inlineStr">
        <is>
          <t>eine Marke oder ein
 anderes im geschäftlichen Verkehr benutztes Zeichen von mehr als nur
 örtlicher Bedeutung oder ein Namensrecht, ein Recht der persönlichen
 Darstellung, ein Urheberrecht, ein gewerbliches Schutzrecht oder Ähnliches
 mit einem früheren Anmeldetag als dem einer anderen Marke, deren Eintragung
 beantragt wird, gegebenenfalls unter Berücksichtigung der für dieses ältere
 Recht beanspruchten Prioritäten</t>
        </is>
      </c>
      <c r="V49" s="2" t="inlineStr">
        <is>
          <t>προγενέστερο δικαίωμα</t>
        </is>
      </c>
      <c r="W49" s="2" t="inlineStr">
        <is>
          <t>2</t>
        </is>
      </c>
      <c r="X49" s="2" t="inlineStr">
        <is>
          <t/>
        </is>
      </c>
      <c r="Y49" t="inlineStr">
        <is>
          <t/>
        </is>
      </c>
      <c r="Z49" s="2" t="inlineStr">
        <is>
          <t>earlier right</t>
        </is>
      </c>
      <c r="AA49" s="2" t="inlineStr">
        <is>
          <t>4</t>
        </is>
      </c>
      <c r="AB49" s="2" t="inlineStr">
        <is>
          <t/>
        </is>
      </c>
      <c r="AC49" t="inlineStr">
        <is>
          <t>trade mark or other sign used in the course of trade of more than mere local significance, or right to a name, right of personal portrayal, a copyright, industrial property right or the like, with a filing date prior to that of another trade mark for which registration is sought, taking account, where appropriate, of the priorities claimed in respect of that earlier right</t>
        </is>
      </c>
      <c r="AD49" s="2" t="inlineStr">
        <is>
          <t>derecho anterior</t>
        </is>
      </c>
      <c r="AE49" s="2" t="inlineStr">
        <is>
          <t>3</t>
        </is>
      </c>
      <c r="AF49" s="2" t="inlineStr">
        <is>
          <t/>
        </is>
      </c>
      <c r="AG49" t="inlineStr">
        <is>
          <t>marca u otro signo
 utilizado en el tráfico económico de alcance no únicamente local, o derecho
 al nombre, derecho a la imagen, derecho de autor, derecho de propiedad
 industrial o similar, con una fecha de presentación anterior a la de otra
 marca cuyo registro se solicita, teniendo en cuenta, en su caso, las
 prioridades alegadas en relación con ese derecho anterior</t>
        </is>
      </c>
      <c r="AH49" t="inlineStr">
        <is>
          <t/>
        </is>
      </c>
      <c r="AI49" t="inlineStr">
        <is>
          <t/>
        </is>
      </c>
      <c r="AJ49" t="inlineStr">
        <is>
          <t/>
        </is>
      </c>
      <c r="AK49" t="inlineStr">
        <is>
          <t/>
        </is>
      </c>
      <c r="AL49" s="2" t="inlineStr">
        <is>
          <t>aikaisempi oikeus</t>
        </is>
      </c>
      <c r="AM49" s="2" t="inlineStr">
        <is>
          <t>2</t>
        </is>
      </c>
      <c r="AN49" s="2" t="inlineStr">
        <is>
          <t/>
        </is>
      </c>
      <c r="AO49" t="inlineStr">
        <is>
          <t/>
        </is>
      </c>
      <c r="AP49" s="2" t="inlineStr">
        <is>
          <t>droit antérieur</t>
        </is>
      </c>
      <c r="AQ49" s="2" t="inlineStr">
        <is>
          <t>3</t>
        </is>
      </c>
      <c r="AR49" s="2" t="inlineStr">
        <is>
          <t/>
        </is>
      </c>
      <c r="AS49" t="inlineStr">
        <is>
          <t>marque ou autre signe utilisé dans la vie des affaires dont la portée n’est pas seulement locale, ou droit au nom, droit à l’image, droit d’auteur, droit de propriété industrielle ou similaire, dont la date de dépôt est antérieure à celle d’une autre marque dont l’enregistrement est demandé, compte tenu, le cas échéant, des priorités revendiquées au titre de ce droit antérieur</t>
        </is>
      </c>
      <c r="AT49" t="inlineStr">
        <is>
          <t/>
        </is>
      </c>
      <c r="AU49" t="inlineStr">
        <is>
          <t/>
        </is>
      </c>
      <c r="AV49" t="inlineStr">
        <is>
          <t/>
        </is>
      </c>
      <c r="AW49" t="inlineStr">
        <is>
          <t/>
        </is>
      </c>
      <c r="AX49" t="inlineStr">
        <is>
          <t/>
        </is>
      </c>
      <c r="AY49" t="inlineStr">
        <is>
          <t/>
        </is>
      </c>
      <c r="AZ49" t="inlineStr">
        <is>
          <t/>
        </is>
      </c>
      <c r="BA49" t="inlineStr">
        <is>
          <t/>
        </is>
      </c>
      <c r="BB49" t="inlineStr">
        <is>
          <t/>
        </is>
      </c>
      <c r="BC49" t="inlineStr">
        <is>
          <t/>
        </is>
      </c>
      <c r="BD49" t="inlineStr">
        <is>
          <t/>
        </is>
      </c>
      <c r="BE49" t="inlineStr">
        <is>
          <t/>
        </is>
      </c>
      <c r="BF49" s="2" t="inlineStr">
        <is>
          <t>diritto anteriore</t>
        </is>
      </c>
      <c r="BG49" s="2" t="inlineStr">
        <is>
          <t>3</t>
        </is>
      </c>
      <c r="BH49" s="2" t="inlineStr">
        <is>
          <t/>
        </is>
      </c>
      <c r="BI49" t="inlineStr">
        <is>
          <t>marchio o altro segno
 utilizzato nella normale prassi commerciale e di portata non puramente locale
 oppure diritto al nome, diritto all’immagine, diritto d’autore, diritto di
 proprietà industriale o simili la cui data di deposito è anteriore a quella
 di un altro marchio per cui è richiesta la registrazione, tenuto
 eventualmente conto del diritto di priorità che può essere invocato per tale
 diritto anteriore</t>
        </is>
      </c>
      <c r="BJ49" t="inlineStr">
        <is>
          <t/>
        </is>
      </c>
      <c r="BK49" t="inlineStr">
        <is>
          <t/>
        </is>
      </c>
      <c r="BL49" t="inlineStr">
        <is>
          <t/>
        </is>
      </c>
      <c r="BM49" t="inlineStr">
        <is>
          <t/>
        </is>
      </c>
      <c r="BN49" s="2" t="inlineStr">
        <is>
          <t>agrākas tiesības</t>
        </is>
      </c>
      <c r="BO49" s="2" t="inlineStr">
        <is>
          <t>2</t>
        </is>
      </c>
      <c r="BP49" s="2" t="inlineStr">
        <is>
          <t/>
        </is>
      </c>
      <c r="BQ49" t="inlineStr">
        <is>
          <t/>
        </is>
      </c>
      <c r="BR49" t="inlineStr">
        <is>
          <t/>
        </is>
      </c>
      <c r="BS49" t="inlineStr">
        <is>
          <t/>
        </is>
      </c>
      <c r="BT49" t="inlineStr">
        <is>
          <t/>
        </is>
      </c>
      <c r="BU49" t="inlineStr">
        <is>
          <t/>
        </is>
      </c>
      <c r="BV49" s="2" t="inlineStr">
        <is>
          <t>ouder recht</t>
        </is>
      </c>
      <c r="BW49" s="2" t="inlineStr">
        <is>
          <t>3</t>
        </is>
      </c>
      <c r="BX49" s="2" t="inlineStr">
        <is>
          <t/>
        </is>
      </c>
      <c r="BY49" t="inlineStr">
        <is>
          <t/>
        </is>
      </c>
      <c r="BZ49" t="inlineStr">
        <is>
          <t/>
        </is>
      </c>
      <c r="CA49" t="inlineStr">
        <is>
          <t/>
        </is>
      </c>
      <c r="CB49" t="inlineStr">
        <is>
          <t/>
        </is>
      </c>
      <c r="CC49" t="inlineStr">
        <is>
          <t/>
        </is>
      </c>
      <c r="CD49" t="inlineStr">
        <is>
          <t/>
        </is>
      </c>
      <c r="CE49" t="inlineStr">
        <is>
          <t/>
        </is>
      </c>
      <c r="CF49" t="inlineStr">
        <is>
          <t/>
        </is>
      </c>
      <c r="CG49" t="inlineStr">
        <is>
          <t/>
        </is>
      </c>
      <c r="CH49" t="inlineStr">
        <is>
          <t/>
        </is>
      </c>
      <c r="CI49" t="inlineStr">
        <is>
          <t/>
        </is>
      </c>
      <c r="CJ49" t="inlineStr">
        <is>
          <t/>
        </is>
      </c>
      <c r="CK49" t="inlineStr">
        <is>
          <t/>
        </is>
      </c>
      <c r="CL49" t="inlineStr">
        <is>
          <t/>
        </is>
      </c>
      <c r="CM49" t="inlineStr">
        <is>
          <t/>
        </is>
      </c>
      <c r="CN49" t="inlineStr">
        <is>
          <t/>
        </is>
      </c>
      <c r="CO49" t="inlineStr">
        <is>
          <t/>
        </is>
      </c>
      <c r="CP49" t="inlineStr">
        <is>
          <t/>
        </is>
      </c>
      <c r="CQ49" t="inlineStr">
        <is>
          <t/>
        </is>
      </c>
      <c r="CR49" t="inlineStr">
        <is>
          <t/>
        </is>
      </c>
      <c r="CS49" t="inlineStr">
        <is>
          <t/>
        </is>
      </c>
      <c r="CT49" s="2" t="inlineStr">
        <is>
          <t>äldre rättighet</t>
        </is>
      </c>
      <c r="CU49" s="2" t="inlineStr">
        <is>
          <t>2</t>
        </is>
      </c>
      <c r="CV49" s="2" t="inlineStr">
        <is>
          <t/>
        </is>
      </c>
      <c r="CW49" t="inlineStr">
        <is>
          <t/>
        </is>
      </c>
    </row>
    <row r="50">
      <c r="A50" s="1" t="str">
        <f>HYPERLINK("https://iate.europa.eu/entry/result/910791/all", "910791")</f>
        <v>910791</v>
      </c>
      <c r="B50" t="inlineStr">
        <is>
          <t>LAW</t>
        </is>
      </c>
      <c r="C50" t="inlineStr">
        <is>
          <t>LAW</t>
        </is>
      </c>
      <c r="D50" t="inlineStr">
        <is>
          <t>no</t>
        </is>
      </c>
      <c r="E50" t="inlineStr">
        <is>
          <t/>
        </is>
      </c>
      <c r="F50" t="inlineStr">
        <is>
          <t/>
        </is>
      </c>
      <c r="G50" t="inlineStr">
        <is>
          <t/>
        </is>
      </c>
      <c r="H50" t="inlineStr">
        <is>
          <t/>
        </is>
      </c>
      <c r="I50" t="inlineStr">
        <is>
          <t/>
        </is>
      </c>
      <c r="J50" t="inlineStr">
        <is>
          <t/>
        </is>
      </c>
      <c r="K50" t="inlineStr">
        <is>
          <t/>
        </is>
      </c>
      <c r="L50" t="inlineStr">
        <is>
          <t/>
        </is>
      </c>
      <c r="M50" t="inlineStr">
        <is>
          <t/>
        </is>
      </c>
      <c r="N50" s="2" t="inlineStr">
        <is>
          <t>retsligt tilsyn</t>
        </is>
      </c>
      <c r="O50" s="2" t="inlineStr">
        <is>
          <t>4</t>
        </is>
      </c>
      <c r="P50" s="2" t="inlineStr">
        <is>
          <t/>
        </is>
      </c>
      <c r="Q50" t="inlineStr">
        <is>
          <t/>
        </is>
      </c>
      <c r="R50" s="2" t="inlineStr">
        <is>
          <t>richterliche Aufsicht</t>
        </is>
      </c>
      <c r="S50" s="2" t="inlineStr">
        <is>
          <t>3</t>
        </is>
      </c>
      <c r="T50" s="2" t="inlineStr">
        <is>
          <t/>
        </is>
      </c>
      <c r="U50" t="inlineStr">
        <is>
          <t/>
        </is>
      </c>
      <c r="V50" t="inlineStr">
        <is>
          <t/>
        </is>
      </c>
      <c r="W50" t="inlineStr">
        <is>
          <t/>
        </is>
      </c>
      <c r="X50" t="inlineStr">
        <is>
          <t/>
        </is>
      </c>
      <c r="Y50" t="inlineStr">
        <is>
          <t/>
        </is>
      </c>
      <c r="Z50" s="2" t="inlineStr">
        <is>
          <t>judicial supervision</t>
        </is>
      </c>
      <c r="AA50" s="2" t="inlineStr">
        <is>
          <t>3</t>
        </is>
      </c>
      <c r="AB50" s="2" t="inlineStr">
        <is>
          <t/>
        </is>
      </c>
      <c r="AC50" t="inlineStr">
        <is>
          <t>one of the sanctions that can be imposed on legal persons found guilty of corruption or fraud</t>
        </is>
      </c>
      <c r="AD50" s="2" t="inlineStr">
        <is>
          <t>vigilancia judicial</t>
        </is>
      </c>
      <c r="AE50" s="2" t="inlineStr">
        <is>
          <t>2</t>
        </is>
      </c>
      <c r="AF50" s="2" t="inlineStr">
        <is>
          <t/>
        </is>
      </c>
      <c r="AG50" t="inlineStr">
        <is>
          <t>Es una sanción contra las personas jurídicas. La intervención judicial de la empresa está "destinada a controlar la dirección de la empresa y el aseguramiento de sus bienes".</t>
        </is>
      </c>
      <c r="AH50" s="2" t="inlineStr">
        <is>
          <t>kohtulik järelevalve</t>
        </is>
      </c>
      <c r="AI50" s="2" t="inlineStr">
        <is>
          <t>3</t>
        </is>
      </c>
      <c r="AJ50" s="2" t="inlineStr">
        <is>
          <t/>
        </is>
      </c>
      <c r="AK50" t="inlineStr">
        <is>
          <t/>
        </is>
      </c>
      <c r="AL50" s="2" t="inlineStr">
        <is>
          <t>oikeudellinen valvonta</t>
        </is>
      </c>
      <c r="AM50" s="2" t="inlineStr">
        <is>
          <t>3</t>
        </is>
      </c>
      <c r="AN50" s="2" t="inlineStr">
        <is>
          <t/>
        </is>
      </c>
      <c r="AO50" t="inlineStr">
        <is>
          <t/>
        </is>
      </c>
      <c r="AP50" s="2" t="inlineStr">
        <is>
          <t>surveillance judiciaire</t>
        </is>
      </c>
      <c r="AQ50" s="2" t="inlineStr">
        <is>
          <t>4</t>
        </is>
      </c>
      <c r="AR50" s="2" t="inlineStr">
        <is>
          <t/>
        </is>
      </c>
      <c r="AS50" t="inlineStr">
        <is>
          <t/>
        </is>
      </c>
      <c r="AT50" t="inlineStr">
        <is>
          <t/>
        </is>
      </c>
      <c r="AU50" t="inlineStr">
        <is>
          <t/>
        </is>
      </c>
      <c r="AV50" t="inlineStr">
        <is>
          <t/>
        </is>
      </c>
      <c r="AW50" t="inlineStr">
        <is>
          <t/>
        </is>
      </c>
      <c r="AX50" t="inlineStr">
        <is>
          <t/>
        </is>
      </c>
      <c r="AY50" t="inlineStr">
        <is>
          <t/>
        </is>
      </c>
      <c r="AZ50" t="inlineStr">
        <is>
          <t/>
        </is>
      </c>
      <c r="BA50" t="inlineStr">
        <is>
          <t/>
        </is>
      </c>
      <c r="BB50" t="inlineStr">
        <is>
          <t/>
        </is>
      </c>
      <c r="BC50" t="inlineStr">
        <is>
          <t/>
        </is>
      </c>
      <c r="BD50" t="inlineStr">
        <is>
          <t/>
        </is>
      </c>
      <c r="BE50" t="inlineStr">
        <is>
          <t/>
        </is>
      </c>
      <c r="BF50" s="2" t="inlineStr">
        <is>
          <t>sorveglianza giudiziaria</t>
        </is>
      </c>
      <c r="BG50" s="2" t="inlineStr">
        <is>
          <t>3</t>
        </is>
      </c>
      <c r="BH50" s="2" t="inlineStr">
        <is>
          <t/>
        </is>
      </c>
      <c r="BI50" t="inlineStr">
        <is>
          <t>Sanzione applicabile alle persone giuridiche.</t>
        </is>
      </c>
      <c r="BJ50" t="inlineStr">
        <is>
          <t/>
        </is>
      </c>
      <c r="BK50" t="inlineStr">
        <is>
          <t/>
        </is>
      </c>
      <c r="BL50" t="inlineStr">
        <is>
          <t/>
        </is>
      </c>
      <c r="BM50" t="inlineStr">
        <is>
          <t/>
        </is>
      </c>
      <c r="BN50" s="2" t="inlineStr">
        <is>
          <t>tiesas uzraudzība</t>
        </is>
      </c>
      <c r="BO50" s="2" t="inlineStr">
        <is>
          <t>2</t>
        </is>
      </c>
      <c r="BP50" s="2" t="inlineStr">
        <is>
          <t/>
        </is>
      </c>
      <c r="BQ50" t="inlineStr">
        <is>
          <t>pie atbildības (piemēram, par viltošanu) sauktai juridiskai personai piemērota sankcija – pakļaušana tiesas veiktai uzraudzībai</t>
        </is>
      </c>
      <c r="BR50" t="inlineStr">
        <is>
          <t/>
        </is>
      </c>
      <c r="BS50" t="inlineStr">
        <is>
          <t/>
        </is>
      </c>
      <c r="BT50" t="inlineStr">
        <is>
          <t/>
        </is>
      </c>
      <c r="BU50" t="inlineStr">
        <is>
          <t/>
        </is>
      </c>
      <c r="BV50" s="2" t="inlineStr">
        <is>
          <t>bewind</t>
        </is>
      </c>
      <c r="BW50" s="2" t="inlineStr">
        <is>
          <t>2</t>
        </is>
      </c>
      <c r="BX50" s="2" t="inlineStr">
        <is>
          <t/>
        </is>
      </c>
      <c r="BY50" t="inlineStr">
        <is>
          <t>Het ontnemen van het beheer over een of meer goederen en overdragen aan een bewindvoerder. Het is een van de straffen die kan worden opgelegd aan een rechtspersoon die een (economisch) delict begaat.</t>
        </is>
      </c>
      <c r="BZ50" s="2" t="inlineStr">
        <is>
          <t>nadzór sądowy</t>
        </is>
      </c>
      <c r="CA50" s="2" t="inlineStr">
        <is>
          <t>3</t>
        </is>
      </c>
      <c r="CB50" s="2" t="inlineStr">
        <is>
          <t/>
        </is>
      </c>
      <c r="CC50" t="inlineStr">
        <is>
          <t>jedna z sankcji, jakie mogą zostać nałożone na osoby prawne w przypadku korupcji lub oszustwa</t>
        </is>
      </c>
      <c r="CD50" t="inlineStr">
        <is>
          <t/>
        </is>
      </c>
      <c r="CE50" t="inlineStr">
        <is>
          <t/>
        </is>
      </c>
      <c r="CF50" t="inlineStr">
        <is>
          <t/>
        </is>
      </c>
      <c r="CG50" t="inlineStr">
        <is>
          <t/>
        </is>
      </c>
      <c r="CH50" t="inlineStr">
        <is>
          <t/>
        </is>
      </c>
      <c r="CI50" t="inlineStr">
        <is>
          <t/>
        </is>
      </c>
      <c r="CJ50" t="inlineStr">
        <is>
          <t/>
        </is>
      </c>
      <c r="CK50" t="inlineStr">
        <is>
          <t/>
        </is>
      </c>
      <c r="CL50" t="inlineStr">
        <is>
          <t/>
        </is>
      </c>
      <c r="CM50" t="inlineStr">
        <is>
          <t/>
        </is>
      </c>
      <c r="CN50" t="inlineStr">
        <is>
          <t/>
        </is>
      </c>
      <c r="CO50" t="inlineStr">
        <is>
          <t/>
        </is>
      </c>
      <c r="CP50" t="inlineStr">
        <is>
          <t/>
        </is>
      </c>
      <c r="CQ50" t="inlineStr">
        <is>
          <t/>
        </is>
      </c>
      <c r="CR50" t="inlineStr">
        <is>
          <t/>
        </is>
      </c>
      <c r="CS50" t="inlineStr">
        <is>
          <t/>
        </is>
      </c>
      <c r="CT50" t="inlineStr">
        <is>
          <t/>
        </is>
      </c>
      <c r="CU50" t="inlineStr">
        <is>
          <t/>
        </is>
      </c>
      <c r="CV50" t="inlineStr">
        <is>
          <t/>
        </is>
      </c>
      <c r="CW50" t="inlineStr">
        <is>
          <t/>
        </is>
      </c>
    </row>
    <row r="51">
      <c r="A51" s="1" t="str">
        <f>HYPERLINK("https://iate.europa.eu/entry/result/784869/all", "784869")</f>
        <v>784869</v>
      </c>
      <c r="B51" t="inlineStr">
        <is>
          <t>LAW</t>
        </is>
      </c>
      <c r="C51" t="inlineStr">
        <is>
          <t>LAW</t>
        </is>
      </c>
      <c r="D51" t="inlineStr">
        <is>
          <t>yes</t>
        </is>
      </c>
      <c r="E51" t="inlineStr">
        <is>
          <t/>
        </is>
      </c>
      <c r="F51" s="2" t="inlineStr">
        <is>
          <t>срок на погасителна давност|
давностен срок|
погасителен давностен срок</t>
        </is>
      </c>
      <c r="G51" s="2" t="inlineStr">
        <is>
          <t>3|
3|
3</t>
        </is>
      </c>
      <c r="H51" s="2" t="inlineStr">
        <is>
          <t xml:space="preserve">|
|
</t>
        </is>
      </c>
      <c r="I51" t="inlineStr">
        <is>
          <t>Период от време, след изтичането на който се изгубва възможността за принудителното упражняване на едно право и то се счита за погасено. На практика се погасява правото на иск, а материалното правото продължава да съществува като естествено право, поради което изпълнението от страна на длъжника не се счита за неоснователно обогатяване на кредитора.</t>
        </is>
      </c>
      <c r="J51" t="inlineStr">
        <is>
          <t/>
        </is>
      </c>
      <c r="K51" t="inlineStr">
        <is>
          <t/>
        </is>
      </c>
      <c r="L51" t="inlineStr">
        <is>
          <t/>
        </is>
      </c>
      <c r="M51" t="inlineStr">
        <is>
          <t/>
        </is>
      </c>
      <c r="N51" s="2" t="inlineStr">
        <is>
          <t>forældelsesfrist</t>
        </is>
      </c>
      <c r="O51" s="2" t="inlineStr">
        <is>
          <t>4</t>
        </is>
      </c>
      <c r="P51" s="2" t="inlineStr">
        <is>
          <t/>
        </is>
      </c>
      <c r="Q51" t="inlineStr">
        <is>
          <t>"Forældelsesloven fra 1908 indeholder regler om fem års forældelse for de fleste af dagliglivets krav, hvor forældelsen regnes fra den dag, fordringen kan kræves betalt ... Forældelsesfristen for krav på erstatning for skade er også fem år."</t>
        </is>
      </c>
      <c r="R51" s="2" t="inlineStr">
        <is>
          <t>Verjährungsfrist</t>
        </is>
      </c>
      <c r="S51" s="2" t="inlineStr">
        <is>
          <t>3</t>
        </is>
      </c>
      <c r="T51" s="2" t="inlineStr">
        <is>
          <t/>
        </is>
      </c>
      <c r="U51" t="inlineStr">
        <is>
          <t>abgegrenzter bestimmter oder bestimmbarer Zeitraum, nach dessen Ablauf ein Anspruch nicht mehr klageweise durchsetzbar ist</t>
        </is>
      </c>
      <c r="V51" t="inlineStr">
        <is>
          <t/>
        </is>
      </c>
      <c r="W51" t="inlineStr">
        <is>
          <t/>
        </is>
      </c>
      <c r="X51" t="inlineStr">
        <is>
          <t/>
        </is>
      </c>
      <c r="Y51" t="inlineStr">
        <is>
          <t/>
        </is>
      </c>
      <c r="Z51" s="2" t="inlineStr">
        <is>
          <t>limitation period|
period of limitation|
statutory limitation period</t>
        </is>
      </c>
      <c r="AA51" s="2" t="inlineStr">
        <is>
          <t>3|
3|
1</t>
        </is>
      </c>
      <c r="AB51" s="2" t="inlineStr">
        <is>
          <t xml:space="preserve">|
|
</t>
        </is>
      </c>
      <c r="AC51" t="inlineStr">
        <is>
          <t>period of time within which a party has the right to bring a claim</t>
        </is>
      </c>
      <c r="AD51" s="2" t="inlineStr">
        <is>
          <t>plazo de prescripción</t>
        </is>
      </c>
      <c r="AE51" s="2" t="inlineStr">
        <is>
          <t>3</t>
        </is>
      </c>
      <c r="AF51" s="2" t="inlineStr">
        <is>
          <t/>
        </is>
      </c>
      <c r="AG51" t="inlineStr">
        <is>
          <t>Tiempo que tarda un derecho o una situación en prescribir.</t>
        </is>
      </c>
      <c r="AH51" s="2" t="inlineStr">
        <is>
          <t>aegumistähtaeg</t>
        </is>
      </c>
      <c r="AI51" s="2" t="inlineStr">
        <is>
          <t>3</t>
        </is>
      </c>
      <c r="AJ51" s="2" t="inlineStr">
        <is>
          <t/>
        </is>
      </c>
      <c r="AK51" t="inlineStr">
        <is>
          <t>periood, mille jooksul pooled võivad nõudeid esitada</t>
        </is>
      </c>
      <c r="AL51" s="2" t="inlineStr">
        <is>
          <t>vanhentumisaika</t>
        </is>
      </c>
      <c r="AM51" s="2" t="inlineStr">
        <is>
          <t>3</t>
        </is>
      </c>
      <c r="AN51" s="2" t="inlineStr">
        <is>
          <t/>
        </is>
      </c>
      <c r="AO51" t="inlineStr">
        <is>
          <t/>
        </is>
      </c>
      <c r="AP51" s="2" t="inlineStr">
        <is>
          <t>délai de prescription extinctive|
délai de prescription</t>
        </is>
      </c>
      <c r="AQ51" s="2" t="inlineStr">
        <is>
          <t>3|
3</t>
        </is>
      </c>
      <c r="AR51" s="2" t="inlineStr">
        <is>
          <t xml:space="preserve">|
</t>
        </is>
      </c>
      <c r="AS51" t="inlineStr">
        <is>
          <t>Extinction, après un certain délai, des possibilités d'engager des poursuites.</t>
        </is>
      </c>
      <c r="AT51" s="2" t="inlineStr">
        <is>
          <t>tréimhse theorann</t>
        </is>
      </c>
      <c r="AU51" s="2" t="inlineStr">
        <is>
          <t>3</t>
        </is>
      </c>
      <c r="AV51" s="2" t="inlineStr">
        <is>
          <t/>
        </is>
      </c>
      <c r="AW51" t="inlineStr">
        <is>
          <t/>
        </is>
      </c>
      <c r="AX51" t="inlineStr">
        <is>
          <t/>
        </is>
      </c>
      <c r="AY51" t="inlineStr">
        <is>
          <t/>
        </is>
      </c>
      <c r="AZ51" t="inlineStr">
        <is>
          <t/>
        </is>
      </c>
      <c r="BA51" t="inlineStr">
        <is>
          <t/>
        </is>
      </c>
      <c r="BB51" t="inlineStr">
        <is>
          <t/>
        </is>
      </c>
      <c r="BC51" t="inlineStr">
        <is>
          <t/>
        </is>
      </c>
      <c r="BD51" t="inlineStr">
        <is>
          <t/>
        </is>
      </c>
      <c r="BE51" t="inlineStr">
        <is>
          <t/>
        </is>
      </c>
      <c r="BF51" s="2" t="inlineStr">
        <is>
          <t>termine di prescrizione</t>
        </is>
      </c>
      <c r="BG51" s="2" t="inlineStr">
        <is>
          <t>2</t>
        </is>
      </c>
      <c r="BH51" s="2" t="inlineStr">
        <is>
          <t/>
        </is>
      </c>
      <c r="BI51" t="inlineStr">
        <is>
          <t>Il t. di p. decorre dal giorno in cui il diritto può essere fatto valere per una durata di 10 anni (termine ordinario) o inferiore se giustificata dalle peculiarità di alcuni rapporti.</t>
        </is>
      </c>
      <c r="BJ51" s="2" t="inlineStr">
        <is>
          <t>senatis|
senaties terminas</t>
        </is>
      </c>
      <c r="BK51" s="2" t="inlineStr">
        <is>
          <t>3|
3</t>
        </is>
      </c>
      <c r="BL51" s="2" t="inlineStr">
        <is>
          <t xml:space="preserve">|
</t>
        </is>
      </c>
      <c r="BM51" t="inlineStr">
        <is>
          <t>įstatymų nustatytas laiko tarpas (terminas), per kurį asmuo gali apginti savo pažeistas teises pareikšdamas ieškinį</t>
        </is>
      </c>
      <c r="BN51" t="inlineStr">
        <is>
          <t/>
        </is>
      </c>
      <c r="BO51" t="inlineStr">
        <is>
          <t/>
        </is>
      </c>
      <c r="BP51" t="inlineStr">
        <is>
          <t/>
        </is>
      </c>
      <c r="BQ51" t="inlineStr">
        <is>
          <t/>
        </is>
      </c>
      <c r="BR51" s="2" t="inlineStr">
        <is>
          <t>perjodu ta' limitazzjoni|
perjodu ta' preskrizzjoni</t>
        </is>
      </c>
      <c r="BS51" s="2" t="inlineStr">
        <is>
          <t>3|
3</t>
        </is>
      </c>
      <c r="BT51" s="2" t="inlineStr">
        <is>
          <t>admitted|
preferred</t>
        </is>
      </c>
      <c r="BU51" t="inlineStr">
        <is>
          <t>perijodu ta' żmien li fih parti jkollha d-dritt tressaq pretensjoni</t>
        </is>
      </c>
      <c r="BV51" s="2" t="inlineStr">
        <is>
          <t>verjaringstermijn</t>
        </is>
      </c>
      <c r="BW51" s="2" t="inlineStr">
        <is>
          <t>3</t>
        </is>
      </c>
      <c r="BX51" s="2" t="inlineStr">
        <is>
          <t/>
        </is>
      </c>
      <c r="BY51" t="inlineStr">
        <is>
          <t>In het strafrecht gaat het 1) om de verjaring van het recht tot strafvordering; de termijn van verjaring is gekoppeld aan de zwaarte van de strafbedreiging en loopt op van twee jaar (overtredingen) tot achttien jaar (delicten waarop levenslang staat); tijdens de Tweede Wereldoorlog begane oorlogsmisdaden verjaren evenwel niet; 2) de verjaring van het recht tot executie van straffen: de termijn is een derde langer dan de termijn voor verjaring van strafvordering.</t>
        </is>
      </c>
      <c r="BZ51" s="2" t="inlineStr">
        <is>
          <t>termin przedawnienia</t>
        </is>
      </c>
      <c r="CA51" s="2" t="inlineStr">
        <is>
          <t>3</t>
        </is>
      </c>
      <c r="CB51" s="2" t="inlineStr">
        <is>
          <t/>
        </is>
      </c>
      <c r="CC51" t="inlineStr">
        <is>
          <t>termin, po upływie którego ten, przeciwko komu przysługuje roszczenie, może uchylić się od jego zaspokojenia, chyba że zrzeka się korzystania z zarzutu przedawnienia</t>
        </is>
      </c>
      <c r="CD51" t="inlineStr">
        <is>
          <t/>
        </is>
      </c>
      <c r="CE51" t="inlineStr">
        <is>
          <t/>
        </is>
      </c>
      <c r="CF51" t="inlineStr">
        <is>
          <t/>
        </is>
      </c>
      <c r="CG51" t="inlineStr">
        <is>
          <t/>
        </is>
      </c>
      <c r="CH51" s="2" t="inlineStr">
        <is>
          <t>termen de prescripție</t>
        </is>
      </c>
      <c r="CI51" s="2" t="inlineStr">
        <is>
          <t>4</t>
        </is>
      </c>
      <c r="CJ51" s="2" t="inlineStr">
        <is>
          <t/>
        </is>
      </c>
      <c r="CK51" t="inlineStr">
        <is>
          <t>În dreptul civil, reprezintă termenul stabilit de lege în care dreptul la actiune se stinge prin prescripție extinctivă dacă nu a fost exercitat sau termenul pentru care posesia neîntreruptă trebuie să fie exercitată pentru a dobândi dreptul la un bun imobil prin prescripție achizitivă.&lt;br&gt;În dreptul penal, reprezintă termenul în care este înlăturată răspunderea penală.</t>
        </is>
      </c>
      <c r="CL51" s="2" t="inlineStr">
        <is>
          <t>premlčacia doba|
premlčacia lehota</t>
        </is>
      </c>
      <c r="CM51" s="2" t="inlineStr">
        <is>
          <t>3|
3</t>
        </is>
      </c>
      <c r="CN51" s="2" t="inlineStr">
        <is>
          <t>|
preferred</t>
        </is>
      </c>
      <c r="CO51" t="inlineStr">
        <is>
          <t>lehota, po uplynutí ktorej premlčané právo síce nezaniká, ale oprávnený sa ho nemôže domáhať na súde a povinný môže uplatniť námietku premlčania, na ktorú je súd povinný prihliadať, a teda premlčané právo nemôže priznať</t>
        </is>
      </c>
      <c r="CP51" s="2" t="inlineStr">
        <is>
          <t>zastaralni rok</t>
        </is>
      </c>
      <c r="CQ51" s="2" t="inlineStr">
        <is>
          <t>3</t>
        </is>
      </c>
      <c r="CR51" s="2" t="inlineStr">
        <is>
          <t/>
        </is>
      </c>
      <c r="CS51" t="inlineStr">
        <is>
          <t>1. zakonsko predpisan rok, po preteku katerega obveznost postane neiztožljiva&lt;br&gt;2. rok, po preteku katerega država ne more več omejevati pravic storilca kaznivega dejanja&lt;br&gt;3. zakonsko določen rok, po preteku katerega ugasne davčna obveznost ali terjatev za vračilo davka</t>
        </is>
      </c>
      <c r="CT51" s="2" t="inlineStr">
        <is>
          <t>preskriptionsfrist|
preskriptionstid</t>
        </is>
      </c>
      <c r="CU51" s="2" t="inlineStr">
        <is>
          <t>2|
3</t>
        </is>
      </c>
      <c r="CV51" s="2" t="inlineStr">
        <is>
          <t xml:space="preserve">|
</t>
        </is>
      </c>
      <c r="CW51" t="inlineStr">
        <is>
          <t/>
        </is>
      </c>
    </row>
    <row r="52">
      <c r="A52" s="1" t="str">
        <f>HYPERLINK("https://iate.europa.eu/entry/result/858451/all", "858451")</f>
        <v>858451</v>
      </c>
      <c r="B52" t="inlineStr">
        <is>
          <t>PRODUCTION, TECHNOLOGY AND RESEARCH</t>
        </is>
      </c>
      <c r="C52" t="inlineStr">
        <is>
          <t>PRODUCTION, TECHNOLOGY AND RESEARCH|research and intellectual property|intellectual property</t>
        </is>
      </c>
      <c r="D52" t="inlineStr">
        <is>
          <t>yes</t>
        </is>
      </c>
      <c r="E52" t="inlineStr">
        <is>
          <t/>
        </is>
      </c>
      <c r="F52" t="inlineStr">
        <is>
          <t/>
        </is>
      </c>
      <c r="G52" t="inlineStr">
        <is>
          <t/>
        </is>
      </c>
      <c r="H52" t="inlineStr">
        <is>
          <t/>
        </is>
      </c>
      <c r="I52" t="inlineStr">
        <is>
          <t/>
        </is>
      </c>
      <c r="J52" s="2" t="inlineStr">
        <is>
          <t>výstavní priorita</t>
        </is>
      </c>
      <c r="K52" s="2" t="inlineStr">
        <is>
          <t>3</t>
        </is>
      </c>
      <c r="L52" s="2" t="inlineStr">
        <is>
          <t/>
        </is>
      </c>
      <c r="M52" t="inlineStr">
        <is>
          <t>&lt;i&gt;právo přednosti&lt;/i&gt; [ &lt;a href="/entry/result/770267/all" id="ENTRY_TO_ENTRY_CONVERTER" target="_blank"&gt;IATE:770267&lt;/a&gt; ] přihlašovatele &lt;i&gt;ochranné známky EU&lt;/i&gt; [ &lt;a href="/entry/result/773104/all" id="ENTRY_TO_ENTRY_CONVERTER" target="_blank"&gt;IATE:773104&lt;/a&gt; ] na výrobky nebo služby označené přihlašovanou známkou, jsou-li vystavovány na úřední nebo úředně uznávané mezinárodní výstavě</t>
        </is>
      </c>
      <c r="N52" s="2" t="inlineStr">
        <is>
          <t>udstillingsprioritet</t>
        </is>
      </c>
      <c r="O52" s="2" t="inlineStr">
        <is>
          <t>4</t>
        </is>
      </c>
      <c r="P52" s="2" t="inlineStr">
        <is>
          <t/>
        </is>
      </c>
      <c r="Q52" t="inlineStr">
        <is>
          <t/>
        </is>
      </c>
      <c r="R52" s="2" t="inlineStr">
        <is>
          <t>Ausstellungspriorität</t>
        </is>
      </c>
      <c r="S52" s="2" t="inlineStr">
        <is>
          <t>3</t>
        </is>
      </c>
      <c r="T52" s="2" t="inlineStr">
        <is>
          <t/>
        </is>
      </c>
      <c r="U52" t="inlineStr">
        <is>
          <t>Prioritätsrecht für eine Marke auf der Grundlage einer Zurschaustellung der Ware oder der Dienstleistung auf einer amtlichen oder amtlich anerkannten internatioalen Ausstellung</t>
        </is>
      </c>
      <c r="V52" s="2" t="inlineStr">
        <is>
          <t>προτεραιότητα έκθεσης</t>
        </is>
      </c>
      <c r="W52" s="2" t="inlineStr">
        <is>
          <t>2</t>
        </is>
      </c>
      <c r="X52" s="2" t="inlineStr">
        <is>
          <t/>
        </is>
      </c>
      <c r="Y52" t="inlineStr">
        <is>
          <t/>
        </is>
      </c>
      <c r="Z52" s="2" t="inlineStr">
        <is>
          <t>exhibition priority</t>
        </is>
      </c>
      <c r="AA52" s="2" t="inlineStr">
        <is>
          <t>3</t>
        </is>
      </c>
      <c r="AB52" s="2" t="inlineStr">
        <is>
          <t/>
        </is>
      </c>
      <c r="AC52" t="inlineStr">
        <is>
          <t>&lt;i&gt;right of priority&lt;/i&gt; [ &lt;a href="/entry/result/770267/all" id="ENTRY_TO_ENTRY_CONVERTER" target="_blank"&gt;IATE:770267&lt;/a&gt; ] with respect to a trade mark, patent or other right, based on display of the goods or services concerned at an official or officially recognised international exhibition</t>
        </is>
      </c>
      <c r="AD52" s="2" t="inlineStr">
        <is>
          <t>prioridad de exposición|
derecho de prioridad por exposición</t>
        </is>
      </c>
      <c r="AE52" s="2" t="inlineStr">
        <is>
          <t>3|
4</t>
        </is>
      </c>
      <c r="AF52" s="2" t="inlineStr">
        <is>
          <t xml:space="preserve">|
</t>
        </is>
      </c>
      <c r="AG52" t="inlineStr">
        <is>
          <t>1) Protección a la muestra de productos y servicios de una marca con respecto a la que se haya presentado una solicitud de marca de la Unión Europea en una exposición internacional oficial u oficialmente reconocida con arreglo al Convenio relativo a las exposiciones internacionales, firmado en París el 22 de noviembre de 1928 y revisado por última vez el 30 de noviembre de 1972 2) derecho de prioridad respecto a una marca, patente u otro derecho, basado en la presentación de los productos o servicios en una exposición internacional oficial u oficialmente reconocida</t>
        </is>
      </c>
      <c r="AH52" t="inlineStr">
        <is>
          <t/>
        </is>
      </c>
      <c r="AI52" t="inlineStr">
        <is>
          <t/>
        </is>
      </c>
      <c r="AJ52" t="inlineStr">
        <is>
          <t/>
        </is>
      </c>
      <c r="AK52" t="inlineStr">
        <is>
          <t/>
        </is>
      </c>
      <c r="AL52" s="2" t="inlineStr">
        <is>
          <t>näyttelyä koskeva etuoikeus</t>
        </is>
      </c>
      <c r="AM52" s="2" t="inlineStr">
        <is>
          <t>3</t>
        </is>
      </c>
      <c r="AN52" s="2" t="inlineStr">
        <is>
          <t/>
        </is>
      </c>
      <c r="AO52" t="inlineStr">
        <is>
          <t/>
        </is>
      </c>
      <c r="AP52" s="2" t="inlineStr">
        <is>
          <t>priorité d'exposition</t>
        </is>
      </c>
      <c r="AQ52" s="2" t="inlineStr">
        <is>
          <t>3</t>
        </is>
      </c>
      <c r="AR52" s="2" t="inlineStr">
        <is>
          <t/>
        </is>
      </c>
      <c r="AS52" t="inlineStr">
        <is>
          <t>droit de priorité à l'égard d'une marque, d'un brevet ou d'un autre droit, fondé sur la présentation des produits ou des services concernés lors d'une exposition internationale officielle ou officiellement reconnue</t>
        </is>
      </c>
      <c r="AT52" s="2" t="inlineStr">
        <is>
          <t>tosaíocht taispeántais</t>
        </is>
      </c>
      <c r="AU52" s="2" t="inlineStr">
        <is>
          <t>3</t>
        </is>
      </c>
      <c r="AV52" s="2" t="inlineStr">
        <is>
          <t/>
        </is>
      </c>
      <c r="AW52" t="inlineStr">
        <is>
          <t/>
        </is>
      </c>
      <c r="AX52" s="2" t="inlineStr">
        <is>
          <t>izložbeno pravo prvenstva</t>
        </is>
      </c>
      <c r="AY52" s="2" t="inlineStr">
        <is>
          <t>4</t>
        </is>
      </c>
      <c r="AZ52" s="2" t="inlineStr">
        <is>
          <t/>
        </is>
      </c>
      <c r="BA52" t="inlineStr">
        <is>
          <t>&lt;em&gt;pravo prvenstva&lt;/em&gt; [&lt;a href="https://iate.europa.eu/entry/result/770267/all" target="_blank"&gt;770267&lt;/a&gt;] u odnosu na žig, patent ili drugo pravo koje se temelji na prikazu dotične robe ili usluga na službenoj ili službeno priznatoj međunarodnoj izložbi</t>
        </is>
      </c>
      <c r="BB52" t="inlineStr">
        <is>
          <t/>
        </is>
      </c>
      <c r="BC52" t="inlineStr">
        <is>
          <t/>
        </is>
      </c>
      <c r="BD52" t="inlineStr">
        <is>
          <t/>
        </is>
      </c>
      <c r="BE52" t="inlineStr">
        <is>
          <t/>
        </is>
      </c>
      <c r="BF52" s="2" t="inlineStr">
        <is>
          <t>priorità di esposizione</t>
        </is>
      </c>
      <c r="BG52" s="2" t="inlineStr">
        <is>
          <t>4</t>
        </is>
      </c>
      <c r="BH52" s="2" t="inlineStr">
        <is>
          <t/>
        </is>
      </c>
      <c r="BI52" t="inlineStr">
        <is>
          <t>diritto di priorità rispetto a un marchio, un brevetto o un altro diritto, sulla base della presentazione dei prodotti o servizi interessati in un'esposizione internazionale ufficiale o ufficialmente riconosciuta</t>
        </is>
      </c>
      <c r="BJ52" s="2" t="inlineStr">
        <is>
          <t>parodos prioritetas</t>
        </is>
      </c>
      <c r="BK52" s="2" t="inlineStr">
        <is>
          <t>3</t>
        </is>
      </c>
      <c r="BL52" s="2" t="inlineStr">
        <is>
          <t/>
        </is>
      </c>
      <c r="BM52" t="inlineStr">
        <is>
          <t>prioriteto teisė [&lt;a href="/entry/result/770267/all" id="ENTRY_TO_ENTRY_CONVERTER" target="_blank"&gt;IATE:770267&lt;/a&gt;], grindžiama atitinkamu ženklu pažymėtų prekių ar paslaugų eksponavimu oficialioje ar oficialiai pripažintoje tarptautinėje parodoje</t>
        </is>
      </c>
      <c r="BN52" s="2" t="inlineStr">
        <is>
          <t>izstādīšanas prioritāte</t>
        </is>
      </c>
      <c r="BO52" s="2" t="inlineStr">
        <is>
          <t>2</t>
        </is>
      </c>
      <c r="BP52" s="2" t="inlineStr">
        <is>
          <t/>
        </is>
      </c>
      <c r="BQ52" t="inlineStr">
        <is>
          <t/>
        </is>
      </c>
      <c r="BR52" s="2" t="inlineStr">
        <is>
          <t>prijorità ta' wirja</t>
        </is>
      </c>
      <c r="BS52" s="2" t="inlineStr">
        <is>
          <t>3</t>
        </is>
      </c>
      <c r="BT52" s="2" t="inlineStr">
        <is>
          <t/>
        </is>
      </c>
      <c r="BU52" t="inlineStr">
        <is>
          <t>dritt ta' prijorità fir-rigward ta' trademark, privattiva jew dritt ieħor, abbażi tal-wiri tal-oġġetti jew tas-servizzi konċernati waqt wirja internazzjonali uffiċjali jew rikonoxxuta uffiċjalment</t>
        </is>
      </c>
      <c r="BV52" s="2" t="inlineStr">
        <is>
          <t>voorrang in geval van tentoonstelling</t>
        </is>
      </c>
      <c r="BW52" s="2" t="inlineStr">
        <is>
          <t>3</t>
        </is>
      </c>
      <c r="BX52" s="2" t="inlineStr">
        <is>
          <t/>
        </is>
      </c>
      <c r="BY52" t="inlineStr">
        <is>
          <t>recht van voorrang dat de aanvrager van een merk of octrooi verkrijgt omdat de betrokken waren of diensten zijn geëxposeerd op een officiële of officieel erkende internationale tentoonstelling</t>
        </is>
      </c>
      <c r="BZ52" s="2" t="inlineStr">
        <is>
          <t>pierwszeństwo z wystawienia</t>
        </is>
      </c>
      <c r="CA52" s="2" t="inlineStr">
        <is>
          <t>3</t>
        </is>
      </c>
      <c r="CB52" s="2" t="inlineStr">
        <is>
          <t/>
        </is>
      </c>
      <c r="CC52" t="inlineStr">
        <is>
          <t>prawo zgłaszającego znak towarowy, który wystawił towary lub usługi oznaczone zgłaszanym znakiem podczas oficjalnej lub oficjalnie uznanej wystawy międzynarodowej, do zastrzeżenia pierwszeństwa do tego znaku od tej daty</t>
        </is>
      </c>
      <c r="CD52" s="2" t="inlineStr">
        <is>
          <t>prioridade de exposição</t>
        </is>
      </c>
      <c r="CE52" s="2" t="inlineStr">
        <is>
          <t>3</t>
        </is>
      </c>
      <c r="CF52" s="2" t="inlineStr">
        <is>
          <t/>
        </is>
      </c>
      <c r="CG52" t="inlineStr">
        <is>
          <t/>
        </is>
      </c>
      <c r="CH52" s="2" t="inlineStr">
        <is>
          <t>prioritate de expoziție</t>
        </is>
      </c>
      <c r="CI52" s="2" t="inlineStr">
        <is>
          <t>3</t>
        </is>
      </c>
      <c r="CJ52" s="2" t="inlineStr">
        <is>
          <t/>
        </is>
      </c>
      <c r="CK52" t="inlineStr">
        <is>
          <t/>
        </is>
      </c>
      <c r="CL52" s="2" t="inlineStr">
        <is>
          <t>výstavná priorita</t>
        </is>
      </c>
      <c r="CM52" s="2" t="inlineStr">
        <is>
          <t>3</t>
        </is>
      </c>
      <c r="CN52" s="2" t="inlineStr">
        <is>
          <t/>
        </is>
      </c>
      <c r="CO52" t="inlineStr">
        <is>
          <t>právo prednosti, ktoré si môže nárokovať prihlasovateľ ochrannej známky v prípade, že vystavil tovar alebo služby označené prihlasovanou známkou na oficiálnej alebo oficiálne uznávanej medzinárodnej výstave, ktorá spĺňa podmienky Dohovoru o medzinárodných výstavách, a ak podal prihlášku v lehote šiestich mesiacov od prvého vystavenia tovaru alebo služieb označených prihlasovanou známkou</t>
        </is>
      </c>
      <c r="CP52" s="2" t="inlineStr">
        <is>
          <t>razstavna prednostna pravica</t>
        </is>
      </c>
      <c r="CQ52" s="2" t="inlineStr">
        <is>
          <t>3</t>
        </is>
      </c>
      <c r="CR52" s="2" t="inlineStr">
        <is>
          <t/>
        </is>
      </c>
      <c r="CS52" t="inlineStr">
        <is>
          <t/>
        </is>
      </c>
      <c r="CT52" s="2" t="inlineStr">
        <is>
          <t>utställningsprioritet</t>
        </is>
      </c>
      <c r="CU52" s="2" t="inlineStr">
        <is>
          <t>2</t>
        </is>
      </c>
      <c r="CV52" s="2" t="inlineStr">
        <is>
          <t/>
        </is>
      </c>
      <c r="CW52" t="inlineStr">
        <is>
          <t/>
        </is>
      </c>
    </row>
    <row r="53">
      <c r="A53" s="1" t="str">
        <f>HYPERLINK("https://iate.europa.eu/entry/result/1100365/all", "1100365")</f>
        <v>1100365</v>
      </c>
      <c r="B53" t="inlineStr">
        <is>
          <t>LAW</t>
        </is>
      </c>
      <c r="C53" t="inlineStr">
        <is>
          <t>LAW</t>
        </is>
      </c>
      <c r="D53" t="inlineStr">
        <is>
          <t>no</t>
        </is>
      </c>
      <c r="E53" t="inlineStr">
        <is>
          <t/>
        </is>
      </c>
      <c r="F53" t="inlineStr">
        <is>
          <t/>
        </is>
      </c>
      <c r="G53" t="inlineStr">
        <is>
          <t/>
        </is>
      </c>
      <c r="H53" t="inlineStr">
        <is>
          <t/>
        </is>
      </c>
      <c r="I53" t="inlineStr">
        <is>
          <t/>
        </is>
      </c>
      <c r="J53" t="inlineStr">
        <is>
          <t/>
        </is>
      </c>
      <c r="K53" t="inlineStr">
        <is>
          <t/>
        </is>
      </c>
      <c r="L53" t="inlineStr">
        <is>
          <t/>
        </is>
      </c>
      <c r="M53" t="inlineStr">
        <is>
          <t/>
        </is>
      </c>
      <c r="N53" s="2" t="inlineStr">
        <is>
          <t>hjemvise sagen til videre behandling</t>
        </is>
      </c>
      <c r="O53" s="2" t="inlineStr">
        <is>
          <t>3</t>
        </is>
      </c>
      <c r="P53" s="2" t="inlineStr">
        <is>
          <t/>
        </is>
      </c>
      <c r="Q53" t="inlineStr">
        <is>
          <t/>
        </is>
      </c>
      <c r="R53" s="2" t="inlineStr">
        <is>
          <t>die Angelegenheit zur weiteren Entscheidung verweisen</t>
        </is>
      </c>
      <c r="S53" s="2" t="inlineStr">
        <is>
          <t>3</t>
        </is>
      </c>
      <c r="T53" s="2" t="inlineStr">
        <is>
          <t/>
        </is>
      </c>
      <c r="U53" t="inlineStr">
        <is>
          <t/>
        </is>
      </c>
      <c r="V53" s="2" t="inlineStr">
        <is>
          <t>αναπέμπω την υπόθεση για τα περαιτέρω</t>
        </is>
      </c>
      <c r="W53" s="2" t="inlineStr">
        <is>
          <t>3</t>
        </is>
      </c>
      <c r="X53" s="2" t="inlineStr">
        <is>
          <t/>
        </is>
      </c>
      <c r="Y53" t="inlineStr">
        <is>
          <t/>
        </is>
      </c>
      <c r="Z53" s="2" t="inlineStr">
        <is>
          <t>to remit the case for further prosecution</t>
        </is>
      </c>
      <c r="AA53" s="2" t="inlineStr">
        <is>
          <t>3</t>
        </is>
      </c>
      <c r="AB53" s="2" t="inlineStr">
        <is>
          <t/>
        </is>
      </c>
      <c r="AC53" t="inlineStr">
        <is>
          <t/>
        </is>
      </c>
      <c r="AD53" s="2" t="inlineStr">
        <is>
          <t>devolver el asunto para que le dé cumplimiento</t>
        </is>
      </c>
      <c r="AE53" s="2" t="inlineStr">
        <is>
          <t>3</t>
        </is>
      </c>
      <c r="AF53" s="2" t="inlineStr">
        <is>
          <t/>
        </is>
      </c>
      <c r="AG53" t="inlineStr">
        <is>
          <t/>
        </is>
      </c>
      <c r="AH53" t="inlineStr">
        <is>
          <t/>
        </is>
      </c>
      <c r="AI53" t="inlineStr">
        <is>
          <t/>
        </is>
      </c>
      <c r="AJ53" t="inlineStr">
        <is>
          <t/>
        </is>
      </c>
      <c r="AK53" t="inlineStr">
        <is>
          <t/>
        </is>
      </c>
      <c r="AL53" t="inlineStr">
        <is>
          <t/>
        </is>
      </c>
      <c r="AM53" t="inlineStr">
        <is>
          <t/>
        </is>
      </c>
      <c r="AN53" t="inlineStr">
        <is>
          <t/>
        </is>
      </c>
      <c r="AO53" t="inlineStr">
        <is>
          <t/>
        </is>
      </c>
      <c r="AP53" s="2" t="inlineStr">
        <is>
          <t>renvoyer l'affaire pour suite à donner</t>
        </is>
      </c>
      <c r="AQ53" s="2" t="inlineStr">
        <is>
          <t>3</t>
        </is>
      </c>
      <c r="AR53" s="2" t="inlineStr">
        <is>
          <t/>
        </is>
      </c>
      <c r="AS53" t="inlineStr">
        <is>
          <t/>
        </is>
      </c>
      <c r="AT53" t="inlineStr">
        <is>
          <t/>
        </is>
      </c>
      <c r="AU53" t="inlineStr">
        <is>
          <t/>
        </is>
      </c>
      <c r="AV53" t="inlineStr">
        <is>
          <t/>
        </is>
      </c>
      <c r="AW53" t="inlineStr">
        <is>
          <t/>
        </is>
      </c>
      <c r="AX53" t="inlineStr">
        <is>
          <t/>
        </is>
      </c>
      <c r="AY53" t="inlineStr">
        <is>
          <t/>
        </is>
      </c>
      <c r="AZ53" t="inlineStr">
        <is>
          <t/>
        </is>
      </c>
      <c r="BA53" t="inlineStr">
        <is>
          <t/>
        </is>
      </c>
      <c r="BB53" t="inlineStr">
        <is>
          <t/>
        </is>
      </c>
      <c r="BC53" t="inlineStr">
        <is>
          <t/>
        </is>
      </c>
      <c r="BD53" t="inlineStr">
        <is>
          <t/>
        </is>
      </c>
      <c r="BE53" t="inlineStr">
        <is>
          <t/>
        </is>
      </c>
      <c r="BF53" s="2" t="inlineStr">
        <is>
          <t>rinviare l'istanza per la prosecuzione della procedura</t>
        </is>
      </c>
      <c r="BG53" s="2" t="inlineStr">
        <is>
          <t>3</t>
        </is>
      </c>
      <c r="BH53" s="2" t="inlineStr">
        <is>
          <t/>
        </is>
      </c>
      <c r="BI53" t="inlineStr">
        <is>
          <t/>
        </is>
      </c>
      <c r="BJ53" t="inlineStr">
        <is>
          <t/>
        </is>
      </c>
      <c r="BK53" t="inlineStr">
        <is>
          <t/>
        </is>
      </c>
      <c r="BL53" t="inlineStr">
        <is>
          <t/>
        </is>
      </c>
      <c r="BM53" t="inlineStr">
        <is>
          <t/>
        </is>
      </c>
      <c r="BN53" t="inlineStr">
        <is>
          <t/>
        </is>
      </c>
      <c r="BO53" t="inlineStr">
        <is>
          <t/>
        </is>
      </c>
      <c r="BP53" t="inlineStr">
        <is>
          <t/>
        </is>
      </c>
      <c r="BQ53" t="inlineStr">
        <is>
          <t/>
        </is>
      </c>
      <c r="BR53" t="inlineStr">
        <is>
          <t/>
        </is>
      </c>
      <c r="BS53" t="inlineStr">
        <is>
          <t/>
        </is>
      </c>
      <c r="BT53" t="inlineStr">
        <is>
          <t/>
        </is>
      </c>
      <c r="BU53" t="inlineStr">
        <is>
          <t/>
        </is>
      </c>
      <c r="BV53" s="2" t="inlineStr">
        <is>
          <t>de zaak voor verdere afdoening terugwijzen</t>
        </is>
      </c>
      <c r="BW53" s="2" t="inlineStr">
        <is>
          <t>3</t>
        </is>
      </c>
      <c r="BX53" s="2" t="inlineStr">
        <is>
          <t/>
        </is>
      </c>
      <c r="BY53" t="inlineStr">
        <is>
          <t>terug (ver) wijzen (rechtstaal):een zaak ter beslissing, na vernietiging door een hogere rechter verwijzen naar de rechter die de vernietigde uitspraak gaf</t>
        </is>
      </c>
      <c r="BZ53" t="inlineStr">
        <is>
          <t/>
        </is>
      </c>
      <c r="CA53" t="inlineStr">
        <is>
          <t/>
        </is>
      </c>
      <c r="CB53" t="inlineStr">
        <is>
          <t/>
        </is>
      </c>
      <c r="CC53" t="inlineStr">
        <is>
          <t/>
        </is>
      </c>
      <c r="CD53" s="2" t="inlineStr">
        <is>
          <t>remeter o processo para lhe ser dado seguimento</t>
        </is>
      </c>
      <c r="CE53" s="2" t="inlineStr">
        <is>
          <t>3</t>
        </is>
      </c>
      <c r="CF53" s="2" t="inlineStr">
        <is>
          <t/>
        </is>
      </c>
      <c r="CG53" t="inlineStr">
        <is>
          <t/>
        </is>
      </c>
      <c r="CH53" t="inlineStr">
        <is>
          <t/>
        </is>
      </c>
      <c r="CI53" t="inlineStr">
        <is>
          <t/>
        </is>
      </c>
      <c r="CJ53" t="inlineStr">
        <is>
          <t/>
        </is>
      </c>
      <c r="CK53" t="inlineStr">
        <is>
          <t/>
        </is>
      </c>
      <c r="CL53" t="inlineStr">
        <is>
          <t/>
        </is>
      </c>
      <c r="CM53" t="inlineStr">
        <is>
          <t/>
        </is>
      </c>
      <c r="CN53" t="inlineStr">
        <is>
          <t/>
        </is>
      </c>
      <c r="CO53" t="inlineStr">
        <is>
          <t/>
        </is>
      </c>
      <c r="CP53" t="inlineStr">
        <is>
          <t/>
        </is>
      </c>
      <c r="CQ53" t="inlineStr">
        <is>
          <t/>
        </is>
      </c>
      <c r="CR53" t="inlineStr">
        <is>
          <t/>
        </is>
      </c>
      <c r="CS53" t="inlineStr">
        <is>
          <t/>
        </is>
      </c>
      <c r="CT53" t="inlineStr">
        <is>
          <t/>
        </is>
      </c>
      <c r="CU53" t="inlineStr">
        <is>
          <t/>
        </is>
      </c>
      <c r="CV53" t="inlineStr">
        <is>
          <t/>
        </is>
      </c>
      <c r="CW53" t="inlineStr">
        <is>
          <t/>
        </is>
      </c>
    </row>
    <row r="54">
      <c r="A54" s="1" t="str">
        <f>HYPERLINK("https://iate.europa.eu/entry/result/3578422/all", "3578422")</f>
        <v>3578422</v>
      </c>
      <c r="B54" t="inlineStr">
        <is>
          <t>PRODUCTION, TECHNOLOGY AND RESEARCH</t>
        </is>
      </c>
      <c r="C54" t="inlineStr">
        <is>
          <t>PRODUCTION, TECHNOLOGY AND RESEARCH|research and intellectual property|intellectual property</t>
        </is>
      </c>
      <c r="D54" t="inlineStr">
        <is>
          <t>no</t>
        </is>
      </c>
      <c r="E54" t="inlineStr">
        <is>
          <t/>
        </is>
      </c>
      <c r="F54" s="2" t="inlineStr">
        <is>
          <t>печатен шрифт</t>
        </is>
      </c>
      <c r="G54" s="2" t="inlineStr">
        <is>
          <t>3</t>
        </is>
      </c>
      <c r="H54" s="2" t="inlineStr">
        <is>
          <t/>
        </is>
      </c>
      <c r="I54" t="inlineStr">
        <is>
          <t/>
        </is>
      </c>
      <c r="J54" s="2" t="inlineStr">
        <is>
          <t>typografické znaky</t>
        </is>
      </c>
      <c r="K54" s="2" t="inlineStr">
        <is>
          <t>3</t>
        </is>
      </c>
      <c r="L54" s="2" t="inlineStr">
        <is>
          <t/>
        </is>
      </c>
      <c r="M54" t="inlineStr">
        <is>
          <t/>
        </is>
      </c>
      <c r="N54" s="2" t="inlineStr">
        <is>
          <t>typografisk skrifttype</t>
        </is>
      </c>
      <c r="O54" s="2" t="inlineStr">
        <is>
          <t>3</t>
        </is>
      </c>
      <c r="P54" s="2" t="inlineStr">
        <is>
          <t/>
        </is>
      </c>
      <c r="Q54" t="inlineStr">
        <is>
          <t/>
        </is>
      </c>
      <c r="R54" s="2" t="inlineStr">
        <is>
          <t>typografisches Schriftbild|
Schrifttype</t>
        </is>
      </c>
      <c r="S54" s="2" t="inlineStr">
        <is>
          <t>4|
4</t>
        </is>
      </c>
      <c r="T54" s="2" t="inlineStr">
        <is>
          <t xml:space="preserve">|
</t>
        </is>
      </c>
      <c r="U54" t="inlineStr">
        <is>
          <t>Satz aller Buchstaben des Alphabets, in Groß- und Kleinschreibung, ferner alle arabischen Ziffern sowie fünf Zeilen Text in dieser Schrifttype, jeweils in Schriftgröße 16 Punkt</t>
        </is>
      </c>
      <c r="V54" s="2" t="inlineStr">
        <is>
          <t>τυπογραφικό στοιχείο</t>
        </is>
      </c>
      <c r="W54" s="2" t="inlineStr">
        <is>
          <t>3</t>
        </is>
      </c>
      <c r="X54" s="2" t="inlineStr">
        <is>
          <t/>
        </is>
      </c>
      <c r="Y54" t="inlineStr">
        <is>
          <t/>
        </is>
      </c>
      <c r="Z54" s="2" t="inlineStr">
        <is>
          <t>typographic typeface</t>
        </is>
      </c>
      <c r="AA54" s="2" t="inlineStr">
        <is>
          <t>4</t>
        </is>
      </c>
      <c r="AB54" s="2" t="inlineStr">
        <is>
          <t/>
        </is>
      </c>
      <c r="AC54" t="inlineStr">
        <is>
          <t>a string of all the letters of the alphabet, upper case and lower case, and of all the arabic numerals, as well as of a text of five lines produced using that typeface, all in 16-pitch font</t>
        </is>
      </c>
      <c r="AD54" s="2" t="inlineStr">
        <is>
          <t>carácter tipográfico</t>
        </is>
      </c>
      <c r="AE54" s="2" t="inlineStr">
        <is>
          <t>4</t>
        </is>
      </c>
      <c r="AF54" s="2" t="inlineStr">
        <is>
          <t/>
        </is>
      </c>
      <c r="AG54" t="inlineStr">
        <is>
          <t>signo de escritura o de imprenta compuesto por todas las letras del alfabeto, en mayúsculas y minúsculas, y todas las cifras arábigas, así como un texto de cinco líneas producido en dicho carácter tipográfico, todo en el tamaño de fuente 16</t>
        </is>
      </c>
      <c r="AH54" s="2" t="inlineStr">
        <is>
          <t>tüpograafiline kirjatüüp</t>
        </is>
      </c>
      <c r="AI54" s="2" t="inlineStr">
        <is>
          <t>3</t>
        </is>
      </c>
      <c r="AJ54" s="2" t="inlineStr">
        <is>
          <t/>
        </is>
      </c>
      <c r="AK54" t="inlineStr">
        <is>
          <t/>
        </is>
      </c>
      <c r="AL54" s="2" t="inlineStr">
        <is>
          <t>typografinen kirjasinlaji</t>
        </is>
      </c>
      <c r="AM54" s="2" t="inlineStr">
        <is>
          <t>3</t>
        </is>
      </c>
      <c r="AN54" s="2" t="inlineStr">
        <is>
          <t/>
        </is>
      </c>
      <c r="AO54" t="inlineStr">
        <is>
          <t/>
        </is>
      </c>
      <c r="AP54" s="2" t="inlineStr">
        <is>
          <t>police typographique|
caractère typographique</t>
        </is>
      </c>
      <c r="AQ54" s="2" t="inlineStr">
        <is>
          <t>4|
4</t>
        </is>
      </c>
      <c r="AR54" s="2" t="inlineStr">
        <is>
          <t xml:space="preserve">|
</t>
        </is>
      </c>
      <c r="AS54" t="inlineStr">
        <is>
          <t>chaîne de l’ensemble des caractères alphabétiques, majuscules et minuscules, et de l’ensemble des caractères numériques en chiffres arabes, ainsi que d’un texte de cinq lignes produites en utilisant ladite police, les lettres et caractères numériques étant en taille de police 16</t>
        </is>
      </c>
      <c r="AT54" t="inlineStr">
        <is>
          <t/>
        </is>
      </c>
      <c r="AU54" t="inlineStr">
        <is>
          <t/>
        </is>
      </c>
      <c r="AV54" t="inlineStr">
        <is>
          <t/>
        </is>
      </c>
      <c r="AW54" t="inlineStr">
        <is>
          <t/>
        </is>
      </c>
      <c r="AX54" s="2" t="inlineStr">
        <is>
          <t>tipografski oblik</t>
        </is>
      </c>
      <c r="AY54" s="2" t="inlineStr">
        <is>
          <t>3</t>
        </is>
      </c>
      <c r="AZ54" s="2" t="inlineStr">
        <is>
          <t/>
        </is>
      </c>
      <c r="BA54" t="inlineStr">
        <is>
          <t/>
        </is>
      </c>
      <c r="BB54" s="2" t="inlineStr">
        <is>
          <t>nyomdai betűforma</t>
        </is>
      </c>
      <c r="BC54" s="2" t="inlineStr">
        <is>
          <t>3</t>
        </is>
      </c>
      <c r="BD54" s="2" t="inlineStr">
        <is>
          <t/>
        </is>
      </c>
      <c r="BE54" t="inlineStr">
        <is>
          <t/>
        </is>
      </c>
      <c r="BF54" s="2" t="inlineStr">
        <is>
          <t>carattere tipografico</t>
        </is>
      </c>
      <c r="BG54" s="2" t="inlineStr">
        <is>
          <t>4</t>
        </is>
      </c>
      <c r="BH54" s="2" t="inlineStr">
        <is>
          <t/>
        </is>
      </c>
      <c r="BI54" t="inlineStr">
        <is>
          <t>stringa di tutte le lettere dell'alfabeto, maiuscole e minuscole, e di tutte le cifre arabe, nonché testo di cinque righe scritto nel carattere tipografico di cui trattasi con lettere e cifre a grandezza di 16 punti</t>
        </is>
      </c>
      <c r="BJ54" s="2" t="inlineStr">
        <is>
          <t>spaustuvės šriftas</t>
        </is>
      </c>
      <c r="BK54" s="2" t="inlineStr">
        <is>
          <t>3</t>
        </is>
      </c>
      <c r="BL54" s="2" t="inlineStr">
        <is>
          <t/>
        </is>
      </c>
      <c r="BM54" t="inlineStr">
        <is>
          <t/>
        </is>
      </c>
      <c r="BN54" s="2" t="inlineStr">
        <is>
          <t>tipogrāfijas šrifts</t>
        </is>
      </c>
      <c r="BO54" s="2" t="inlineStr">
        <is>
          <t>3</t>
        </is>
      </c>
      <c r="BP54" s="2" t="inlineStr">
        <is>
          <t/>
        </is>
      </c>
      <c r="BQ54" t="inlineStr">
        <is>
          <t/>
        </is>
      </c>
      <c r="BR54" s="2" t="inlineStr">
        <is>
          <t>tipa tipografika</t>
        </is>
      </c>
      <c r="BS54" s="2" t="inlineStr">
        <is>
          <t>3</t>
        </is>
      </c>
      <c r="BT54" s="2" t="inlineStr">
        <is>
          <t/>
        </is>
      </c>
      <c r="BU54" t="inlineStr">
        <is>
          <t/>
        </is>
      </c>
      <c r="BV54" s="2" t="inlineStr">
        <is>
          <t>typografisch lettertype</t>
        </is>
      </c>
      <c r="BW54" s="2" t="inlineStr">
        <is>
          <t>3</t>
        </is>
      </c>
      <c r="BX54" s="2" t="inlineStr">
        <is>
          <t/>
        </is>
      </c>
      <c r="BY54" t="inlineStr">
        <is>
          <t/>
        </is>
      </c>
      <c r="BZ54" s="2" t="inlineStr">
        <is>
          <t>krój pisma typograficznego</t>
        </is>
      </c>
      <c r="CA54" s="2" t="inlineStr">
        <is>
          <t>3</t>
        </is>
      </c>
      <c r="CB54" s="2" t="inlineStr">
        <is>
          <t/>
        </is>
      </c>
      <c r="CC54" t="inlineStr">
        <is>
          <t/>
        </is>
      </c>
      <c r="CD54" s="2" t="inlineStr">
        <is>
          <t>carateres tipográficos</t>
        </is>
      </c>
      <c r="CE54" s="2" t="inlineStr">
        <is>
          <t>3</t>
        </is>
      </c>
      <c r="CF54" s="2" t="inlineStr">
        <is>
          <t/>
        </is>
      </c>
      <c r="CG54" t="inlineStr">
        <is>
          <t/>
        </is>
      </c>
      <c r="CH54" s="2" t="inlineStr">
        <is>
          <t>caractere tipografice</t>
        </is>
      </c>
      <c r="CI54" s="2" t="inlineStr">
        <is>
          <t>3</t>
        </is>
      </c>
      <c r="CJ54" s="2" t="inlineStr">
        <is>
          <t/>
        </is>
      </c>
      <c r="CK54" t="inlineStr">
        <is>
          <t/>
        </is>
      </c>
      <c r="CL54" s="2" t="inlineStr">
        <is>
          <t>typografické písmo</t>
        </is>
      </c>
      <c r="CM54" s="2" t="inlineStr">
        <is>
          <t>3</t>
        </is>
      </c>
      <c r="CN54" s="2" t="inlineStr">
        <is>
          <t/>
        </is>
      </c>
      <c r="CO54" t="inlineStr">
        <is>
          <t/>
        </is>
      </c>
      <c r="CP54" s="2" t="inlineStr">
        <is>
          <t>tipografski znak</t>
        </is>
      </c>
      <c r="CQ54" s="2" t="inlineStr">
        <is>
          <t>3</t>
        </is>
      </c>
      <c r="CR54" s="2" t="inlineStr">
        <is>
          <t/>
        </is>
      </c>
      <c r="CS54" t="inlineStr">
        <is>
          <t/>
        </is>
      </c>
      <c r="CT54" s="2" t="inlineStr">
        <is>
          <t>typografiskt typsnitt</t>
        </is>
      </c>
      <c r="CU54" s="2" t="inlineStr">
        <is>
          <t>3</t>
        </is>
      </c>
      <c r="CV54" s="2" t="inlineStr">
        <is>
          <t/>
        </is>
      </c>
      <c r="CW54" t="inlineStr">
        <is>
          <t/>
        </is>
      </c>
    </row>
    <row r="55">
      <c r="A55" s="1" t="str">
        <f>HYPERLINK("https://iate.europa.eu/entry/result/858442/all", "858442")</f>
        <v>858442</v>
      </c>
      <c r="B55" t="inlineStr">
        <is>
          <t>PRODUCTION, TECHNOLOGY AND RESEARCH</t>
        </is>
      </c>
      <c r="C55" t="inlineStr">
        <is>
          <t>PRODUCTION, TECHNOLOGY AND RESEARCH|research and intellectual property|intellectual property</t>
        </is>
      </c>
      <c r="D55" t="inlineStr">
        <is>
          <t>no</t>
        </is>
      </c>
      <c r="E55" t="inlineStr">
        <is>
          <t/>
        </is>
      </c>
      <c r="F55" t="inlineStr">
        <is>
          <t/>
        </is>
      </c>
      <c r="G55" t="inlineStr">
        <is>
          <t/>
        </is>
      </c>
      <c r="H55" t="inlineStr">
        <is>
          <t/>
        </is>
      </c>
      <c r="I55" t="inlineStr">
        <is>
          <t/>
        </is>
      </c>
      <c r="J55" t="inlineStr">
        <is>
          <t/>
        </is>
      </c>
      <c r="K55" t="inlineStr">
        <is>
          <t/>
        </is>
      </c>
      <c r="L55" t="inlineStr">
        <is>
          <t/>
        </is>
      </c>
      <c r="M55" t="inlineStr">
        <is>
          <t/>
        </is>
      </c>
      <c r="N55" s="2" t="inlineStr">
        <is>
          <t>modtagelse og videresendelse af ansøgningen</t>
        </is>
      </c>
      <c r="O55" s="2" t="inlineStr">
        <is>
          <t>4</t>
        </is>
      </c>
      <c r="P55" s="2" t="inlineStr">
        <is>
          <t/>
        </is>
      </c>
      <c r="Q55" t="inlineStr">
        <is>
          <t/>
        </is>
      </c>
      <c r="R55" s="2" t="inlineStr">
        <is>
          <t>Entgegennahme und Weiterleitung der Anmeldung</t>
        </is>
      </c>
      <c r="S55" s="2" t="inlineStr">
        <is>
          <t>1</t>
        </is>
      </c>
      <c r="T55" s="2" t="inlineStr">
        <is>
          <t/>
        </is>
      </c>
      <c r="U55" t="inlineStr">
        <is>
          <t/>
        </is>
      </c>
      <c r="V55" s="2" t="inlineStr">
        <is>
          <t>παραλαβή και διαβίβαση της αίτησης</t>
        </is>
      </c>
      <c r="W55" s="2" t="inlineStr">
        <is>
          <t>2</t>
        </is>
      </c>
      <c r="X55" s="2" t="inlineStr">
        <is>
          <t/>
        </is>
      </c>
      <c r="Y55" t="inlineStr">
        <is>
          <t/>
        </is>
      </c>
      <c r="Z55" s="2" t="inlineStr">
        <is>
          <t>receiving and forwarding the application</t>
        </is>
      </c>
      <c r="AA55" s="2" t="inlineStr">
        <is>
          <t>1</t>
        </is>
      </c>
      <c r="AB55" s="2" t="inlineStr">
        <is>
          <t/>
        </is>
      </c>
      <c r="AC55" t="inlineStr">
        <is>
          <t/>
        </is>
      </c>
      <c r="AD55" s="2" t="inlineStr">
        <is>
          <t>recepción y transmisión de la solicitud</t>
        </is>
      </c>
      <c r="AE55" s="2" t="inlineStr">
        <is>
          <t>3</t>
        </is>
      </c>
      <c r="AF55" s="2" t="inlineStr">
        <is>
          <t/>
        </is>
      </c>
      <c r="AG55" t="inlineStr">
        <is>
          <t/>
        </is>
      </c>
      <c r="AH55" t="inlineStr">
        <is>
          <t/>
        </is>
      </c>
      <c r="AI55" t="inlineStr">
        <is>
          <t/>
        </is>
      </c>
      <c r="AJ55" t="inlineStr">
        <is>
          <t/>
        </is>
      </c>
      <c r="AK55" t="inlineStr">
        <is>
          <t/>
        </is>
      </c>
      <c r="AL55" t="inlineStr">
        <is>
          <t/>
        </is>
      </c>
      <c r="AM55" t="inlineStr">
        <is>
          <t/>
        </is>
      </c>
      <c r="AN55" t="inlineStr">
        <is>
          <t/>
        </is>
      </c>
      <c r="AO55" t="inlineStr">
        <is>
          <t/>
        </is>
      </c>
      <c r="AP55" s="2" t="inlineStr">
        <is>
          <t>réception et transmission de la demande</t>
        </is>
      </c>
      <c r="AQ55" s="2" t="inlineStr">
        <is>
          <t>1</t>
        </is>
      </c>
      <c r="AR55" s="2" t="inlineStr">
        <is>
          <t/>
        </is>
      </c>
      <c r="AS55" t="inlineStr">
        <is>
          <t/>
        </is>
      </c>
      <c r="AT55" t="inlineStr">
        <is>
          <t/>
        </is>
      </c>
      <c r="AU55" t="inlineStr">
        <is>
          <t/>
        </is>
      </c>
      <c r="AV55" t="inlineStr">
        <is>
          <t/>
        </is>
      </c>
      <c r="AW55" t="inlineStr">
        <is>
          <t/>
        </is>
      </c>
      <c r="AX55" t="inlineStr">
        <is>
          <t/>
        </is>
      </c>
      <c r="AY55" t="inlineStr">
        <is>
          <t/>
        </is>
      </c>
      <c r="AZ55" t="inlineStr">
        <is>
          <t/>
        </is>
      </c>
      <c r="BA55" t="inlineStr">
        <is>
          <t/>
        </is>
      </c>
      <c r="BB55" t="inlineStr">
        <is>
          <t/>
        </is>
      </c>
      <c r="BC55" t="inlineStr">
        <is>
          <t/>
        </is>
      </c>
      <c r="BD55" t="inlineStr">
        <is>
          <t/>
        </is>
      </c>
      <c r="BE55" t="inlineStr">
        <is>
          <t/>
        </is>
      </c>
      <c r="BF55" t="inlineStr">
        <is>
          <t/>
        </is>
      </c>
      <c r="BG55" t="inlineStr">
        <is>
          <t/>
        </is>
      </c>
      <c r="BH55" t="inlineStr">
        <is>
          <t/>
        </is>
      </c>
      <c r="BI55" t="inlineStr">
        <is>
          <t/>
        </is>
      </c>
      <c r="BJ55" t="inlineStr">
        <is>
          <t/>
        </is>
      </c>
      <c r="BK55" t="inlineStr">
        <is>
          <t/>
        </is>
      </c>
      <c r="BL55" t="inlineStr">
        <is>
          <t/>
        </is>
      </c>
      <c r="BM55" t="inlineStr">
        <is>
          <t/>
        </is>
      </c>
      <c r="BN55" t="inlineStr">
        <is>
          <t/>
        </is>
      </c>
      <c r="BO55" t="inlineStr">
        <is>
          <t/>
        </is>
      </c>
      <c r="BP55" t="inlineStr">
        <is>
          <t/>
        </is>
      </c>
      <c r="BQ55" t="inlineStr">
        <is>
          <t/>
        </is>
      </c>
      <c r="BR55" t="inlineStr">
        <is>
          <t/>
        </is>
      </c>
      <c r="BS55" t="inlineStr">
        <is>
          <t/>
        </is>
      </c>
      <c r="BT55" t="inlineStr">
        <is>
          <t/>
        </is>
      </c>
      <c r="BU55" t="inlineStr">
        <is>
          <t/>
        </is>
      </c>
      <c r="BV55" s="2" t="inlineStr">
        <is>
          <t>ontvangst en doorzending van de aanvrage</t>
        </is>
      </c>
      <c r="BW55" s="2" t="inlineStr">
        <is>
          <t>3</t>
        </is>
      </c>
      <c r="BX55" s="2" t="inlineStr">
        <is>
          <t/>
        </is>
      </c>
      <c r="BY55" t="inlineStr">
        <is>
          <t/>
        </is>
      </c>
      <c r="BZ55" t="inlineStr">
        <is>
          <t/>
        </is>
      </c>
      <c r="CA55" t="inlineStr">
        <is>
          <t/>
        </is>
      </c>
      <c r="CB55" t="inlineStr">
        <is>
          <t/>
        </is>
      </c>
      <c r="CC55" t="inlineStr">
        <is>
          <t/>
        </is>
      </c>
      <c r="CD55" t="inlineStr">
        <is>
          <t/>
        </is>
      </c>
      <c r="CE55" t="inlineStr">
        <is>
          <t/>
        </is>
      </c>
      <c r="CF55" t="inlineStr">
        <is>
          <t/>
        </is>
      </c>
      <c r="CG55" t="inlineStr">
        <is>
          <t/>
        </is>
      </c>
      <c r="CH55" t="inlineStr">
        <is>
          <t/>
        </is>
      </c>
      <c r="CI55" t="inlineStr">
        <is>
          <t/>
        </is>
      </c>
      <c r="CJ55" t="inlineStr">
        <is>
          <t/>
        </is>
      </c>
      <c r="CK55" t="inlineStr">
        <is>
          <t/>
        </is>
      </c>
      <c r="CL55" t="inlineStr">
        <is>
          <t/>
        </is>
      </c>
      <c r="CM55" t="inlineStr">
        <is>
          <t/>
        </is>
      </c>
      <c r="CN55" t="inlineStr">
        <is>
          <t/>
        </is>
      </c>
      <c r="CO55" t="inlineStr">
        <is>
          <t/>
        </is>
      </c>
      <c r="CP55" t="inlineStr">
        <is>
          <t/>
        </is>
      </c>
      <c r="CQ55" t="inlineStr">
        <is>
          <t/>
        </is>
      </c>
      <c r="CR55" t="inlineStr">
        <is>
          <t/>
        </is>
      </c>
      <c r="CS55" t="inlineStr">
        <is>
          <t/>
        </is>
      </c>
      <c r="CT55" t="inlineStr">
        <is>
          <t/>
        </is>
      </c>
      <c r="CU55" t="inlineStr">
        <is>
          <t/>
        </is>
      </c>
      <c r="CV55" t="inlineStr">
        <is>
          <t/>
        </is>
      </c>
      <c r="CW55" t="inlineStr">
        <is>
          <t/>
        </is>
      </c>
    </row>
    <row r="56">
      <c r="A56" s="1" t="str">
        <f>HYPERLINK("https://iate.europa.eu/entry/result/1100553/all", "1100553")</f>
        <v>1100553</v>
      </c>
      <c r="B56" t="inlineStr">
        <is>
          <t>LAW</t>
        </is>
      </c>
      <c r="C56" t="inlineStr">
        <is>
          <t>LAW</t>
        </is>
      </c>
      <c r="D56" t="inlineStr">
        <is>
          <t>no</t>
        </is>
      </c>
      <c r="E56" t="inlineStr">
        <is>
          <t/>
        </is>
      </c>
      <c r="F56" t="inlineStr">
        <is>
          <t/>
        </is>
      </c>
      <c r="G56" t="inlineStr">
        <is>
          <t/>
        </is>
      </c>
      <c r="H56" t="inlineStr">
        <is>
          <t/>
        </is>
      </c>
      <c r="I56" t="inlineStr">
        <is>
          <t/>
        </is>
      </c>
      <c r="J56" s="2" t="inlineStr">
        <is>
          <t>zásada kumulace ochrany</t>
        </is>
      </c>
      <c r="K56" s="2" t="inlineStr">
        <is>
          <t>3</t>
        </is>
      </c>
      <c r="L56" s="2" t="inlineStr">
        <is>
          <t/>
        </is>
      </c>
      <c r="M56" t="inlineStr">
        <is>
          <t/>
        </is>
      </c>
      <c r="N56" s="2" t="inlineStr">
        <is>
          <t>princippet om kumulativ beskyttelse</t>
        </is>
      </c>
      <c r="O56" s="2" t="inlineStr">
        <is>
          <t>3</t>
        </is>
      </c>
      <c r="P56" s="2" t="inlineStr">
        <is>
          <t/>
        </is>
      </c>
      <c r="Q56" t="inlineStr">
        <is>
          <t/>
        </is>
      </c>
      <c r="R56" s="2" t="inlineStr">
        <is>
          <t>Grundsatz der Kumulation des Schutz</t>
        </is>
      </c>
      <c r="S56" s="2" t="inlineStr">
        <is>
          <t>3</t>
        </is>
      </c>
      <c r="T56" s="2" t="inlineStr">
        <is>
          <t/>
        </is>
      </c>
      <c r="U56" t="inlineStr">
        <is>
          <t/>
        </is>
      </c>
      <c r="V56" s="2" t="inlineStr">
        <is>
          <t>αρχή της σώρευσης της προστασίας</t>
        </is>
      </c>
      <c r="W56" s="2" t="inlineStr">
        <is>
          <t>3</t>
        </is>
      </c>
      <c r="X56" s="2" t="inlineStr">
        <is>
          <t/>
        </is>
      </c>
      <c r="Y56" t="inlineStr">
        <is>
          <t/>
        </is>
      </c>
      <c r="Z56" s="2" t="inlineStr">
        <is>
          <t>principle of cumulation of protection|
principen om dubbelt skydd</t>
        </is>
      </c>
      <c r="AA56" s="2" t="inlineStr">
        <is>
          <t>3|
3</t>
        </is>
      </c>
      <c r="AB56" s="2" t="inlineStr">
        <is>
          <t xml:space="preserve">|
</t>
        </is>
      </c>
      <c r="AC56" t="inlineStr">
        <is>
          <t/>
        </is>
      </c>
      <c r="AD56" s="2" t="inlineStr">
        <is>
          <t>principio de la acumulación de la protección</t>
        </is>
      </c>
      <c r="AE56" s="2" t="inlineStr">
        <is>
          <t>3</t>
        </is>
      </c>
      <c r="AF56" s="2" t="inlineStr">
        <is>
          <t/>
        </is>
      </c>
      <c r="AG56" t="inlineStr">
        <is>
          <t/>
        </is>
      </c>
      <c r="AH56" t="inlineStr">
        <is>
          <t/>
        </is>
      </c>
      <c r="AI56" t="inlineStr">
        <is>
          <t/>
        </is>
      </c>
      <c r="AJ56" t="inlineStr">
        <is>
          <t/>
        </is>
      </c>
      <c r="AK56" t="inlineStr">
        <is>
          <t/>
        </is>
      </c>
      <c r="AL56" t="inlineStr">
        <is>
          <t/>
        </is>
      </c>
      <c r="AM56" t="inlineStr">
        <is>
          <t/>
        </is>
      </c>
      <c r="AN56" t="inlineStr">
        <is>
          <t/>
        </is>
      </c>
      <c r="AO56" t="inlineStr">
        <is>
          <t/>
        </is>
      </c>
      <c r="AP56" s="2" t="inlineStr">
        <is>
          <t>principe du cumul de la protection</t>
        </is>
      </c>
      <c r="AQ56" s="2" t="inlineStr">
        <is>
          <t>3</t>
        </is>
      </c>
      <c r="AR56" s="2" t="inlineStr">
        <is>
          <t/>
        </is>
      </c>
      <c r="AS56" t="inlineStr">
        <is>
          <t/>
        </is>
      </c>
      <c r="AT56" t="inlineStr">
        <is>
          <t/>
        </is>
      </c>
      <c r="AU56" t="inlineStr">
        <is>
          <t/>
        </is>
      </c>
      <c r="AV56" t="inlineStr">
        <is>
          <t/>
        </is>
      </c>
      <c r="AW56" t="inlineStr">
        <is>
          <t/>
        </is>
      </c>
      <c r="AX56" t="inlineStr">
        <is>
          <t/>
        </is>
      </c>
      <c r="AY56" t="inlineStr">
        <is>
          <t/>
        </is>
      </c>
      <c r="AZ56" t="inlineStr">
        <is>
          <t/>
        </is>
      </c>
      <c r="BA56" t="inlineStr">
        <is>
          <t/>
        </is>
      </c>
      <c r="BB56" t="inlineStr">
        <is>
          <t/>
        </is>
      </c>
      <c r="BC56" t="inlineStr">
        <is>
          <t/>
        </is>
      </c>
      <c r="BD56" t="inlineStr">
        <is>
          <t/>
        </is>
      </c>
      <c r="BE56" t="inlineStr">
        <is>
          <t/>
        </is>
      </c>
      <c r="BF56" s="2" t="inlineStr">
        <is>
          <t>principio della cumulabilità della protezione</t>
        </is>
      </c>
      <c r="BG56" s="2" t="inlineStr">
        <is>
          <t>3</t>
        </is>
      </c>
      <c r="BH56" s="2" t="inlineStr">
        <is>
          <t/>
        </is>
      </c>
      <c r="BI56" t="inlineStr">
        <is>
          <t/>
        </is>
      </c>
      <c r="BJ56" s="2" t="inlineStr">
        <is>
          <t>apsaugos kaupimo principas</t>
        </is>
      </c>
      <c r="BK56" s="2" t="inlineStr">
        <is>
          <t>3</t>
        </is>
      </c>
      <c r="BL56" s="2" t="inlineStr">
        <is>
          <t/>
        </is>
      </c>
      <c r="BM56" t="inlineStr">
        <is>
          <t/>
        </is>
      </c>
      <c r="BN56" t="inlineStr">
        <is>
          <t/>
        </is>
      </c>
      <c r="BO56" t="inlineStr">
        <is>
          <t/>
        </is>
      </c>
      <c r="BP56" t="inlineStr">
        <is>
          <t/>
        </is>
      </c>
      <c r="BQ56" t="inlineStr">
        <is>
          <t/>
        </is>
      </c>
      <c r="BR56" t="inlineStr">
        <is>
          <t/>
        </is>
      </c>
      <c r="BS56" t="inlineStr">
        <is>
          <t/>
        </is>
      </c>
      <c r="BT56" t="inlineStr">
        <is>
          <t/>
        </is>
      </c>
      <c r="BU56" t="inlineStr">
        <is>
          <t/>
        </is>
      </c>
      <c r="BV56" s="2" t="inlineStr">
        <is>
          <t>beginsel,dat de bescherming uit hoofde van specifieke wetgeving kan worden gecumuleerd</t>
        </is>
      </c>
      <c r="BW56" s="2" t="inlineStr">
        <is>
          <t>3</t>
        </is>
      </c>
      <c r="BX56" s="2" t="inlineStr">
        <is>
          <t/>
        </is>
      </c>
      <c r="BY56" t="inlineStr">
        <is>
          <t/>
        </is>
      </c>
      <c r="BZ56" t="inlineStr">
        <is>
          <t/>
        </is>
      </c>
      <c r="CA56" t="inlineStr">
        <is>
          <t/>
        </is>
      </c>
      <c r="CB56" t="inlineStr">
        <is>
          <t/>
        </is>
      </c>
      <c r="CC56" t="inlineStr">
        <is>
          <t/>
        </is>
      </c>
      <c r="CD56" s="2" t="inlineStr">
        <is>
          <t>princípio da cumulação da proteção</t>
        </is>
      </c>
      <c r="CE56" s="2" t="inlineStr">
        <is>
          <t>3</t>
        </is>
      </c>
      <c r="CF56" s="2" t="inlineStr">
        <is>
          <t/>
        </is>
      </c>
      <c r="CG56" t="inlineStr">
        <is>
          <t/>
        </is>
      </c>
      <c r="CH56" s="2" t="inlineStr">
        <is>
          <t>principiul de cumul al protecției</t>
        </is>
      </c>
      <c r="CI56" s="2" t="inlineStr">
        <is>
          <t>3</t>
        </is>
      </c>
      <c r="CJ56" s="2" t="inlineStr">
        <is>
          <t/>
        </is>
      </c>
      <c r="CK56" t="inlineStr">
        <is>
          <t/>
        </is>
      </c>
      <c r="CL56" t="inlineStr">
        <is>
          <t/>
        </is>
      </c>
      <c r="CM56" t="inlineStr">
        <is>
          <t/>
        </is>
      </c>
      <c r="CN56" t="inlineStr">
        <is>
          <t/>
        </is>
      </c>
      <c r="CO56" t="inlineStr">
        <is>
          <t/>
        </is>
      </c>
      <c r="CP56" t="inlineStr">
        <is>
          <t/>
        </is>
      </c>
      <c r="CQ56" t="inlineStr">
        <is>
          <t/>
        </is>
      </c>
      <c r="CR56" t="inlineStr">
        <is>
          <t/>
        </is>
      </c>
      <c r="CS56" t="inlineStr">
        <is>
          <t/>
        </is>
      </c>
      <c r="CT56" t="inlineStr">
        <is>
          <t/>
        </is>
      </c>
      <c r="CU56" t="inlineStr">
        <is>
          <t/>
        </is>
      </c>
      <c r="CV56" t="inlineStr">
        <is>
          <t/>
        </is>
      </c>
      <c r="CW56" t="inlineStr">
        <is>
          <t/>
        </is>
      </c>
    </row>
    <row r="57">
      <c r="A57" s="1" t="str">
        <f>HYPERLINK("https://iate.europa.eu/entry/result/3578370/all", "3578370")</f>
        <v>3578370</v>
      </c>
      <c r="B57" t="inlineStr">
        <is>
          <t>PRODUCTION, TECHNOLOGY AND RESEARCH</t>
        </is>
      </c>
      <c r="C57" t="inlineStr">
        <is>
          <t>PRODUCTION, TECHNOLOGY AND RESEARCH|research and intellectual property|intellectual property</t>
        </is>
      </c>
      <c r="D57" t="inlineStr">
        <is>
          <t>no</t>
        </is>
      </c>
      <c r="E57" t="inlineStr">
        <is>
          <t/>
        </is>
      </c>
      <c r="F57" s="2" t="inlineStr">
        <is>
          <t>механично съединение</t>
        </is>
      </c>
      <c r="G57" s="2" t="inlineStr">
        <is>
          <t>3</t>
        </is>
      </c>
      <c r="H57" s="2" t="inlineStr">
        <is>
          <t/>
        </is>
      </c>
      <c r="I57" t="inlineStr">
        <is>
          <t/>
        </is>
      </c>
      <c r="J57" s="2" t="inlineStr">
        <is>
          <t>mechanické příslušenství</t>
        </is>
      </c>
      <c r="K57" s="2" t="inlineStr">
        <is>
          <t>3</t>
        </is>
      </c>
      <c r="L57" s="2" t="inlineStr">
        <is>
          <t/>
        </is>
      </c>
      <c r="M57" t="inlineStr">
        <is>
          <t/>
        </is>
      </c>
      <c r="N57" s="2" t="inlineStr">
        <is>
          <t>mekanisk sammenkobling</t>
        </is>
      </c>
      <c r="O57" s="2" t="inlineStr">
        <is>
          <t>3</t>
        </is>
      </c>
      <c r="P57" s="2" t="inlineStr">
        <is>
          <t/>
        </is>
      </c>
      <c r="Q57" t="inlineStr">
        <is>
          <t/>
        </is>
      </c>
      <c r="R57" s="2" t="inlineStr">
        <is>
          <t>mechanisches Verbindungselement</t>
        </is>
      </c>
      <c r="S57" s="2" t="inlineStr">
        <is>
          <t>4</t>
        </is>
      </c>
      <c r="T57" s="2" t="inlineStr">
        <is>
          <t/>
        </is>
      </c>
      <c r="U57" t="inlineStr">
        <is>
          <t>zu einem Gerät gehörender oder mit einem solchen verbundener Teil, der durch physikalische Kräfte oder Bewegung wirkt</t>
        </is>
      </c>
      <c r="V57" s="2" t="inlineStr">
        <is>
          <t>μηχανικό εξάρτημα</t>
        </is>
      </c>
      <c r="W57" s="2" t="inlineStr">
        <is>
          <t>3</t>
        </is>
      </c>
      <c r="X57" s="2" t="inlineStr">
        <is>
          <t/>
        </is>
      </c>
      <c r="Y57" t="inlineStr">
        <is>
          <t/>
        </is>
      </c>
      <c r="Z57" s="2" t="inlineStr">
        <is>
          <t>mechanical fitting</t>
        </is>
      </c>
      <c r="AA57" s="2" t="inlineStr">
        <is>
          <t>4</t>
        </is>
      </c>
      <c r="AB57" s="2" t="inlineStr">
        <is>
          <t/>
        </is>
      </c>
      <c r="AC57" t="inlineStr">
        <is>
          <t>part on or attached to a piece of equipment, relating to physical forces or motion</t>
        </is>
      </c>
      <c r="AD57" s="2" t="inlineStr">
        <is>
          <t>ajuste mecánico</t>
        </is>
      </c>
      <c r="AE57" s="2" t="inlineStr">
        <is>
          <t>4</t>
        </is>
      </c>
      <c r="AF57" s="2" t="inlineStr">
        <is>
          <t/>
        </is>
      </c>
      <c r="AG57" t="inlineStr">
        <is>
          <t>parte o añadido de una pieza de un equipo, relacionada con la fuerza física o el movimiento</t>
        </is>
      </c>
      <c r="AH57" s="2" t="inlineStr">
        <is>
          <t>mehaaniline ühenduskoht</t>
        </is>
      </c>
      <c r="AI57" s="2" t="inlineStr">
        <is>
          <t>3</t>
        </is>
      </c>
      <c r="AJ57" s="2" t="inlineStr">
        <is>
          <t/>
        </is>
      </c>
      <c r="AK57" t="inlineStr">
        <is>
          <t/>
        </is>
      </c>
      <c r="AL57" s="2" t="inlineStr">
        <is>
          <t>mekaaninen sovitusosa</t>
        </is>
      </c>
      <c r="AM57" s="2" t="inlineStr">
        <is>
          <t>3</t>
        </is>
      </c>
      <c r="AN57" s="2" t="inlineStr">
        <is>
          <t/>
        </is>
      </c>
      <c r="AO57" t="inlineStr">
        <is>
          <t/>
        </is>
      </c>
      <c r="AP57" s="2" t="inlineStr">
        <is>
          <t>raccord mécanique</t>
        </is>
      </c>
      <c r="AQ57" s="2" t="inlineStr">
        <is>
          <t>4</t>
        </is>
      </c>
      <c r="AR57" s="2" t="inlineStr">
        <is>
          <t/>
        </is>
      </c>
      <c r="AS57" t="inlineStr">
        <is>
          <t>élément situé sur une pièce d'équipement ou fixé sur celle-ci, relié à des forces physiques ou à un mouvement</t>
        </is>
      </c>
      <c r="AT57" t="inlineStr">
        <is>
          <t/>
        </is>
      </c>
      <c r="AU57" t="inlineStr">
        <is>
          <t/>
        </is>
      </c>
      <c r="AV57" t="inlineStr">
        <is>
          <t/>
        </is>
      </c>
      <c r="AW57" t="inlineStr">
        <is>
          <t/>
        </is>
      </c>
      <c r="AX57" s="2" t="inlineStr">
        <is>
          <t>mehanički spoj</t>
        </is>
      </c>
      <c r="AY57" s="2" t="inlineStr">
        <is>
          <t>3</t>
        </is>
      </c>
      <c r="AZ57" s="2" t="inlineStr">
        <is>
          <t/>
        </is>
      </c>
      <c r="BA57" t="inlineStr">
        <is>
          <t/>
        </is>
      </c>
      <c r="BB57" s="2" t="inlineStr">
        <is>
          <t>szerkezetileg összekapcsolható elem</t>
        </is>
      </c>
      <c r="BC57" s="2" t="inlineStr">
        <is>
          <t>3</t>
        </is>
      </c>
      <c r="BD57" s="2" t="inlineStr">
        <is>
          <t/>
        </is>
      </c>
      <c r="BE57" t="inlineStr">
        <is>
          <t/>
        </is>
      </c>
      <c r="BF57" s="2" t="inlineStr">
        <is>
          <t>particolare meccanico</t>
        </is>
      </c>
      <c r="BG57" s="2" t="inlineStr">
        <is>
          <t>4</t>
        </is>
      </c>
      <c r="BH57" s="2" t="inlineStr">
        <is>
          <t/>
        </is>
      </c>
      <c r="BI57" t="inlineStr">
        <is>
          <t>dettaglio relativo a meccanismi</t>
        </is>
      </c>
      <c r="BJ57" s="2" t="inlineStr">
        <is>
          <t>mechaninės sujungiamosios detalės</t>
        </is>
      </c>
      <c r="BK57" s="2" t="inlineStr">
        <is>
          <t>3</t>
        </is>
      </c>
      <c r="BL57" s="2" t="inlineStr">
        <is>
          <t/>
        </is>
      </c>
      <c r="BM57" t="inlineStr">
        <is>
          <t/>
        </is>
      </c>
      <c r="BN57" s="2" t="inlineStr">
        <is>
          <t>mehānisks savienojums</t>
        </is>
      </c>
      <c r="BO57" s="2" t="inlineStr">
        <is>
          <t>3</t>
        </is>
      </c>
      <c r="BP57" s="2" t="inlineStr">
        <is>
          <t/>
        </is>
      </c>
      <c r="BQ57" t="inlineStr">
        <is>
          <t/>
        </is>
      </c>
      <c r="BR57" s="2" t="inlineStr">
        <is>
          <t>aċċessorji mekkaniċi</t>
        </is>
      </c>
      <c r="BS57" s="2" t="inlineStr">
        <is>
          <t>3</t>
        </is>
      </c>
      <c r="BT57" s="2" t="inlineStr">
        <is>
          <t/>
        </is>
      </c>
      <c r="BU57" t="inlineStr">
        <is>
          <t/>
        </is>
      </c>
      <c r="BV57" s="2" t="inlineStr">
        <is>
          <t>mechanische bevestiging</t>
        </is>
      </c>
      <c r="BW57" s="2" t="inlineStr">
        <is>
          <t>3</t>
        </is>
      </c>
      <c r="BX57" s="2" t="inlineStr">
        <is>
          <t/>
        </is>
      </c>
      <c r="BY57" t="inlineStr">
        <is>
          <t/>
        </is>
      </c>
      <c r="BZ57" s="2" t="inlineStr">
        <is>
          <t>mechaniczne połączenie</t>
        </is>
      </c>
      <c r="CA57" s="2" t="inlineStr">
        <is>
          <t>3</t>
        </is>
      </c>
      <c r="CB57" s="2" t="inlineStr">
        <is>
          <t/>
        </is>
      </c>
      <c r="CC57" t="inlineStr">
        <is>
          <t/>
        </is>
      </c>
      <c r="CD57" s="2" t="inlineStr">
        <is>
          <t>acessório mecânico</t>
        </is>
      </c>
      <c r="CE57" s="2" t="inlineStr">
        <is>
          <t>3</t>
        </is>
      </c>
      <c r="CF57" s="2" t="inlineStr">
        <is>
          <t/>
        </is>
      </c>
      <c r="CG57" t="inlineStr">
        <is>
          <t/>
        </is>
      </c>
      <c r="CH57" s="2" t="inlineStr">
        <is>
          <t>componentă mecanică</t>
        </is>
      </c>
      <c r="CI57" s="2" t="inlineStr">
        <is>
          <t>3</t>
        </is>
      </c>
      <c r="CJ57" s="2" t="inlineStr">
        <is>
          <t/>
        </is>
      </c>
      <c r="CK57" t="inlineStr">
        <is>
          <t/>
        </is>
      </c>
      <c r="CL57" s="2" t="inlineStr">
        <is>
          <t>mechanické príslušenstvo</t>
        </is>
      </c>
      <c r="CM57" s="2" t="inlineStr">
        <is>
          <t>3</t>
        </is>
      </c>
      <c r="CN57" s="2" t="inlineStr">
        <is>
          <t/>
        </is>
      </c>
      <c r="CO57" t="inlineStr">
        <is>
          <t/>
        </is>
      </c>
      <c r="CP57" s="2" t="inlineStr">
        <is>
          <t>mehanski vezni element</t>
        </is>
      </c>
      <c r="CQ57" s="2" t="inlineStr">
        <is>
          <t>3</t>
        </is>
      </c>
      <c r="CR57" s="2" t="inlineStr">
        <is>
          <t/>
        </is>
      </c>
      <c r="CS57" t="inlineStr">
        <is>
          <t/>
        </is>
      </c>
      <c r="CT57" s="2" t="inlineStr">
        <is>
          <t>mekaniskt sammanfogande del</t>
        </is>
      </c>
      <c r="CU57" s="2" t="inlineStr">
        <is>
          <t>3</t>
        </is>
      </c>
      <c r="CV57" s="2" t="inlineStr">
        <is>
          <t/>
        </is>
      </c>
      <c r="CW57" t="inlineStr">
        <is>
          <t/>
        </is>
      </c>
    </row>
    <row r="58">
      <c r="A58" s="1" t="str">
        <f>HYPERLINK("https://iate.europa.eu/entry/result/858527/all", "858527")</f>
        <v>858527</v>
      </c>
      <c r="B58" t="inlineStr">
        <is>
          <t>PRODUCTION, TECHNOLOGY AND RESEARCH</t>
        </is>
      </c>
      <c r="C58" t="inlineStr">
        <is>
          <t>PRODUCTION, TECHNOLOGY AND RESEARCH|research and intellectual property|intellectual property</t>
        </is>
      </c>
      <c r="D58" t="inlineStr">
        <is>
          <t>no</t>
        </is>
      </c>
      <c r="E58" t="inlineStr">
        <is>
          <t/>
        </is>
      </c>
      <c r="F58" t="inlineStr">
        <is>
          <t/>
        </is>
      </c>
      <c r="G58" t="inlineStr">
        <is>
          <t/>
        </is>
      </c>
      <c r="H58" t="inlineStr">
        <is>
          <t/>
        </is>
      </c>
      <c r="I58" t="inlineStr">
        <is>
          <t/>
        </is>
      </c>
      <c r="J58" t="inlineStr">
        <is>
          <t/>
        </is>
      </c>
      <c r="K58" t="inlineStr">
        <is>
          <t/>
        </is>
      </c>
      <c r="L58" t="inlineStr">
        <is>
          <t/>
        </is>
      </c>
      <c r="M58" t="inlineStr">
        <is>
          <t/>
        </is>
      </c>
      <c r="N58" s="2" t="inlineStr">
        <is>
          <t>betalingsforpligtelsers ophør</t>
        </is>
      </c>
      <c r="O58" s="2" t="inlineStr">
        <is>
          <t>4</t>
        </is>
      </c>
      <c r="P58" s="2" t="inlineStr">
        <is>
          <t/>
        </is>
      </c>
      <c r="Q58" t="inlineStr">
        <is>
          <t/>
        </is>
      </c>
      <c r="R58" s="2" t="inlineStr">
        <is>
          <t>Beendigung von Zahlungsverplichtungen</t>
        </is>
      </c>
      <c r="S58" s="2" t="inlineStr">
        <is>
          <t>2</t>
        </is>
      </c>
      <c r="T58" s="2" t="inlineStr">
        <is>
          <t/>
        </is>
      </c>
      <c r="U58" t="inlineStr">
        <is>
          <t/>
        </is>
      </c>
      <c r="V58" s="2" t="inlineStr">
        <is>
          <t>λήξη των οικονομικών υποχρεώσεων</t>
        </is>
      </c>
      <c r="W58" s="2" t="inlineStr">
        <is>
          <t>2</t>
        </is>
      </c>
      <c r="X58" s="2" t="inlineStr">
        <is>
          <t/>
        </is>
      </c>
      <c r="Y58" t="inlineStr">
        <is>
          <t/>
        </is>
      </c>
      <c r="Z58" s="2" t="inlineStr">
        <is>
          <t>termination of financial obligations</t>
        </is>
      </c>
      <c r="AA58" s="2" t="inlineStr">
        <is>
          <t>1</t>
        </is>
      </c>
      <c r="AB58" s="2" t="inlineStr">
        <is>
          <t/>
        </is>
      </c>
      <c r="AC58" t="inlineStr">
        <is>
          <t/>
        </is>
      </c>
      <c r="AD58" s="2" t="inlineStr">
        <is>
          <t>fin de las obligaciones financieras</t>
        </is>
      </c>
      <c r="AE58" s="2" t="inlineStr">
        <is>
          <t>3</t>
        </is>
      </c>
      <c r="AF58" s="2" t="inlineStr">
        <is>
          <t/>
        </is>
      </c>
      <c r="AG58" t="inlineStr">
        <is>
          <t/>
        </is>
      </c>
      <c r="AH58" t="inlineStr">
        <is>
          <t/>
        </is>
      </c>
      <c r="AI58" t="inlineStr">
        <is>
          <t/>
        </is>
      </c>
      <c r="AJ58" t="inlineStr">
        <is>
          <t/>
        </is>
      </c>
      <c r="AK58" t="inlineStr">
        <is>
          <t/>
        </is>
      </c>
      <c r="AL58" t="inlineStr">
        <is>
          <t/>
        </is>
      </c>
      <c r="AM58" t="inlineStr">
        <is>
          <t/>
        </is>
      </c>
      <c r="AN58" t="inlineStr">
        <is>
          <t/>
        </is>
      </c>
      <c r="AO58" t="inlineStr">
        <is>
          <t/>
        </is>
      </c>
      <c r="AP58" s="2" t="inlineStr">
        <is>
          <t>fin des obligations financières|
extinction des obligations financières</t>
        </is>
      </c>
      <c r="AQ58" s="2" t="inlineStr">
        <is>
          <t>1|
1</t>
        </is>
      </c>
      <c r="AR58" s="2" t="inlineStr">
        <is>
          <t xml:space="preserve">|
</t>
        </is>
      </c>
      <c r="AS58" t="inlineStr">
        <is>
          <t/>
        </is>
      </c>
      <c r="AT58" t="inlineStr">
        <is>
          <t/>
        </is>
      </c>
      <c r="AU58" t="inlineStr">
        <is>
          <t/>
        </is>
      </c>
      <c r="AV58" t="inlineStr">
        <is>
          <t/>
        </is>
      </c>
      <c r="AW58" t="inlineStr">
        <is>
          <t/>
        </is>
      </c>
      <c r="AX58" t="inlineStr">
        <is>
          <t/>
        </is>
      </c>
      <c r="AY58" t="inlineStr">
        <is>
          <t/>
        </is>
      </c>
      <c r="AZ58" t="inlineStr">
        <is>
          <t/>
        </is>
      </c>
      <c r="BA58" t="inlineStr">
        <is>
          <t/>
        </is>
      </c>
      <c r="BB58" t="inlineStr">
        <is>
          <t/>
        </is>
      </c>
      <c r="BC58" t="inlineStr">
        <is>
          <t/>
        </is>
      </c>
      <c r="BD58" t="inlineStr">
        <is>
          <t/>
        </is>
      </c>
      <c r="BE58" t="inlineStr">
        <is>
          <t/>
        </is>
      </c>
      <c r="BF58" t="inlineStr">
        <is>
          <t/>
        </is>
      </c>
      <c r="BG58" t="inlineStr">
        <is>
          <t/>
        </is>
      </c>
      <c r="BH58" t="inlineStr">
        <is>
          <t/>
        </is>
      </c>
      <c r="BI58" t="inlineStr">
        <is>
          <t/>
        </is>
      </c>
      <c r="BJ58" t="inlineStr">
        <is>
          <t/>
        </is>
      </c>
      <c r="BK58" t="inlineStr">
        <is>
          <t/>
        </is>
      </c>
      <c r="BL58" t="inlineStr">
        <is>
          <t/>
        </is>
      </c>
      <c r="BM58" t="inlineStr">
        <is>
          <t/>
        </is>
      </c>
      <c r="BN58" s="2" t="inlineStr">
        <is>
          <t>finansiālo saistību izbeigšana</t>
        </is>
      </c>
      <c r="BO58" s="2" t="inlineStr">
        <is>
          <t>2</t>
        </is>
      </c>
      <c r="BP58" s="2" t="inlineStr">
        <is>
          <t/>
        </is>
      </c>
      <c r="BQ58" t="inlineStr">
        <is>
          <t/>
        </is>
      </c>
      <c r="BR58" t="inlineStr">
        <is>
          <t/>
        </is>
      </c>
      <c r="BS58" t="inlineStr">
        <is>
          <t/>
        </is>
      </c>
      <c r="BT58" t="inlineStr">
        <is>
          <t/>
        </is>
      </c>
      <c r="BU58" t="inlineStr">
        <is>
          <t/>
        </is>
      </c>
      <c r="BV58" s="2" t="inlineStr">
        <is>
          <t>einde van de financiële verplichtingen</t>
        </is>
      </c>
      <c r="BW58" s="2" t="inlineStr">
        <is>
          <t>2</t>
        </is>
      </c>
      <c r="BX58" s="2" t="inlineStr">
        <is>
          <t/>
        </is>
      </c>
      <c r="BY58" t="inlineStr">
        <is>
          <t/>
        </is>
      </c>
      <c r="BZ58" t="inlineStr">
        <is>
          <t/>
        </is>
      </c>
      <c r="CA58" t="inlineStr">
        <is>
          <t/>
        </is>
      </c>
      <c r="CB58" t="inlineStr">
        <is>
          <t/>
        </is>
      </c>
      <c r="CC58" t="inlineStr">
        <is>
          <t/>
        </is>
      </c>
      <c r="CD58" t="inlineStr">
        <is>
          <t/>
        </is>
      </c>
      <c r="CE58" t="inlineStr">
        <is>
          <t/>
        </is>
      </c>
      <c r="CF58" t="inlineStr">
        <is>
          <t/>
        </is>
      </c>
      <c r="CG58" t="inlineStr">
        <is>
          <t/>
        </is>
      </c>
      <c r="CH58" t="inlineStr">
        <is>
          <t/>
        </is>
      </c>
      <c r="CI58" t="inlineStr">
        <is>
          <t/>
        </is>
      </c>
      <c r="CJ58" t="inlineStr">
        <is>
          <t/>
        </is>
      </c>
      <c r="CK58" t="inlineStr">
        <is>
          <t/>
        </is>
      </c>
      <c r="CL58" t="inlineStr">
        <is>
          <t/>
        </is>
      </c>
      <c r="CM58" t="inlineStr">
        <is>
          <t/>
        </is>
      </c>
      <c r="CN58" t="inlineStr">
        <is>
          <t/>
        </is>
      </c>
      <c r="CO58" t="inlineStr">
        <is>
          <t/>
        </is>
      </c>
      <c r="CP58" t="inlineStr">
        <is>
          <t/>
        </is>
      </c>
      <c r="CQ58" t="inlineStr">
        <is>
          <t/>
        </is>
      </c>
      <c r="CR58" t="inlineStr">
        <is>
          <t/>
        </is>
      </c>
      <c r="CS58" t="inlineStr">
        <is>
          <t/>
        </is>
      </c>
      <c r="CT58" t="inlineStr">
        <is>
          <t/>
        </is>
      </c>
      <c r="CU58" t="inlineStr">
        <is>
          <t/>
        </is>
      </c>
      <c r="CV58" t="inlineStr">
        <is>
          <t/>
        </is>
      </c>
      <c r="CW58" t="inlineStr">
        <is>
          <t/>
        </is>
      </c>
    </row>
    <row r="59">
      <c r="A59" s="1" t="str">
        <f>HYPERLINK("https://iate.europa.eu/entry/result/34589/all", "34589")</f>
        <v>34589</v>
      </c>
      <c r="B59" t="inlineStr">
        <is>
          <t>LAW</t>
        </is>
      </c>
      <c r="C59" t="inlineStr">
        <is>
          <t>LAW</t>
        </is>
      </c>
      <c r="D59" t="inlineStr">
        <is>
          <t>no</t>
        </is>
      </c>
      <c r="E59" t="inlineStr">
        <is>
          <t/>
        </is>
      </c>
      <c r="F59" t="inlineStr">
        <is>
          <t/>
        </is>
      </c>
      <c r="G59" t="inlineStr">
        <is>
          <t/>
        </is>
      </c>
      <c r="H59" t="inlineStr">
        <is>
          <t/>
        </is>
      </c>
      <c r="I59" t="inlineStr">
        <is>
          <t/>
        </is>
      </c>
      <c r="J59" t="inlineStr">
        <is>
          <t/>
        </is>
      </c>
      <c r="K59" t="inlineStr">
        <is>
          <t/>
        </is>
      </c>
      <c r="L59" t="inlineStr">
        <is>
          <t/>
        </is>
      </c>
      <c r="M59" t="inlineStr">
        <is>
          <t/>
        </is>
      </c>
      <c r="N59" s="2" t="inlineStr">
        <is>
          <t>skriftlig og begrundet anmodning</t>
        </is>
      </c>
      <c r="O59" s="2" t="inlineStr">
        <is>
          <t>3</t>
        </is>
      </c>
      <c r="P59" s="2" t="inlineStr">
        <is>
          <t/>
        </is>
      </c>
      <c r="Q59" t="inlineStr">
        <is>
          <t/>
        </is>
      </c>
      <c r="R59" t="inlineStr">
        <is>
          <t/>
        </is>
      </c>
      <c r="S59" t="inlineStr">
        <is>
          <t/>
        </is>
      </c>
      <c r="T59" t="inlineStr">
        <is>
          <t/>
        </is>
      </c>
      <c r="U59" t="inlineStr">
        <is>
          <t/>
        </is>
      </c>
      <c r="V59" t="inlineStr">
        <is>
          <t/>
        </is>
      </c>
      <c r="W59" t="inlineStr">
        <is>
          <t/>
        </is>
      </c>
      <c r="X59" t="inlineStr">
        <is>
          <t/>
        </is>
      </c>
      <c r="Y59" t="inlineStr">
        <is>
          <t/>
        </is>
      </c>
      <c r="Z59" s="2" t="inlineStr">
        <is>
          <t>application in a written reasoned statement</t>
        </is>
      </c>
      <c r="AA59" s="2" t="inlineStr">
        <is>
          <t>3</t>
        </is>
      </c>
      <c r="AB59" s="2" t="inlineStr">
        <is>
          <t/>
        </is>
      </c>
      <c r="AC59" t="inlineStr">
        <is>
          <t/>
        </is>
      </c>
      <c r="AD59" t="inlineStr">
        <is>
          <t/>
        </is>
      </c>
      <c r="AE59" t="inlineStr">
        <is>
          <t/>
        </is>
      </c>
      <c r="AF59" t="inlineStr">
        <is>
          <t/>
        </is>
      </c>
      <c r="AG59" t="inlineStr">
        <is>
          <t/>
        </is>
      </c>
      <c r="AH59" t="inlineStr">
        <is>
          <t/>
        </is>
      </c>
      <c r="AI59" t="inlineStr">
        <is>
          <t/>
        </is>
      </c>
      <c r="AJ59" t="inlineStr">
        <is>
          <t/>
        </is>
      </c>
      <c r="AK59" t="inlineStr">
        <is>
          <t/>
        </is>
      </c>
      <c r="AL59" s="2" t="inlineStr">
        <is>
          <t>vaatimus on tehtävä kirjallisesti ja se on perusteltava</t>
        </is>
      </c>
      <c r="AM59" s="2" t="inlineStr">
        <is>
          <t>3</t>
        </is>
      </c>
      <c r="AN59" s="2" t="inlineStr">
        <is>
          <t/>
        </is>
      </c>
      <c r="AO59" t="inlineStr">
        <is>
          <t/>
        </is>
      </c>
      <c r="AP59" t="inlineStr">
        <is>
          <t/>
        </is>
      </c>
      <c r="AQ59" t="inlineStr">
        <is>
          <t/>
        </is>
      </c>
      <c r="AR59" t="inlineStr">
        <is>
          <t/>
        </is>
      </c>
      <c r="AS59" t="inlineStr">
        <is>
          <t/>
        </is>
      </c>
      <c r="AT59" t="inlineStr">
        <is>
          <t/>
        </is>
      </c>
      <c r="AU59" t="inlineStr">
        <is>
          <t/>
        </is>
      </c>
      <c r="AV59" t="inlineStr">
        <is>
          <t/>
        </is>
      </c>
      <c r="AW59" t="inlineStr">
        <is>
          <t/>
        </is>
      </c>
      <c r="AX59" t="inlineStr">
        <is>
          <t/>
        </is>
      </c>
      <c r="AY59" t="inlineStr">
        <is>
          <t/>
        </is>
      </c>
      <c r="AZ59" t="inlineStr">
        <is>
          <t/>
        </is>
      </c>
      <c r="BA59" t="inlineStr">
        <is>
          <t/>
        </is>
      </c>
      <c r="BB59" t="inlineStr">
        <is>
          <t/>
        </is>
      </c>
      <c r="BC59" t="inlineStr">
        <is>
          <t/>
        </is>
      </c>
      <c r="BD59" t="inlineStr">
        <is>
          <t/>
        </is>
      </c>
      <c r="BE59" t="inlineStr">
        <is>
          <t/>
        </is>
      </c>
      <c r="BF59" s="2" t="inlineStr">
        <is>
          <t>domanda presentata per iscritto e motivata</t>
        </is>
      </c>
      <c r="BG59" s="2" t="inlineStr">
        <is>
          <t>3</t>
        </is>
      </c>
      <c r="BH59" s="2" t="inlineStr">
        <is>
          <t/>
        </is>
      </c>
      <c r="BI59" t="inlineStr">
        <is>
          <t/>
        </is>
      </c>
      <c r="BJ59" t="inlineStr">
        <is>
          <t/>
        </is>
      </c>
      <c r="BK59" t="inlineStr">
        <is>
          <t/>
        </is>
      </c>
      <c r="BL59" t="inlineStr">
        <is>
          <t/>
        </is>
      </c>
      <c r="BM59" t="inlineStr">
        <is>
          <t/>
        </is>
      </c>
      <c r="BN59" t="inlineStr">
        <is>
          <t/>
        </is>
      </c>
      <c r="BO59" t="inlineStr">
        <is>
          <t/>
        </is>
      </c>
      <c r="BP59" t="inlineStr">
        <is>
          <t/>
        </is>
      </c>
      <c r="BQ59" t="inlineStr">
        <is>
          <t/>
        </is>
      </c>
      <c r="BR59" t="inlineStr">
        <is>
          <t/>
        </is>
      </c>
      <c r="BS59" t="inlineStr">
        <is>
          <t/>
        </is>
      </c>
      <c r="BT59" t="inlineStr">
        <is>
          <t/>
        </is>
      </c>
      <c r="BU59" t="inlineStr">
        <is>
          <t/>
        </is>
      </c>
      <c r="BV59" s="2" t="inlineStr">
        <is>
          <t>de vordering moet schriftelijk en met redenen omkleed zijn</t>
        </is>
      </c>
      <c r="BW59" s="2" t="inlineStr">
        <is>
          <t>3</t>
        </is>
      </c>
      <c r="BX59" s="2" t="inlineStr">
        <is>
          <t/>
        </is>
      </c>
      <c r="BY59" t="inlineStr">
        <is>
          <t/>
        </is>
      </c>
      <c r="BZ59" t="inlineStr">
        <is>
          <t/>
        </is>
      </c>
      <c r="CA59" t="inlineStr">
        <is>
          <t/>
        </is>
      </c>
      <c r="CB59" t="inlineStr">
        <is>
          <t/>
        </is>
      </c>
      <c r="CC59" t="inlineStr">
        <is>
          <t/>
        </is>
      </c>
      <c r="CD59" s="2" t="inlineStr">
        <is>
          <t>pedido apresentado por escrito e fundamentado</t>
        </is>
      </c>
      <c r="CE59" s="2" t="inlineStr">
        <is>
          <t>3</t>
        </is>
      </c>
      <c r="CF59" s="2" t="inlineStr">
        <is>
          <t/>
        </is>
      </c>
      <c r="CG59" t="inlineStr">
        <is>
          <t/>
        </is>
      </c>
      <c r="CH59" t="inlineStr">
        <is>
          <t/>
        </is>
      </c>
      <c r="CI59" t="inlineStr">
        <is>
          <t/>
        </is>
      </c>
      <c r="CJ59" t="inlineStr">
        <is>
          <t/>
        </is>
      </c>
      <c r="CK59" t="inlineStr">
        <is>
          <t/>
        </is>
      </c>
      <c r="CL59" t="inlineStr">
        <is>
          <t/>
        </is>
      </c>
      <c r="CM59" t="inlineStr">
        <is>
          <t/>
        </is>
      </c>
      <c r="CN59" t="inlineStr">
        <is>
          <t/>
        </is>
      </c>
      <c r="CO59" t="inlineStr">
        <is>
          <t/>
        </is>
      </c>
      <c r="CP59" t="inlineStr">
        <is>
          <t/>
        </is>
      </c>
      <c r="CQ59" t="inlineStr">
        <is>
          <t/>
        </is>
      </c>
      <c r="CR59" t="inlineStr">
        <is>
          <t/>
        </is>
      </c>
      <c r="CS59" t="inlineStr">
        <is>
          <t/>
        </is>
      </c>
      <c r="CT59" s="2" t="inlineStr">
        <is>
          <t>skriftlig ansökan</t>
        </is>
      </c>
      <c r="CU59" s="2" t="inlineStr">
        <is>
          <t>3</t>
        </is>
      </c>
      <c r="CV59" s="2" t="inlineStr">
        <is>
          <t/>
        </is>
      </c>
      <c r="CW59" t="inlineStr">
        <is>
          <t/>
        </is>
      </c>
    </row>
    <row r="60">
      <c r="A60" s="1" t="str">
        <f>HYPERLINK("https://iate.europa.eu/entry/result/3568419/all", "3568419")</f>
        <v>3568419</v>
      </c>
      <c r="B60" t="inlineStr">
        <is>
          <t>PRODUCTION, TECHNOLOGY AND RESEARCH</t>
        </is>
      </c>
      <c r="C60" t="inlineStr">
        <is>
          <t>PRODUCTION, TECHNOLOGY AND RESEARCH|research and intellectual property</t>
        </is>
      </c>
      <c r="D60" t="inlineStr">
        <is>
          <t>yes</t>
        </is>
      </c>
      <c r="E60" t="inlineStr">
        <is>
          <t/>
        </is>
      </c>
      <c r="F60" s="2" t="inlineStr">
        <is>
          <t>действие на временно възпроизвеждане</t>
        </is>
      </c>
      <c r="G60" s="2" t="inlineStr">
        <is>
          <t>3</t>
        </is>
      </c>
      <c r="H60" s="2" t="inlineStr">
        <is>
          <t/>
        </is>
      </c>
      <c r="I60" t="inlineStr">
        <is>
          <t/>
        </is>
      </c>
      <c r="J60" s="2" t="inlineStr">
        <is>
          <t>dočasný úkon rozmnožení</t>
        </is>
      </c>
      <c r="K60" s="2" t="inlineStr">
        <is>
          <t>3</t>
        </is>
      </c>
      <c r="L60" s="2" t="inlineStr">
        <is>
          <t/>
        </is>
      </c>
      <c r="M60" t="inlineStr">
        <is>
          <t>úkon, který je pomíjivý nebo podružný, tvoří nedílnou a nezbytnou součást technologického procesu, nemá žádný samostatný hospodářský význam a jehož jediným účelem je umožnit přenos díla počítačovou nebo obdobnou sítí mezi třetími stranami uskutečněný prostředníkem, nebo oprávněné užití díla</t>
        </is>
      </c>
      <c r="N60" s="2" t="inlineStr">
        <is>
          <t>midlertidig reproduktionshandling</t>
        </is>
      </c>
      <c r="O60" s="2" t="inlineStr">
        <is>
          <t>3</t>
        </is>
      </c>
      <c r="P60" s="2" t="inlineStr">
        <is>
          <t/>
        </is>
      </c>
      <c r="Q60" t="inlineStr">
        <is>
          <t/>
        </is>
      </c>
      <c r="R60" s="2" t="inlineStr">
        <is>
          <t>vorübergehende Vervielfältigungshandlung</t>
        </is>
      </c>
      <c r="S60" s="2" t="inlineStr">
        <is>
          <t>3</t>
        </is>
      </c>
      <c r="T60" s="2" t="inlineStr">
        <is>
          <t/>
        </is>
      </c>
      <c r="U60" t="inlineStr">
        <is>
          <t/>
        </is>
      </c>
      <c r="V60" s="2" t="inlineStr">
        <is>
          <t>πράξη προσωρινής αναπαραγωγής</t>
        </is>
      </c>
      <c r="W60" s="2" t="inlineStr">
        <is>
          <t>3</t>
        </is>
      </c>
      <c r="X60" s="2" t="inlineStr">
        <is>
          <t/>
        </is>
      </c>
      <c r="Y60" t="inlineStr">
        <is>
          <t/>
        </is>
      </c>
      <c r="Z60" s="2" t="inlineStr">
        <is>
          <t>act of temporary reproduction|
temporary reproduction|
acts of temporary reproduction|
temporary acts of reproduction|
temporary act of reproduction</t>
        </is>
      </c>
      <c r="AA60" s="2" t="inlineStr">
        <is>
          <t>3|
3|
1|
1|
3</t>
        </is>
      </c>
      <c r="AB60" s="2" t="inlineStr">
        <is>
          <t xml:space="preserve">|
|
|
|
</t>
        </is>
      </c>
      <c r="AC60" t="inlineStr">
        <is>
          <t>copying of data as part of the technological processes involved in transmission operations such as browsing or caching</t>
        </is>
      </c>
      <c r="AD60" s="2" t="inlineStr">
        <is>
          <t>acto de reproducción provisional</t>
        </is>
      </c>
      <c r="AE60" s="2" t="inlineStr">
        <is>
          <t>3</t>
        </is>
      </c>
      <c r="AF60" s="2" t="inlineStr">
        <is>
          <t/>
        </is>
      </c>
      <c r="AG60" t="inlineStr">
        <is>
          <t/>
        </is>
      </c>
      <c r="AH60" s="2" t="inlineStr">
        <is>
          <t>ajutine reprodutseerimine|
ajutise reprodutseerimise toiming</t>
        </is>
      </c>
      <c r="AI60" s="2" t="inlineStr">
        <is>
          <t>3|
3</t>
        </is>
      </c>
      <c r="AJ60" s="2" t="inlineStr">
        <is>
          <t xml:space="preserve">|
</t>
        </is>
      </c>
      <c r="AK60" t="inlineStr">
        <is>
          <t/>
        </is>
      </c>
      <c r="AL60" s="2" t="inlineStr">
        <is>
          <t>tilapäinen kappaleen valmistaminen</t>
        </is>
      </c>
      <c r="AM60" s="2" t="inlineStr">
        <is>
          <t>3</t>
        </is>
      </c>
      <c r="AN60" s="2" t="inlineStr">
        <is>
          <t/>
        </is>
      </c>
      <c r="AO60" t="inlineStr">
        <is>
          <t/>
        </is>
      </c>
      <c r="AP60" s="2" t="inlineStr">
        <is>
          <t>acte de reproduction provisoire|
reproduction provisoire</t>
        </is>
      </c>
      <c r="AQ60" s="2" t="inlineStr">
        <is>
          <t>3|
3</t>
        </is>
      </c>
      <c r="AR60" s="2" t="inlineStr">
        <is>
          <t xml:space="preserve">|
</t>
        </is>
      </c>
      <c r="AS60" t="inlineStr">
        <is>
          <t>acte de reproduction présentant un caractère transitoire ou accessoire, lorsqu'il est une partie intégrante et essentielle d'un procédé technique et qu'il a pour unique objet de permettre l'utilisation licite d'une œuvre ou sa transmission entre tiers par la voie d'un réseau faisant appel à un intermédiaire</t>
        </is>
      </c>
      <c r="AT60" s="2" t="inlineStr">
        <is>
          <t>gníomh sealadach atáirgthe</t>
        </is>
      </c>
      <c r="AU60" s="2" t="inlineStr">
        <is>
          <t>3</t>
        </is>
      </c>
      <c r="AV60" s="2" t="inlineStr">
        <is>
          <t/>
        </is>
      </c>
      <c r="AW60" t="inlineStr">
        <is>
          <t/>
        </is>
      </c>
      <c r="AX60" s="2" t="inlineStr">
        <is>
          <t>privremena radnja reproduciranja</t>
        </is>
      </c>
      <c r="AY60" s="2" t="inlineStr">
        <is>
          <t>3</t>
        </is>
      </c>
      <c r="AZ60" s="2" t="inlineStr">
        <is>
          <t/>
        </is>
      </c>
      <c r="BA60" t="inlineStr">
        <is>
          <t/>
        </is>
      </c>
      <c r="BB60" s="2" t="inlineStr">
        <is>
          <t>időleges többszörözési cselekmény|
ideiglenes többszörözés|
időleges többszörözés</t>
        </is>
      </c>
      <c r="BC60" s="2" t="inlineStr">
        <is>
          <t>4|
3|
4</t>
        </is>
      </c>
      <c r="BD60" s="2" t="inlineStr">
        <is>
          <t xml:space="preserve">|
|
</t>
        </is>
      </c>
      <c r="BE60" t="inlineStr">
        <is>
          <t>közbenső vagy járulékos többszörözésnek minősülő cselekmény, amely valamely műszaki eljárás elválaszthatatlan és lényeges részét képezi, és amelynek kizárólagos célja, hogy lehetővé tegye a harmadik személyek között hálózaton, köztes szolgáltató által végzett átvitelt, vagy valamely mű vagy más védelem alatt álló teljesítmény jogszerű felhasználását, valamint a böngészést, illetve a hozzáférés gyorsítására szolgáló tárolóban való rögzítést</t>
        </is>
      </c>
      <c r="BF60" s="2" t="inlineStr">
        <is>
          <t>atto di riproduzione temporanea</t>
        </is>
      </c>
      <c r="BG60" s="2" t="inlineStr">
        <is>
          <t>3</t>
        </is>
      </c>
      <c r="BH60" s="2" t="inlineStr">
        <is>
          <t/>
        </is>
      </c>
      <c r="BI60" t="inlineStr">
        <is>
          <t>riproduzione di dati che è parte integrante e essenziale di un procedimento tecnologico per consentire operazioni di trasmissione</t>
        </is>
      </c>
      <c r="BJ60" s="2" t="inlineStr">
        <is>
          <t>laikinas atgaminimo veiksmas</t>
        </is>
      </c>
      <c r="BK60" s="2" t="inlineStr">
        <is>
          <t>3</t>
        </is>
      </c>
      <c r="BL60" s="2" t="inlineStr">
        <is>
          <t/>
        </is>
      </c>
      <c r="BM60" t="inlineStr">
        <is>
          <t>laikinas duomenų kopijavimas, vykdomas kaip technologinio proceso dalis</t>
        </is>
      </c>
      <c r="BN60" s="2" t="inlineStr">
        <is>
          <t>pagaidu reproducēšana</t>
        </is>
      </c>
      <c r="BO60" s="2" t="inlineStr">
        <is>
          <t>3</t>
        </is>
      </c>
      <c r="BP60" s="2" t="inlineStr">
        <is>
          <t/>
        </is>
      </c>
      <c r="BQ60" t="inlineStr">
        <is>
          <t/>
        </is>
      </c>
      <c r="BR60" s="2" t="inlineStr">
        <is>
          <t>att ta' riproduzzjoni temporanja</t>
        </is>
      </c>
      <c r="BS60" s="2" t="inlineStr">
        <is>
          <t>3</t>
        </is>
      </c>
      <c r="BT60" s="2" t="inlineStr">
        <is>
          <t/>
        </is>
      </c>
      <c r="BU60" t="inlineStr">
        <is>
          <t>l-ikkupjar tad-data bħala parti mill-proċessi teknoloġiċi involuti fit-trażmissjoni ta' operazzjonijiet bħalma huma l-browsing jew il-caching</t>
        </is>
      </c>
      <c r="BV60" s="2" t="inlineStr">
        <is>
          <t>tijdelijke reproductie|
tijdelijke reproductiehandeling</t>
        </is>
      </c>
      <c r="BW60" s="2" t="inlineStr">
        <is>
          <t>3|
3</t>
        </is>
      </c>
      <c r="BX60" s="2" t="inlineStr">
        <is>
          <t xml:space="preserve">|
</t>
        </is>
      </c>
      <c r="BY60" t="inlineStr">
        <is>
          <t>kopie van een beschermd werk, die van voorbijgaande of bijkomstige aard is en een integraal en essentieel onderdeel vormt van een technisch procédé dat wordt toegepast met als enige doel de doorgifte in een netwerk tussen derden door een tussen persoon of een rechtmatig gebruik</t>
        </is>
      </c>
      <c r="BZ60" s="2" t="inlineStr">
        <is>
          <t>tymczasowa czynność zwielokrotniania</t>
        </is>
      </c>
      <c r="CA60" s="2" t="inlineStr">
        <is>
          <t>3</t>
        </is>
      </c>
      <c r="CB60" s="2" t="inlineStr">
        <is>
          <t/>
        </is>
      </c>
      <c r="CC60" t="inlineStr">
        <is>
          <t>czynność zwielokrotniania, która ma charakter tymczasowy, przejściowy lub dodatkowy, stanowi integralną i podstawową część procesu technologicznego, jej jedynym celem jest umożliwienie transmisji w sieci wśród osób trzecich przez pośrednika lub umożliwienie legalnego korzystania z utworu lub innego przedmiotu objętego ochroną oraz nie ma odrębnego znaczenia ekonomicznego</t>
        </is>
      </c>
      <c r="CD60" s="2" t="inlineStr">
        <is>
          <t>ato de reprodução temporária</t>
        </is>
      </c>
      <c r="CE60" s="2" t="inlineStr">
        <is>
          <t>3</t>
        </is>
      </c>
      <c r="CF60" s="2" t="inlineStr">
        <is>
          <t/>
        </is>
      </c>
      <c r="CG60" t="inlineStr">
        <is>
          <t/>
        </is>
      </c>
      <c r="CH60" s="2" t="inlineStr">
        <is>
          <t>act provizoriu de reproducere</t>
        </is>
      </c>
      <c r="CI60" s="2" t="inlineStr">
        <is>
          <t>3</t>
        </is>
      </c>
      <c r="CJ60" s="2" t="inlineStr">
        <is>
          <t/>
        </is>
      </c>
      <c r="CK60" t="inlineStr">
        <is>
          <t/>
        </is>
      </c>
      <c r="CL60" s="2" t="inlineStr">
        <is>
          <t>dočasné vyhotovenie rozmnoženiny diela</t>
        </is>
      </c>
      <c r="CM60" s="2" t="inlineStr">
        <is>
          <t>3</t>
        </is>
      </c>
      <c r="CN60" s="2" t="inlineStr">
        <is>
          <t/>
        </is>
      </c>
      <c r="CO60" t="inlineStr">
        <is>
          <t>vyhotovenie rozmnoženiny zverejneného diela v rámci neoddeliteľnej a podstatnej časti technologického procesu, ktorá je náhodná alebo prechodná</t>
        </is>
      </c>
      <c r="CP60" s="2" t="inlineStr">
        <is>
          <t>začasno dejanje reproduciranja</t>
        </is>
      </c>
      <c r="CQ60" s="2" t="inlineStr">
        <is>
          <t>3</t>
        </is>
      </c>
      <c r="CR60" s="2" t="inlineStr">
        <is>
          <t/>
        </is>
      </c>
      <c r="CS60" t="inlineStr">
        <is>
          <t/>
        </is>
      </c>
      <c r="CT60" s="2" t="inlineStr">
        <is>
          <t>tillfällig form av mångfaldigande</t>
        </is>
      </c>
      <c r="CU60" s="2" t="inlineStr">
        <is>
          <t>2</t>
        </is>
      </c>
      <c r="CV60" s="2" t="inlineStr">
        <is>
          <t/>
        </is>
      </c>
      <c r="CW60" t="inlineStr">
        <is>
          <t/>
        </is>
      </c>
    </row>
    <row r="61">
      <c r="A61" s="1" t="str">
        <f>HYPERLINK("https://iate.europa.eu/entry/result/126361/all", "126361")</f>
        <v>126361</v>
      </c>
      <c r="B61" t="inlineStr">
        <is>
          <t>PRODUCTION, TECHNOLOGY AND RESEARCH</t>
        </is>
      </c>
      <c r="C61" t="inlineStr">
        <is>
          <t>PRODUCTION, TECHNOLOGY AND RESEARCH|research and intellectual property</t>
        </is>
      </c>
      <c r="D61" t="inlineStr">
        <is>
          <t>yes</t>
        </is>
      </c>
      <c r="E61" t="inlineStr">
        <is>
          <t/>
        </is>
      </c>
      <c r="F61" s="2" t="inlineStr">
        <is>
          <t>полезен модел</t>
        </is>
      </c>
      <c r="G61" s="2" t="inlineStr">
        <is>
          <t>3</t>
        </is>
      </c>
      <c r="H61" s="2" t="inlineStr">
        <is>
          <t/>
        </is>
      </c>
      <c r="I61" t="inlineStr">
        <is>
          <t/>
        </is>
      </c>
      <c r="J61" s="2" t="inlineStr">
        <is>
          <t>užitný vzor</t>
        </is>
      </c>
      <c r="K61" s="2" t="inlineStr">
        <is>
          <t>3</t>
        </is>
      </c>
      <c r="L61" s="2" t="inlineStr">
        <is>
          <t/>
        </is>
      </c>
      <c r="M61" t="inlineStr">
        <is>
          <t>ochrana technického řešení, které je nové, přesahuje rámec pouhé odborné dovednosti a je průmyslově využitelné</t>
        </is>
      </c>
      <c r="N61" s="2" t="inlineStr">
        <is>
          <t>brugsmodel</t>
        </is>
      </c>
      <c r="O61" s="2" t="inlineStr">
        <is>
          <t>3</t>
        </is>
      </c>
      <c r="P61" s="2" t="inlineStr">
        <is>
          <t/>
        </is>
      </c>
      <c r="Q61" t="inlineStr">
        <is>
          <t>registreret rettighed, der indrømmer eneret til samt beskyttelse af tekniske opfindelser i en begrænset årrække</t>
        </is>
      </c>
      <c r="R61" s="2" t="inlineStr">
        <is>
          <t>Gebrauchsmuster</t>
        </is>
      </c>
      <c r="S61" s="2" t="inlineStr">
        <is>
          <t>3</t>
        </is>
      </c>
      <c r="T61" s="2" t="inlineStr">
        <is>
          <t/>
        </is>
      </c>
      <c r="U61" t="inlineStr">
        <is>
          <t>gewerbliches Schutzrecht, das neben dem Patent Schutz für technische Erfindungen gewährt</t>
        </is>
      </c>
      <c r="V61" s="2" t="inlineStr">
        <is>
          <t>υπόδειγμα χρησιμότητας</t>
        </is>
      </c>
      <c r="W61" s="2" t="inlineStr">
        <is>
          <t>3</t>
        </is>
      </c>
      <c r="X61" s="2" t="inlineStr">
        <is>
          <t/>
        </is>
      </c>
      <c r="Y61" t="inlineStr">
        <is>
          <t>αποκλειστικό δικαίωμα απαγόρευσης, επί περιορισμένο χρονικό διάστημα, της εμπορικής χρήσης από τρίτους προστατευόμενης εφεύρεσης χωρίς την άδεια του δικαιούχου ή των δικαιούχων</t>
        </is>
      </c>
      <c r="Z61" s="2" t="inlineStr">
        <is>
          <t>utility model</t>
        </is>
      </c>
      <c r="AA61" s="2" t="inlineStr">
        <is>
          <t>3</t>
        </is>
      </c>
      <c r="AB61" s="2" t="inlineStr">
        <is>
          <t/>
        </is>
      </c>
      <c r="AC61" t="inlineStr">
        <is>
          <t>exclusive right to prevent others, for a limited period of time, from commercially using a protected invention without the authorisation of the right holder(s)</t>
        </is>
      </c>
      <c r="AD61" s="2" t="inlineStr">
        <is>
          <t>modelo de utilidad</t>
        </is>
      </c>
      <c r="AE61" s="2" t="inlineStr">
        <is>
          <t>3</t>
        </is>
      </c>
      <c r="AF61" s="2" t="inlineStr">
        <is>
          <t/>
        </is>
      </c>
      <c r="AG61" t="inlineStr">
        <is>
          <t>Derecho de propiedad otorgado para proteger aquellas invenciones industrialmente aplicables que, siendo nuevas e implicando 
actividad inventiva, consisten en dar a un objeto o producto una 
configuración, estructura o composición de la que resulte alguna ventaja
 prácticamente apreciable para su uso o fabricación.</t>
        </is>
      </c>
      <c r="AH61" s="2" t="inlineStr">
        <is>
          <t>kasulik mudel</t>
        </is>
      </c>
      <c r="AI61" s="2" t="inlineStr">
        <is>
          <t>3</t>
        </is>
      </c>
      <c r="AJ61" s="2" t="inlineStr">
        <is>
          <t/>
        </is>
      </c>
      <c r="AK61" t="inlineStr">
        <is>
          <t/>
        </is>
      </c>
      <c r="AL61" s="2" t="inlineStr">
        <is>
          <t>pikkupatentti|
hyödyllisyysmalli</t>
        </is>
      </c>
      <c r="AM61" s="2" t="inlineStr">
        <is>
          <t>3|
3</t>
        </is>
      </c>
      <c r="AN61" s="2" t="inlineStr">
        <is>
          <t xml:space="preserve">|
</t>
        </is>
      </c>
      <c r="AO61" t="inlineStr">
        <is>
          <t>teknisille keksinnöille myönnettävä suoja, joka on helpommin saatavissa mutta lyhytkestoisempi kuin patentti</t>
        </is>
      </c>
      <c r="AP61" s="2" t="inlineStr">
        <is>
          <t>modèle d'utilité|
certificat d'utilité</t>
        </is>
      </c>
      <c r="AQ61" s="2" t="inlineStr">
        <is>
          <t>3|
3</t>
        </is>
      </c>
      <c r="AR61" s="2" t="inlineStr">
        <is>
          <t xml:space="preserve">preferred|
</t>
        </is>
      </c>
      <c r="AS61" t="inlineStr">
        <is>
          <t>série de droits accordés pour une invention pendant une période limitée, au cours de laquelle le titulaire peut exploiter commercialement son invention à titre exclusif</t>
        </is>
      </c>
      <c r="AT61" s="2" t="inlineStr">
        <is>
          <t>deimhniú áisiúlachta</t>
        </is>
      </c>
      <c r="AU61" s="2" t="inlineStr">
        <is>
          <t>3</t>
        </is>
      </c>
      <c r="AV61" s="2" t="inlineStr">
        <is>
          <t/>
        </is>
      </c>
      <c r="AW61" t="inlineStr">
        <is>
          <t/>
        </is>
      </c>
      <c r="AX61" s="2" t="inlineStr">
        <is>
          <t>korisni model</t>
        </is>
      </c>
      <c r="AY61" s="2" t="inlineStr">
        <is>
          <t>3</t>
        </is>
      </c>
      <c r="AZ61" s="2" t="inlineStr">
        <is>
          <t/>
        </is>
      </c>
      <c r="BA61" t="inlineStr">
        <is>
          <t/>
        </is>
      </c>
      <c r="BB61" s="2" t="inlineStr">
        <is>
          <t>használati minta</t>
        </is>
      </c>
      <c r="BC61" s="2" t="inlineStr">
        <is>
          <t>3</t>
        </is>
      </c>
      <c r="BD61" s="2" t="inlineStr">
        <is>
          <t/>
        </is>
      </c>
      <c r="BE61" t="inlineStr">
        <is>
          <t>a tulajdonos számára meghatározott időszakra kizárólagos használati jogot biztosító szabadalmioltalom-típus</t>
        </is>
      </c>
      <c r="BF61" s="2" t="inlineStr">
        <is>
          <t>modello di utilità</t>
        </is>
      </c>
      <c r="BG61" s="2" t="inlineStr">
        <is>
          <t>3</t>
        </is>
      </c>
      <c r="BH61" s="2" t="inlineStr">
        <is>
          <t/>
        </is>
      </c>
      <c r="BI61" t="inlineStr">
        <is>
          <t>strumento che protegge per un determinato periodo la forma di un prodotto che abbia una sua specifica funzionalità tecnica oppure consiste in una piccola invenzione</t>
        </is>
      </c>
      <c r="BJ61" s="2" t="inlineStr">
        <is>
          <t>naudingasis modelis</t>
        </is>
      </c>
      <c r="BK61" s="2" t="inlineStr">
        <is>
          <t>3</t>
        </is>
      </c>
      <c r="BL61" s="2" t="inlineStr">
        <is>
          <t/>
        </is>
      </c>
      <c r="BM61" t="inlineStr">
        <is>
          <t>viena išradimo teisinės apsaugos formų, suteikianti galimybę apsaugoti naujoves, kurios dar 
nebuvo apsaugotos, bet yra akivaizdžios tam tikros techninės srities 
specialistui</t>
        </is>
      </c>
      <c r="BN61" s="2" t="inlineStr">
        <is>
          <t>funkcionālais modelis</t>
        </is>
      </c>
      <c r="BO61" s="2" t="inlineStr">
        <is>
          <t>3</t>
        </is>
      </c>
      <c r="BP61" s="2" t="inlineStr">
        <is>
          <t/>
        </is>
      </c>
      <c r="BQ61" t="inlineStr">
        <is>
          <t>ekskluzīvas tiesības, kas uz ierobežotu laiku liedz citiem komerciāli izmantot aizsargātu izgudrojumu bez tiesību īpašnieka atļaujas</t>
        </is>
      </c>
      <c r="BR61" s="2" t="inlineStr">
        <is>
          <t>mudell ta' utilità</t>
        </is>
      </c>
      <c r="BS61" s="2" t="inlineStr">
        <is>
          <t>3</t>
        </is>
      </c>
      <c r="BT61" s="2" t="inlineStr">
        <is>
          <t/>
        </is>
      </c>
      <c r="BU61" t="inlineStr">
        <is>
          <t>dritt esklużiv mogħti għal perjodu limitat, li jipprevjeni lil persuni oħra milli jużaw l-invenzjoni protetta, mingħajr l-awtorizzazzjoni tad-detentur(i) tad-dritt</t>
        </is>
      </c>
      <c r="BV61" s="2" t="inlineStr">
        <is>
          <t>gebruiksmodel</t>
        </is>
      </c>
      <c r="BW61" s="2" t="inlineStr">
        <is>
          <t>3</t>
        </is>
      </c>
      <c r="BX61" s="2" t="inlineStr">
        <is>
          <t/>
        </is>
      </c>
      <c r="BY61" t="inlineStr">
        <is>
          <t>exclusief
 recht om anderen gedurende een beperkte periode te beletten een beschermde
 uitvinding commercieel te gebruiken zonder toestemming van de houder(s) van
 het recht</t>
        </is>
      </c>
      <c r="BZ61" s="2" t="inlineStr">
        <is>
          <t>wzór użytkowy</t>
        </is>
      </c>
      <c r="CA61" s="2" t="inlineStr">
        <is>
          <t>3</t>
        </is>
      </c>
      <c r="CB61" s="2" t="inlineStr">
        <is>
          <t/>
        </is>
      </c>
      <c r="CC61" t="inlineStr">
        <is>
          <t>nowe i użyteczne rozwiązanie techniczne dotyczące kształtu, budowy lub zestawienia przedmiotu o trwałej postaci, na które udzielane jest prawo ochronne. Udzielenie prawa ochronnego stwierdza się przez wydanie świadectwa ochronnego i dokonanie wpisu do rejestru praw ochronnych.</t>
        </is>
      </c>
      <c r="CD61" s="2" t="inlineStr">
        <is>
          <t>modelo de utilidade</t>
        </is>
      </c>
      <c r="CE61" s="2" t="inlineStr">
        <is>
          <t>3</t>
        </is>
      </c>
      <c r="CF61" s="2" t="inlineStr">
        <is>
          <t/>
        </is>
      </c>
      <c r="CG61" t="inlineStr">
        <is>
          <t>Modelo de ferramentas, utensílios, vasilhame e demais objetos destinados a uso prático, ou os de qualquer parte dos mesmos, que, por nova forma, disposição, ou novo mecanismo, aumentem ou melhorem as condições de aproveitamento de tais objetos.</t>
        </is>
      </c>
      <c r="CH61" s="2" t="inlineStr">
        <is>
          <t>model de utilitate</t>
        </is>
      </c>
      <c r="CI61" s="2" t="inlineStr">
        <is>
          <t>3</t>
        </is>
      </c>
      <c r="CJ61" s="2" t="inlineStr">
        <is>
          <t/>
        </is>
      </c>
      <c r="CK61" t="inlineStr">
        <is>
          <t/>
        </is>
      </c>
      <c r="CL61" s="2" t="inlineStr">
        <is>
          <t>úžitkový vzor</t>
        </is>
      </c>
      <c r="CM61" s="2" t="inlineStr">
        <is>
          <t>3</t>
        </is>
      </c>
      <c r="CN61" s="2" t="inlineStr">
        <is>
          <t/>
        </is>
      </c>
      <c r="CO61" t="inlineStr">
        <is>
          <t>forma právnej ochrany nových priemyselne využiteľných technických riešení, ktoré sú výsledkom vynálezcovskej činnosti z akejkoľvek oblasti techniky</t>
        </is>
      </c>
      <c r="CP61" s="2" t="inlineStr">
        <is>
          <t>uporabni model</t>
        </is>
      </c>
      <c r="CQ61" s="2" t="inlineStr">
        <is>
          <t>3</t>
        </is>
      </c>
      <c r="CR61" s="2" t="inlineStr">
        <is>
          <t/>
        </is>
      </c>
      <c r="CS61" t="inlineStr">
        <is>
          <t/>
        </is>
      </c>
      <c r="CT61" s="2" t="inlineStr">
        <is>
          <t>bruksmodell|
bruksmönster|
nyttighetsmodell</t>
        </is>
      </c>
      <c r="CU61" s="2" t="inlineStr">
        <is>
          <t>3|
3|
3</t>
        </is>
      </c>
      <c r="CV61" s="2" t="inlineStr">
        <is>
          <t xml:space="preserve">|
|
</t>
        </is>
      </c>
      <c r="CW61" t="inlineStr">
        <is>
          <t>ensamrätt att yrkesmässigt utnyttja en uppfinning</t>
        </is>
      </c>
    </row>
    <row r="62">
      <c r="A62" s="1" t="str">
        <f>HYPERLINK("https://iate.europa.eu/entry/result/3578375/all", "3578375")</f>
        <v>3578375</v>
      </c>
      <c r="B62" t="inlineStr">
        <is>
          <t>PRODUCTION, TECHNOLOGY AND RESEARCH</t>
        </is>
      </c>
      <c r="C62" t="inlineStr">
        <is>
          <t>PRODUCTION, TECHNOLOGY AND RESEARCH|research and intellectual property|intellectual property</t>
        </is>
      </c>
      <c r="D62" t="inlineStr">
        <is>
          <t>no</t>
        </is>
      </c>
      <c r="E62" t="inlineStr">
        <is>
          <t/>
        </is>
      </c>
      <c r="F62" s="2" t="inlineStr">
        <is>
          <t>обект на собственост</t>
        </is>
      </c>
      <c r="G62" s="2" t="inlineStr">
        <is>
          <t>3</t>
        </is>
      </c>
      <c r="H62" s="2" t="inlineStr">
        <is>
          <t/>
        </is>
      </c>
      <c r="I62" t="inlineStr">
        <is>
          <t/>
        </is>
      </c>
      <c r="J62" s="2" t="inlineStr">
        <is>
          <t>předmět vlastnictví</t>
        </is>
      </c>
      <c r="K62" s="2" t="inlineStr">
        <is>
          <t>3</t>
        </is>
      </c>
      <c r="L62" s="2" t="inlineStr">
        <is>
          <t/>
        </is>
      </c>
      <c r="M62" t="inlineStr">
        <is>
          <t/>
        </is>
      </c>
      <c r="N62" s="2" t="inlineStr">
        <is>
          <t>genstand for ejendomsret</t>
        </is>
      </c>
      <c r="O62" s="2" t="inlineStr">
        <is>
          <t>3</t>
        </is>
      </c>
      <c r="P62" s="2" t="inlineStr">
        <is>
          <t/>
        </is>
      </c>
      <c r="Q62" t="inlineStr">
        <is>
          <t/>
        </is>
      </c>
      <c r="R62" s="2" t="inlineStr">
        <is>
          <t>Vermögensgegenstand</t>
        </is>
      </c>
      <c r="S62" s="2" t="inlineStr">
        <is>
          <t>4</t>
        </is>
      </c>
      <c r="T62" s="2" t="inlineStr">
        <is>
          <t/>
        </is>
      </c>
      <c r="U62" t="inlineStr">
        <is>
          <t>materielle oder immaterielle Sache, an der ein Eigentumsrecht besteht</t>
        </is>
      </c>
      <c r="V62" s="2" t="inlineStr">
        <is>
          <t>αντικείμενο κυριότητας</t>
        </is>
      </c>
      <c r="W62" s="2" t="inlineStr">
        <is>
          <t>3</t>
        </is>
      </c>
      <c r="X62" s="2" t="inlineStr">
        <is>
          <t/>
        </is>
      </c>
      <c r="Y62" t="inlineStr">
        <is>
          <t/>
        </is>
      </c>
      <c r="Z62" s="2" t="inlineStr">
        <is>
          <t>object of property</t>
        </is>
      </c>
      <c r="AA62" s="2" t="inlineStr">
        <is>
          <t>4</t>
        </is>
      </c>
      <c r="AB62" s="2" t="inlineStr">
        <is>
          <t/>
        </is>
      </c>
      <c r="AC62" t="inlineStr">
        <is>
          <t>tangible or intangible thing upon which a property right is held</t>
        </is>
      </c>
      <c r="AD62" s="2" t="inlineStr">
        <is>
          <t>objeto de propiedad</t>
        </is>
      </c>
      <c r="AE62" s="2" t="inlineStr">
        <is>
          <t>4</t>
        </is>
      </c>
      <c r="AF62" s="2" t="inlineStr">
        <is>
          <t/>
        </is>
      </c>
      <c r="AG62" t="inlineStr">
        <is>
          <t>cosa tangible o intangible sobre la que se tiene un derecho de propiedad</t>
        </is>
      </c>
      <c r="AH62" s="2" t="inlineStr">
        <is>
          <t>omandiõguse objekt</t>
        </is>
      </c>
      <c r="AI62" s="2" t="inlineStr">
        <is>
          <t>3</t>
        </is>
      </c>
      <c r="AJ62" s="2" t="inlineStr">
        <is>
          <t/>
        </is>
      </c>
      <c r="AK62" t="inlineStr">
        <is>
          <t/>
        </is>
      </c>
      <c r="AL62" s="2" t="inlineStr">
        <is>
          <t>omistusoikeuden kohde</t>
        </is>
      </c>
      <c r="AM62" s="2" t="inlineStr">
        <is>
          <t>3</t>
        </is>
      </c>
      <c r="AN62" s="2" t="inlineStr">
        <is>
          <t/>
        </is>
      </c>
      <c r="AO62" t="inlineStr">
        <is>
          <t/>
        </is>
      </c>
      <c r="AP62" s="2" t="inlineStr">
        <is>
          <t>objet de propriété</t>
        </is>
      </c>
      <c r="AQ62" s="2" t="inlineStr">
        <is>
          <t>4</t>
        </is>
      </c>
      <c r="AR62" s="2" t="inlineStr">
        <is>
          <t/>
        </is>
      </c>
      <c r="AS62" t="inlineStr">
        <is>
          <t>élément tangible ou intangible soumis à un droit de propriété</t>
        </is>
      </c>
      <c r="AT62" t="inlineStr">
        <is>
          <t/>
        </is>
      </c>
      <c r="AU62" t="inlineStr">
        <is>
          <t/>
        </is>
      </c>
      <c r="AV62" t="inlineStr">
        <is>
          <t/>
        </is>
      </c>
      <c r="AW62" t="inlineStr">
        <is>
          <t/>
        </is>
      </c>
      <c r="AX62" s="2" t="inlineStr">
        <is>
          <t>predmet vlasništva</t>
        </is>
      </c>
      <c r="AY62" s="2" t="inlineStr">
        <is>
          <t>3</t>
        </is>
      </c>
      <c r="AZ62" s="2" t="inlineStr">
        <is>
          <t/>
        </is>
      </c>
      <c r="BA62" t="inlineStr">
        <is>
          <t/>
        </is>
      </c>
      <c r="BB62" s="2" t="inlineStr">
        <is>
          <t>tulajdon tárgya</t>
        </is>
      </c>
      <c r="BC62" s="2" t="inlineStr">
        <is>
          <t>3</t>
        </is>
      </c>
      <c r="BD62" s="2" t="inlineStr">
        <is>
          <t/>
        </is>
      </c>
      <c r="BE62" t="inlineStr">
        <is>
          <t/>
        </is>
      </c>
      <c r="BF62" s="2" t="inlineStr">
        <is>
          <t>oggetto di proprietà</t>
        </is>
      </c>
      <c r="BG62" s="2" t="inlineStr">
        <is>
          <t>4</t>
        </is>
      </c>
      <c r="BH62" s="2" t="inlineStr">
        <is>
          <t/>
        </is>
      </c>
      <c r="BI62" t="inlineStr">
        <is>
          <t>bene materiale o immateriale che forma oggetto del diritto di proprietà</t>
        </is>
      </c>
      <c r="BJ62" s="2" t="inlineStr">
        <is>
          <t>nuosavybės objektas</t>
        </is>
      </c>
      <c r="BK62" s="2" t="inlineStr">
        <is>
          <t>3</t>
        </is>
      </c>
      <c r="BL62" s="2" t="inlineStr">
        <is>
          <t/>
        </is>
      </c>
      <c r="BM62" t="inlineStr">
        <is>
          <t/>
        </is>
      </c>
      <c r="BN62" s="2" t="inlineStr">
        <is>
          <t>īpašuma tiesību objekts</t>
        </is>
      </c>
      <c r="BO62" s="2" t="inlineStr">
        <is>
          <t>3</t>
        </is>
      </c>
      <c r="BP62" s="2" t="inlineStr">
        <is>
          <t/>
        </is>
      </c>
      <c r="BQ62" t="inlineStr">
        <is>
          <t/>
        </is>
      </c>
      <c r="BR62" s="2" t="inlineStr">
        <is>
          <t>oġġett ta' proprjetà</t>
        </is>
      </c>
      <c r="BS62" s="2" t="inlineStr">
        <is>
          <t>3</t>
        </is>
      </c>
      <c r="BT62" s="2" t="inlineStr">
        <is>
          <t/>
        </is>
      </c>
      <c r="BU62" t="inlineStr">
        <is>
          <t/>
        </is>
      </c>
      <c r="BV62" s="2" t="inlineStr">
        <is>
          <t>deel van het vermogen</t>
        </is>
      </c>
      <c r="BW62" s="2" t="inlineStr">
        <is>
          <t>3</t>
        </is>
      </c>
      <c r="BX62" s="2" t="inlineStr">
        <is>
          <t/>
        </is>
      </c>
      <c r="BY62" t="inlineStr">
        <is>
          <t/>
        </is>
      </c>
      <c r="BZ62" s="2" t="inlineStr">
        <is>
          <t>przedmiot własności</t>
        </is>
      </c>
      <c r="CA62" s="2" t="inlineStr">
        <is>
          <t>3</t>
        </is>
      </c>
      <c r="CB62" s="2" t="inlineStr">
        <is>
          <t/>
        </is>
      </c>
      <c r="CC62" t="inlineStr">
        <is>
          <t/>
        </is>
      </c>
      <c r="CD62" s="2" t="inlineStr">
        <is>
          <t>objeto de propriedade</t>
        </is>
      </c>
      <c r="CE62" s="2" t="inlineStr">
        <is>
          <t>3</t>
        </is>
      </c>
      <c r="CF62" s="2" t="inlineStr">
        <is>
          <t/>
        </is>
      </c>
      <c r="CG62" t="inlineStr">
        <is>
          <t/>
        </is>
      </c>
      <c r="CH62" s="2" t="inlineStr">
        <is>
          <t>obiect al dreptului de proprietate</t>
        </is>
      </c>
      <c r="CI62" s="2" t="inlineStr">
        <is>
          <t>3</t>
        </is>
      </c>
      <c r="CJ62" s="2" t="inlineStr">
        <is>
          <t/>
        </is>
      </c>
      <c r="CK62" t="inlineStr">
        <is>
          <t/>
        </is>
      </c>
      <c r="CL62" s="2" t="inlineStr">
        <is>
          <t>predmet vlastníctva</t>
        </is>
      </c>
      <c r="CM62" s="2" t="inlineStr">
        <is>
          <t>3</t>
        </is>
      </c>
      <c r="CN62" s="2" t="inlineStr">
        <is>
          <t/>
        </is>
      </c>
      <c r="CO62" t="inlineStr">
        <is>
          <t/>
        </is>
      </c>
      <c r="CP62" s="2" t="inlineStr">
        <is>
          <t>predmet premoženja</t>
        </is>
      </c>
      <c r="CQ62" s="2" t="inlineStr">
        <is>
          <t>3</t>
        </is>
      </c>
      <c r="CR62" s="2" t="inlineStr">
        <is>
          <t/>
        </is>
      </c>
      <c r="CS62" t="inlineStr">
        <is>
          <t/>
        </is>
      </c>
      <c r="CT62" s="2" t="inlineStr">
        <is>
          <t>förmögenhetsobjekt</t>
        </is>
      </c>
      <c r="CU62" s="2" t="inlineStr">
        <is>
          <t>3</t>
        </is>
      </c>
      <c r="CV62" s="2" t="inlineStr">
        <is>
          <t/>
        </is>
      </c>
      <c r="CW62" t="inlineStr">
        <is>
          <t/>
        </is>
      </c>
    </row>
    <row r="63">
      <c r="A63" s="1" t="str">
        <f>HYPERLINK("https://iate.europa.eu/entry/result/3500783/all", "3500783")</f>
        <v>3500783</v>
      </c>
      <c r="B63" t="inlineStr">
        <is>
          <t>PRODUCTION, TECHNOLOGY AND RESEARCH</t>
        </is>
      </c>
      <c r="C63" t="inlineStr">
        <is>
          <t>PRODUCTION, TECHNOLOGY AND RESEARCH|research and intellectual property</t>
        </is>
      </c>
      <c r="D63" t="inlineStr">
        <is>
          <t>no</t>
        </is>
      </c>
      <c r="E63" t="inlineStr">
        <is>
          <t/>
        </is>
      </c>
      <c r="F63" t="inlineStr">
        <is>
          <t/>
        </is>
      </c>
      <c r="G63" t="inlineStr">
        <is>
          <t/>
        </is>
      </c>
      <c r="H63" t="inlineStr">
        <is>
          <t/>
        </is>
      </c>
      <c r="I63" t="inlineStr">
        <is>
          <t/>
        </is>
      </c>
      <c r="J63" t="inlineStr">
        <is>
          <t/>
        </is>
      </c>
      <c r="K63" t="inlineStr">
        <is>
          <t/>
        </is>
      </c>
      <c r="L63" t="inlineStr">
        <is>
          <t/>
        </is>
      </c>
      <c r="M63" t="inlineStr">
        <is>
          <t/>
        </is>
      </c>
      <c r="N63" t="inlineStr">
        <is>
          <t/>
        </is>
      </c>
      <c r="O63" t="inlineStr">
        <is>
          <t/>
        </is>
      </c>
      <c r="P63" t="inlineStr">
        <is>
          <t/>
        </is>
      </c>
      <c r="Q63" t="inlineStr">
        <is>
          <t/>
        </is>
      </c>
      <c r="R63" s="2" t="inlineStr">
        <is>
          <t>Vermutung zugunsten des eingetragenen Geschmacksmusterinhabers</t>
        </is>
      </c>
      <c r="S63" s="2" t="inlineStr">
        <is>
          <t>3</t>
        </is>
      </c>
      <c r="T63" s="2" t="inlineStr">
        <is>
          <t/>
        </is>
      </c>
      <c r="U63" t="inlineStr">
        <is>
          <t/>
        </is>
      </c>
      <c r="V63" t="inlineStr">
        <is>
          <t/>
        </is>
      </c>
      <c r="W63" t="inlineStr">
        <is>
          <t/>
        </is>
      </c>
      <c r="X63" t="inlineStr">
        <is>
          <t/>
        </is>
      </c>
      <c r="Y63" t="inlineStr">
        <is>
          <t/>
        </is>
      </c>
      <c r="Z63" s="2" t="inlineStr">
        <is>
          <t>presumption in favour of the registered holder</t>
        </is>
      </c>
      <c r="AA63" s="2" t="inlineStr">
        <is>
          <t>3</t>
        </is>
      </c>
      <c r="AB63" s="2" t="inlineStr">
        <is>
          <t/>
        </is>
      </c>
      <c r="AC63" t="inlineStr">
        <is>
          <t/>
        </is>
      </c>
      <c r="AD63" s="2" t="inlineStr">
        <is>
          <t>presunción en favor del titular inscrito</t>
        </is>
      </c>
      <c r="AE63" s="2" t="inlineStr">
        <is>
          <t>3</t>
        </is>
      </c>
      <c r="AF63" s="2" t="inlineStr">
        <is>
          <t/>
        </is>
      </c>
      <c r="AG63" t="inlineStr">
        <is>
          <t/>
        </is>
      </c>
      <c r="AH63" t="inlineStr">
        <is>
          <t/>
        </is>
      </c>
      <c r="AI63" t="inlineStr">
        <is>
          <t/>
        </is>
      </c>
      <c r="AJ63" t="inlineStr">
        <is>
          <t/>
        </is>
      </c>
      <c r="AK63" t="inlineStr">
        <is>
          <t/>
        </is>
      </c>
      <c r="AL63" t="inlineStr">
        <is>
          <t/>
        </is>
      </c>
      <c r="AM63" t="inlineStr">
        <is>
          <t/>
        </is>
      </c>
      <c r="AN63" t="inlineStr">
        <is>
          <t/>
        </is>
      </c>
      <c r="AO63" t="inlineStr">
        <is>
          <t/>
        </is>
      </c>
      <c r="AP63" s="2" t="inlineStr">
        <is>
          <t>présomption en faveur du titulaire enregistré</t>
        </is>
      </c>
      <c r="AQ63" s="2" t="inlineStr">
        <is>
          <t>3</t>
        </is>
      </c>
      <c r="AR63" s="2" t="inlineStr">
        <is>
          <t/>
        </is>
      </c>
      <c r="AS63" t="inlineStr">
        <is>
          <t/>
        </is>
      </c>
      <c r="AT63" t="inlineStr">
        <is>
          <t/>
        </is>
      </c>
      <c r="AU63" t="inlineStr">
        <is>
          <t/>
        </is>
      </c>
      <c r="AV63" t="inlineStr">
        <is>
          <t/>
        </is>
      </c>
      <c r="AW63" t="inlineStr">
        <is>
          <t/>
        </is>
      </c>
      <c r="AX63" t="inlineStr">
        <is>
          <t/>
        </is>
      </c>
      <c r="AY63" t="inlineStr">
        <is>
          <t/>
        </is>
      </c>
      <c r="AZ63" t="inlineStr">
        <is>
          <t/>
        </is>
      </c>
      <c r="BA63" t="inlineStr">
        <is>
          <t/>
        </is>
      </c>
      <c r="BB63" t="inlineStr">
        <is>
          <t/>
        </is>
      </c>
      <c r="BC63" t="inlineStr">
        <is>
          <t/>
        </is>
      </c>
      <c r="BD63" t="inlineStr">
        <is>
          <t/>
        </is>
      </c>
      <c r="BE63" t="inlineStr">
        <is>
          <t/>
        </is>
      </c>
      <c r="BF63" s="2" t="inlineStr">
        <is>
          <t>presunzione a favore del titolare registrato</t>
        </is>
      </c>
      <c r="BG63" s="2" t="inlineStr">
        <is>
          <t>3</t>
        </is>
      </c>
      <c r="BH63" s="2" t="inlineStr">
        <is>
          <t/>
        </is>
      </c>
      <c r="BI63" t="inlineStr">
        <is>
          <t/>
        </is>
      </c>
      <c r="BJ63" t="inlineStr">
        <is>
          <t/>
        </is>
      </c>
      <c r="BK63" t="inlineStr">
        <is>
          <t/>
        </is>
      </c>
      <c r="BL63" t="inlineStr">
        <is>
          <t/>
        </is>
      </c>
      <c r="BM63" t="inlineStr">
        <is>
          <t/>
        </is>
      </c>
      <c r="BN63" t="inlineStr">
        <is>
          <t/>
        </is>
      </c>
      <c r="BO63" t="inlineStr">
        <is>
          <t/>
        </is>
      </c>
      <c r="BP63" t="inlineStr">
        <is>
          <t/>
        </is>
      </c>
      <c r="BQ63" t="inlineStr">
        <is>
          <t/>
        </is>
      </c>
      <c r="BR63" t="inlineStr">
        <is>
          <t/>
        </is>
      </c>
      <c r="BS63" t="inlineStr">
        <is>
          <t/>
        </is>
      </c>
      <c r="BT63" t="inlineStr">
        <is>
          <t/>
        </is>
      </c>
      <c r="BU63" t="inlineStr">
        <is>
          <t/>
        </is>
      </c>
      <c r="BV63" t="inlineStr">
        <is>
          <t/>
        </is>
      </c>
      <c r="BW63" t="inlineStr">
        <is>
          <t/>
        </is>
      </c>
      <c r="BX63" t="inlineStr">
        <is>
          <t/>
        </is>
      </c>
      <c r="BY63" t="inlineStr">
        <is>
          <t/>
        </is>
      </c>
      <c r="BZ63" t="inlineStr">
        <is>
          <t/>
        </is>
      </c>
      <c r="CA63" t="inlineStr">
        <is>
          <t/>
        </is>
      </c>
      <c r="CB63" t="inlineStr">
        <is>
          <t/>
        </is>
      </c>
      <c r="CC63" t="inlineStr">
        <is>
          <t/>
        </is>
      </c>
      <c r="CD63" t="inlineStr">
        <is>
          <t/>
        </is>
      </c>
      <c r="CE63" t="inlineStr">
        <is>
          <t/>
        </is>
      </c>
      <c r="CF63" t="inlineStr">
        <is>
          <t/>
        </is>
      </c>
      <c r="CG63" t="inlineStr">
        <is>
          <t/>
        </is>
      </c>
      <c r="CH63" t="inlineStr">
        <is>
          <t/>
        </is>
      </c>
      <c r="CI63" t="inlineStr">
        <is>
          <t/>
        </is>
      </c>
      <c r="CJ63" t="inlineStr">
        <is>
          <t/>
        </is>
      </c>
      <c r="CK63" t="inlineStr">
        <is>
          <t/>
        </is>
      </c>
      <c r="CL63" t="inlineStr">
        <is>
          <t/>
        </is>
      </c>
      <c r="CM63" t="inlineStr">
        <is>
          <t/>
        </is>
      </c>
      <c r="CN63" t="inlineStr">
        <is>
          <t/>
        </is>
      </c>
      <c r="CO63" t="inlineStr">
        <is>
          <t/>
        </is>
      </c>
      <c r="CP63" t="inlineStr">
        <is>
          <t/>
        </is>
      </c>
      <c r="CQ63" t="inlineStr">
        <is>
          <t/>
        </is>
      </c>
      <c r="CR63" t="inlineStr">
        <is>
          <t/>
        </is>
      </c>
      <c r="CS63" t="inlineStr">
        <is>
          <t/>
        </is>
      </c>
      <c r="CT63" t="inlineStr">
        <is>
          <t/>
        </is>
      </c>
      <c r="CU63" t="inlineStr">
        <is>
          <t/>
        </is>
      </c>
      <c r="CV63" t="inlineStr">
        <is>
          <t/>
        </is>
      </c>
      <c r="CW63" t="inlineStr">
        <is>
          <t/>
        </is>
      </c>
    </row>
    <row r="64">
      <c r="A64" s="1" t="str">
        <f>HYPERLINK("https://iate.europa.eu/entry/result/3578372/all", "3578372")</f>
        <v>3578372</v>
      </c>
      <c r="B64" t="inlineStr">
        <is>
          <t>PRODUCTION, TECHNOLOGY AND RESEARCH</t>
        </is>
      </c>
      <c r="C64" t="inlineStr">
        <is>
          <t>PRODUCTION, TECHNOLOGY AND RESEARCH|research and intellectual property|intellectual property</t>
        </is>
      </c>
      <c r="D64" t="inlineStr">
        <is>
          <t>no</t>
        </is>
      </c>
      <c r="E64" t="inlineStr">
        <is>
          <t/>
        </is>
      </c>
      <c r="F64" s="2" t="inlineStr">
        <is>
          <t>модулен продукт</t>
        </is>
      </c>
      <c r="G64" s="2" t="inlineStr">
        <is>
          <t>3</t>
        </is>
      </c>
      <c r="H64" s="2" t="inlineStr">
        <is>
          <t/>
        </is>
      </c>
      <c r="I64" t="inlineStr">
        <is>
          <t/>
        </is>
      </c>
      <c r="J64" s="2" t="inlineStr">
        <is>
          <t>modulový výrobek</t>
        </is>
      </c>
      <c r="K64" s="2" t="inlineStr">
        <is>
          <t>3</t>
        </is>
      </c>
      <c r="L64" s="2" t="inlineStr">
        <is>
          <t/>
        </is>
      </c>
      <c r="M64" t="inlineStr">
        <is>
          <t/>
        </is>
      </c>
      <c r="N64" s="2" t="inlineStr">
        <is>
          <t>modulprodukt</t>
        </is>
      </c>
      <c r="O64" s="2" t="inlineStr">
        <is>
          <t>3</t>
        </is>
      </c>
      <c r="P64" s="2" t="inlineStr">
        <is>
          <t/>
        </is>
      </c>
      <c r="Q64" t="inlineStr">
        <is>
          <t/>
        </is>
      </c>
      <c r="R64" s="2" t="inlineStr">
        <is>
          <t>Kombinationsteil</t>
        </is>
      </c>
      <c r="S64" s="2" t="inlineStr">
        <is>
          <t>4</t>
        </is>
      </c>
      <c r="T64" s="2" t="inlineStr">
        <is>
          <t/>
        </is>
      </c>
      <c r="U64" t="inlineStr">
        <is>
          <t>Erzeugnis, das sich leicht in eine Reihe von standardisierten Basiskomponenten aufgliedern lässt, die neu angeordnet werden können, um so unterschiedliche Konfigurationen und Varianten zu schaffen</t>
        </is>
      </c>
      <c r="V64" s="2" t="inlineStr">
        <is>
          <t>αρθρωμένο προϊόν</t>
        </is>
      </c>
      <c r="W64" s="2" t="inlineStr">
        <is>
          <t>3</t>
        </is>
      </c>
      <c r="X64" s="2" t="inlineStr">
        <is>
          <t/>
        </is>
      </c>
      <c r="Y64" t="inlineStr">
        <is>
          <t/>
        </is>
      </c>
      <c r="Z64" s="2" t="inlineStr">
        <is>
          <t>modular product</t>
        </is>
      </c>
      <c r="AA64" s="2" t="inlineStr">
        <is>
          <t>4</t>
        </is>
      </c>
      <c r="AB64" s="2" t="inlineStr">
        <is>
          <t/>
        </is>
      </c>
      <c r="AC64" t="inlineStr">
        <is>
          <t>product that can be easily broken down into a number of standardised building blocks, which can be rearranged to create different configurations and variants</t>
        </is>
      </c>
      <c r="AD64" s="2" t="inlineStr">
        <is>
          <t>producto modular</t>
        </is>
      </c>
      <c r="AE64" s="2" t="inlineStr">
        <is>
          <t>4</t>
        </is>
      </c>
      <c r="AF64" s="2" t="inlineStr">
        <is>
          <t/>
        </is>
      </c>
      <c r="AG64" t="inlineStr">
        <is>
          <t>producto que puede descomponerse fácilmente en bloques de construcción estandarizados, que pueden ser reorganizados para crear diferentes configuraciones y variantes</t>
        </is>
      </c>
      <c r="AH64" s="2" t="inlineStr">
        <is>
          <t>moodultoode</t>
        </is>
      </c>
      <c r="AI64" s="2" t="inlineStr">
        <is>
          <t>3</t>
        </is>
      </c>
      <c r="AJ64" s="2" t="inlineStr">
        <is>
          <t/>
        </is>
      </c>
      <c r="AK64" t="inlineStr">
        <is>
          <t/>
        </is>
      </c>
      <c r="AL64" s="2" t="inlineStr">
        <is>
          <t>moduulituote</t>
        </is>
      </c>
      <c r="AM64" s="2" t="inlineStr">
        <is>
          <t>3</t>
        </is>
      </c>
      <c r="AN64" s="2" t="inlineStr">
        <is>
          <t/>
        </is>
      </c>
      <c r="AO64" t="inlineStr">
        <is>
          <t/>
        </is>
      </c>
      <c r="AP64" s="2" t="inlineStr">
        <is>
          <t>produit modulaire</t>
        </is>
      </c>
      <c r="AQ64" s="2" t="inlineStr">
        <is>
          <t>4</t>
        </is>
      </c>
      <c r="AR64" s="2" t="inlineStr">
        <is>
          <t/>
        </is>
      </c>
      <c r="AS64" t="inlineStr">
        <is>
          <t>produit complexe composé d'un ensemble de pièces conçues pour être assemblées de différentes manières</t>
        </is>
      </c>
      <c r="AT64" t="inlineStr">
        <is>
          <t/>
        </is>
      </c>
      <c r="AU64" t="inlineStr">
        <is>
          <t/>
        </is>
      </c>
      <c r="AV64" t="inlineStr">
        <is>
          <t/>
        </is>
      </c>
      <c r="AW64" t="inlineStr">
        <is>
          <t/>
        </is>
      </c>
      <c r="AX64" s="2" t="inlineStr">
        <is>
          <t>modularni proizvod</t>
        </is>
      </c>
      <c r="AY64" s="2" t="inlineStr">
        <is>
          <t>3</t>
        </is>
      </c>
      <c r="AZ64" s="2" t="inlineStr">
        <is>
          <t/>
        </is>
      </c>
      <c r="BA64" t="inlineStr">
        <is>
          <t/>
        </is>
      </c>
      <c r="BB64" s="2" t="inlineStr">
        <is>
          <t>moduláris termék</t>
        </is>
      </c>
      <c r="BC64" s="2" t="inlineStr">
        <is>
          <t>3</t>
        </is>
      </c>
      <c r="BD64" s="2" t="inlineStr">
        <is>
          <t/>
        </is>
      </c>
      <c r="BE64" t="inlineStr">
        <is>
          <t/>
        </is>
      </c>
      <c r="BF64" s="2" t="inlineStr">
        <is>
          <t>prodotto modulare</t>
        </is>
      </c>
      <c r="BG64" s="2" t="inlineStr">
        <is>
          <t>4</t>
        </is>
      </c>
      <c r="BH64" s="2" t="inlineStr">
        <is>
          <t/>
        </is>
      </c>
      <c r="BI64" t="inlineStr">
        <is>
          <t>articolo composto da un insieme di elementi separabili e interscambiabili</t>
        </is>
      </c>
      <c r="BJ64" s="2" t="inlineStr">
        <is>
          <t>agreguotas gaminys</t>
        </is>
      </c>
      <c r="BK64" s="2" t="inlineStr">
        <is>
          <t>3</t>
        </is>
      </c>
      <c r="BL64" s="2" t="inlineStr">
        <is>
          <t/>
        </is>
      </c>
      <c r="BM64" t="inlineStr">
        <is>
          <t/>
        </is>
      </c>
      <c r="BN64" s="2" t="inlineStr">
        <is>
          <t>modulārs ražojums</t>
        </is>
      </c>
      <c r="BO64" s="2" t="inlineStr">
        <is>
          <t>3</t>
        </is>
      </c>
      <c r="BP64" s="2" t="inlineStr">
        <is>
          <t/>
        </is>
      </c>
      <c r="BQ64" t="inlineStr">
        <is>
          <t/>
        </is>
      </c>
      <c r="BR64" s="2" t="inlineStr">
        <is>
          <t>prodott modulari</t>
        </is>
      </c>
      <c r="BS64" s="2" t="inlineStr">
        <is>
          <t>3</t>
        </is>
      </c>
      <c r="BT64" s="2" t="inlineStr">
        <is>
          <t/>
        </is>
      </c>
      <c r="BU64" t="inlineStr">
        <is>
          <t/>
        </is>
      </c>
      <c r="BV64" s="2" t="inlineStr">
        <is>
          <t>modulair voortbrengsel</t>
        </is>
      </c>
      <c r="BW64" s="2" t="inlineStr">
        <is>
          <t>3</t>
        </is>
      </c>
      <c r="BX64" s="2" t="inlineStr">
        <is>
          <t/>
        </is>
      </c>
      <c r="BY64" t="inlineStr">
        <is>
          <t/>
        </is>
      </c>
      <c r="BZ64" s="2" t="inlineStr">
        <is>
          <t>produkt modułowy</t>
        </is>
      </c>
      <c r="CA64" s="2" t="inlineStr">
        <is>
          <t>3</t>
        </is>
      </c>
      <c r="CB64" s="2" t="inlineStr">
        <is>
          <t/>
        </is>
      </c>
      <c r="CC64" t="inlineStr">
        <is>
          <t/>
        </is>
      </c>
      <c r="CD64" s="2" t="inlineStr">
        <is>
          <t>produto modular</t>
        </is>
      </c>
      <c r="CE64" s="2" t="inlineStr">
        <is>
          <t>3</t>
        </is>
      </c>
      <c r="CF64" s="2" t="inlineStr">
        <is>
          <t/>
        </is>
      </c>
      <c r="CG64" t="inlineStr">
        <is>
          <t/>
        </is>
      </c>
      <c r="CH64" s="2" t="inlineStr">
        <is>
          <t>produs modular</t>
        </is>
      </c>
      <c r="CI64" s="2" t="inlineStr">
        <is>
          <t>3</t>
        </is>
      </c>
      <c r="CJ64" s="2" t="inlineStr">
        <is>
          <t/>
        </is>
      </c>
      <c r="CK64" t="inlineStr">
        <is>
          <t/>
        </is>
      </c>
      <c r="CL64" s="2" t="inlineStr">
        <is>
          <t>stavebnicový výrobok</t>
        </is>
      </c>
      <c r="CM64" s="2" t="inlineStr">
        <is>
          <t>3</t>
        </is>
      </c>
      <c r="CN64" s="2" t="inlineStr">
        <is>
          <t/>
        </is>
      </c>
      <c r="CO64" t="inlineStr">
        <is>
          <t/>
        </is>
      </c>
      <c r="CP64" s="2" t="inlineStr">
        <is>
          <t>modularni izdelek</t>
        </is>
      </c>
      <c r="CQ64" s="2" t="inlineStr">
        <is>
          <t>3</t>
        </is>
      </c>
      <c r="CR64" s="2" t="inlineStr">
        <is>
          <t/>
        </is>
      </c>
      <c r="CS64" t="inlineStr">
        <is>
          <t/>
        </is>
      </c>
      <c r="CT64" s="2" t="inlineStr">
        <is>
          <t>produkt i modulutförande</t>
        </is>
      </c>
      <c r="CU64" s="2" t="inlineStr">
        <is>
          <t>3</t>
        </is>
      </c>
      <c r="CV64" s="2" t="inlineStr">
        <is>
          <t/>
        </is>
      </c>
      <c r="CW64" t="inlineStr">
        <is>
          <t/>
        </is>
      </c>
    </row>
    <row r="65">
      <c r="A65" s="1" t="str">
        <f>HYPERLINK("https://iate.europa.eu/entry/result/3578408/all", "3578408")</f>
        <v>3578408</v>
      </c>
      <c r="B65" t="inlineStr">
        <is>
          <t>PRODUCTION, TECHNOLOGY AND RESEARCH</t>
        </is>
      </c>
      <c r="C65" t="inlineStr">
        <is>
          <t>PRODUCTION, TECHNOLOGY AND RESEARCH|research and intellectual property|intellectual property</t>
        </is>
      </c>
      <c r="D65" t="inlineStr">
        <is>
          <t>no</t>
        </is>
      </c>
      <c r="E65" t="inlineStr">
        <is>
          <t/>
        </is>
      </c>
      <c r="F65" s="2" t="inlineStr">
        <is>
          <t>взаимнозаменяеми продукти</t>
        </is>
      </c>
      <c r="G65" s="2" t="inlineStr">
        <is>
          <t>3</t>
        </is>
      </c>
      <c r="H65" s="2" t="inlineStr">
        <is>
          <t/>
        </is>
      </c>
      <c r="I65" t="inlineStr">
        <is>
          <t/>
        </is>
      </c>
      <c r="J65" s="2" t="inlineStr">
        <is>
          <t>zaměnitelné výrobky</t>
        </is>
      </c>
      <c r="K65" s="2" t="inlineStr">
        <is>
          <t>3</t>
        </is>
      </c>
      <c r="L65" s="2" t="inlineStr">
        <is>
          <t/>
        </is>
      </c>
      <c r="M65" t="inlineStr">
        <is>
          <t/>
        </is>
      </c>
      <c r="N65" s="2" t="inlineStr">
        <is>
          <t>indbyrdes udskiftelige elementer</t>
        </is>
      </c>
      <c r="O65" s="2" t="inlineStr">
        <is>
          <t>3</t>
        </is>
      </c>
      <c r="P65" s="2" t="inlineStr">
        <is>
          <t/>
        </is>
      </c>
      <c r="Q65" t="inlineStr">
        <is>
          <t/>
        </is>
      </c>
      <c r="R65" s="2" t="inlineStr">
        <is>
          <t>austauschbares Erzeugnis</t>
        </is>
      </c>
      <c r="S65" s="2" t="inlineStr">
        <is>
          <t>4</t>
        </is>
      </c>
      <c r="T65" s="2" t="inlineStr">
        <is>
          <t/>
        </is>
      </c>
      <c r="U65" t="inlineStr">
        <is>
          <t>gegen andere Erzeugnisse austauschbares Erzeugnis innerhalb eines modularen Systems, das durch ein Geschmacksmuster mit Eigenart dargestellt wird</t>
        </is>
      </c>
      <c r="V65" s="2" t="inlineStr">
        <is>
          <t>υποκαταστάσιμα προϊόντα</t>
        </is>
      </c>
      <c r="W65" s="2" t="inlineStr">
        <is>
          <t>3</t>
        </is>
      </c>
      <c r="X65" s="2" t="inlineStr">
        <is>
          <t/>
        </is>
      </c>
      <c r="Y65" t="inlineStr">
        <is>
          <t/>
        </is>
      </c>
      <c r="Z65" s="2" t="inlineStr">
        <is>
          <t>interchangeable products</t>
        </is>
      </c>
      <c r="AA65" s="2" t="inlineStr">
        <is>
          <t>4</t>
        </is>
      </c>
      <c r="AB65" s="2" t="inlineStr">
        <is>
          <t/>
        </is>
      </c>
      <c r="AC65" t="inlineStr">
        <is>
          <t>mutually replaceable products within a modular system represented by a design with an individual character</t>
        </is>
      </c>
      <c r="AD65" s="2" t="inlineStr">
        <is>
          <t>producto intercambiable</t>
        </is>
      </c>
      <c r="AE65" s="2" t="inlineStr">
        <is>
          <t>4</t>
        </is>
      </c>
      <c r="AF65" s="2" t="inlineStr">
        <is>
          <t/>
        </is>
      </c>
      <c r="AG65" t="inlineStr">
        <is>
          <t>productos mutuamente reemplazables dentro de un sistema modular representado por un dibujo o modelo de carácter singular que permitan el ensamble o la conexión múltiples</t>
        </is>
      </c>
      <c r="AH65" s="2" t="inlineStr">
        <is>
          <t>vahetatavad tooted</t>
        </is>
      </c>
      <c r="AI65" s="2" t="inlineStr">
        <is>
          <t>3</t>
        </is>
      </c>
      <c r="AJ65" s="2" t="inlineStr">
        <is>
          <t/>
        </is>
      </c>
      <c r="AK65" t="inlineStr">
        <is>
          <t/>
        </is>
      </c>
      <c r="AL65" s="2" t="inlineStr">
        <is>
          <t>keskenään vaihdettavissa olevat tuotteet</t>
        </is>
      </c>
      <c r="AM65" s="2" t="inlineStr">
        <is>
          <t>3</t>
        </is>
      </c>
      <c r="AN65" s="2" t="inlineStr">
        <is>
          <t/>
        </is>
      </c>
      <c r="AO65" t="inlineStr">
        <is>
          <t/>
        </is>
      </c>
      <c r="AP65" s="2" t="inlineStr">
        <is>
          <t>produit interchangeable</t>
        </is>
      </c>
      <c r="AQ65" s="2" t="inlineStr">
        <is>
          <t>4</t>
        </is>
      </c>
      <c r="AR65" s="2" t="inlineStr">
        <is>
          <t/>
        </is>
      </c>
      <c r="AS65" t="inlineStr">
        <is>
          <t>produit pouvant se substituer à un autre dans le cadre d'un système modulaire représenté par un dessin ou modèle doté d'un caractère individuel</t>
        </is>
      </c>
      <c r="AT65" t="inlineStr">
        <is>
          <t/>
        </is>
      </c>
      <c r="AU65" t="inlineStr">
        <is>
          <t/>
        </is>
      </c>
      <c r="AV65" t="inlineStr">
        <is>
          <t/>
        </is>
      </c>
      <c r="AW65" t="inlineStr">
        <is>
          <t/>
        </is>
      </c>
      <c r="AX65" s="2" t="inlineStr">
        <is>
          <t>zamjenjivi proizvodi</t>
        </is>
      </c>
      <c r="AY65" s="2" t="inlineStr">
        <is>
          <t>3</t>
        </is>
      </c>
      <c r="AZ65" s="2" t="inlineStr">
        <is>
          <t/>
        </is>
      </c>
      <c r="BA65" t="inlineStr">
        <is>
          <t/>
        </is>
      </c>
      <c r="BB65" s="2" t="inlineStr">
        <is>
          <t>egymással felcserélhető termékek</t>
        </is>
      </c>
      <c r="BC65" s="2" t="inlineStr">
        <is>
          <t>3</t>
        </is>
      </c>
      <c r="BD65" s="2" t="inlineStr">
        <is>
          <t/>
        </is>
      </c>
      <c r="BE65" t="inlineStr">
        <is>
          <t/>
        </is>
      </c>
      <c r="BF65" s="2" t="inlineStr">
        <is>
          <t>prodotto intercambiabile</t>
        </is>
      </c>
      <c r="BG65" s="2" t="inlineStr">
        <is>
          <t>4</t>
        </is>
      </c>
      <c r="BH65" s="2" t="inlineStr">
        <is>
          <t/>
        </is>
      </c>
      <c r="BI65" t="inlineStr">
        <is>
          <t>prodotto che si può scambiare con altri nell'ambito di un sistema modulare rappresentato da un disegno o modello con una propria individualità</t>
        </is>
      </c>
      <c r="BJ65" s="2" t="inlineStr">
        <is>
          <t>vienas kitą pakeičiantys gaminiai</t>
        </is>
      </c>
      <c r="BK65" s="2" t="inlineStr">
        <is>
          <t>3</t>
        </is>
      </c>
      <c r="BL65" s="2" t="inlineStr">
        <is>
          <t/>
        </is>
      </c>
      <c r="BM65" t="inlineStr">
        <is>
          <t/>
        </is>
      </c>
      <c r="BN65" s="2" t="inlineStr">
        <is>
          <t>savstarpēji aizvietojami izstrādājumi</t>
        </is>
      </c>
      <c r="BO65" s="2" t="inlineStr">
        <is>
          <t>3</t>
        </is>
      </c>
      <c r="BP65" s="2" t="inlineStr">
        <is>
          <t/>
        </is>
      </c>
      <c r="BQ65" t="inlineStr">
        <is>
          <t/>
        </is>
      </c>
      <c r="BR65" s="2" t="inlineStr">
        <is>
          <t>prodotti interkambjabbli</t>
        </is>
      </c>
      <c r="BS65" s="2" t="inlineStr">
        <is>
          <t>3</t>
        </is>
      </c>
      <c r="BT65" s="2" t="inlineStr">
        <is>
          <t/>
        </is>
      </c>
      <c r="BU65" t="inlineStr">
        <is>
          <t/>
        </is>
      </c>
      <c r="BV65" s="2" t="inlineStr">
        <is>
          <t>verwisselbare voortbrengselen</t>
        </is>
      </c>
      <c r="BW65" s="2" t="inlineStr">
        <is>
          <t>3</t>
        </is>
      </c>
      <c r="BX65" s="2" t="inlineStr">
        <is>
          <t/>
        </is>
      </c>
      <c r="BY65" t="inlineStr">
        <is>
          <t/>
        </is>
      </c>
      <c r="BZ65" s="2" t="inlineStr">
        <is>
          <t>produkty wymienialne</t>
        </is>
      </c>
      <c r="CA65" s="2" t="inlineStr">
        <is>
          <t>3</t>
        </is>
      </c>
      <c r="CB65" s="2" t="inlineStr">
        <is>
          <t/>
        </is>
      </c>
      <c r="CC65" t="inlineStr">
        <is>
          <t/>
        </is>
      </c>
      <c r="CD65" s="2" t="inlineStr">
        <is>
          <t>produtos intermutáveis</t>
        </is>
      </c>
      <c r="CE65" s="2" t="inlineStr">
        <is>
          <t>3</t>
        </is>
      </c>
      <c r="CF65" s="2" t="inlineStr">
        <is>
          <t/>
        </is>
      </c>
      <c r="CG65" t="inlineStr">
        <is>
          <t/>
        </is>
      </c>
      <c r="CH65" s="2" t="inlineStr">
        <is>
          <t>produse interschimbabile</t>
        </is>
      </c>
      <c r="CI65" s="2" t="inlineStr">
        <is>
          <t>3</t>
        </is>
      </c>
      <c r="CJ65" s="2" t="inlineStr">
        <is>
          <t/>
        </is>
      </c>
      <c r="CK65" t="inlineStr">
        <is>
          <t/>
        </is>
      </c>
      <c r="CL65" s="2" t="inlineStr">
        <is>
          <t>zameniteľné výrobky</t>
        </is>
      </c>
      <c r="CM65" s="2" t="inlineStr">
        <is>
          <t>3</t>
        </is>
      </c>
      <c r="CN65" s="2" t="inlineStr">
        <is>
          <t/>
        </is>
      </c>
      <c r="CO65" t="inlineStr">
        <is>
          <t/>
        </is>
      </c>
      <c r="CP65" s="2" t="inlineStr">
        <is>
          <t>medsebojno zamenljivi deli</t>
        </is>
      </c>
      <c r="CQ65" s="2" t="inlineStr">
        <is>
          <t>3</t>
        </is>
      </c>
      <c r="CR65" s="2" t="inlineStr">
        <is>
          <t/>
        </is>
      </c>
      <c r="CS65" t="inlineStr">
        <is>
          <t/>
        </is>
      </c>
      <c r="CT65" s="2" t="inlineStr">
        <is>
          <t>utbytbara produkter</t>
        </is>
      </c>
      <c r="CU65" s="2" t="inlineStr">
        <is>
          <t>3</t>
        </is>
      </c>
      <c r="CV65" s="2" t="inlineStr">
        <is>
          <t/>
        </is>
      </c>
      <c r="CW65" t="inlineStr">
        <is>
          <t/>
        </is>
      </c>
    </row>
    <row r="66">
      <c r="A66" s="1" t="str">
        <f>HYPERLINK("https://iate.europa.eu/entry/result/1100581/all", "1100581")</f>
        <v>1100581</v>
      </c>
      <c r="B66" t="inlineStr">
        <is>
          <t>LAW</t>
        </is>
      </c>
      <c r="C66" t="inlineStr">
        <is>
          <t>LAW</t>
        </is>
      </c>
      <c r="D66" t="inlineStr">
        <is>
          <t>no</t>
        </is>
      </c>
      <c r="E66" t="inlineStr">
        <is>
          <t/>
        </is>
      </c>
      <c r="F66" t="inlineStr">
        <is>
          <t/>
        </is>
      </c>
      <c r="G66" t="inlineStr">
        <is>
          <t/>
        </is>
      </c>
      <c r="H66" t="inlineStr">
        <is>
          <t/>
        </is>
      </c>
      <c r="I66" t="inlineStr">
        <is>
          <t/>
        </is>
      </c>
      <c r="J66" t="inlineStr">
        <is>
          <t/>
        </is>
      </c>
      <c r="K66" t="inlineStr">
        <is>
          <t/>
        </is>
      </c>
      <c r="L66" t="inlineStr">
        <is>
          <t/>
        </is>
      </c>
      <c r="M66" t="inlineStr">
        <is>
          <t/>
        </is>
      </c>
      <c r="N66" s="2" t="inlineStr">
        <is>
          <t>krav til originalitet</t>
        </is>
      </c>
      <c r="O66" s="2" t="inlineStr">
        <is>
          <t>3</t>
        </is>
      </c>
      <c r="P66" s="2" t="inlineStr">
        <is>
          <t/>
        </is>
      </c>
      <c r="Q66" t="inlineStr">
        <is>
          <t/>
        </is>
      </c>
      <c r="R66" s="2" t="inlineStr">
        <is>
          <t>erforderliche Gestaltungshöhe</t>
        </is>
      </c>
      <c r="S66" s="2" t="inlineStr">
        <is>
          <t>3</t>
        </is>
      </c>
      <c r="T66" s="2" t="inlineStr">
        <is>
          <t/>
        </is>
      </c>
      <c r="U66" t="inlineStr">
        <is>
          <t/>
        </is>
      </c>
      <c r="V66" s="2" t="inlineStr">
        <is>
          <t>απαιτούμενος βαθμός πρωτοτυπίας</t>
        </is>
      </c>
      <c r="W66" s="2" t="inlineStr">
        <is>
          <t>3</t>
        </is>
      </c>
      <c r="X66" s="2" t="inlineStr">
        <is>
          <t/>
        </is>
      </c>
      <c r="Y66" t="inlineStr">
        <is>
          <t/>
        </is>
      </c>
      <c r="Z66" s="2" t="inlineStr">
        <is>
          <t>level of originality required</t>
        </is>
      </c>
      <c r="AA66" s="2" t="inlineStr">
        <is>
          <t>3</t>
        </is>
      </c>
      <c r="AB66" s="2" t="inlineStr">
        <is>
          <t/>
        </is>
      </c>
      <c r="AC66" t="inlineStr">
        <is>
          <t/>
        </is>
      </c>
      <c r="AD66" s="2" t="inlineStr">
        <is>
          <t>grado de originalidad exigido</t>
        </is>
      </c>
      <c r="AE66" s="2" t="inlineStr">
        <is>
          <t>3</t>
        </is>
      </c>
      <c r="AF66" s="2" t="inlineStr">
        <is>
          <t/>
        </is>
      </c>
      <c r="AG66" t="inlineStr">
        <is>
          <t/>
        </is>
      </c>
      <c r="AH66" t="inlineStr">
        <is>
          <t/>
        </is>
      </c>
      <c r="AI66" t="inlineStr">
        <is>
          <t/>
        </is>
      </c>
      <c r="AJ66" t="inlineStr">
        <is>
          <t/>
        </is>
      </c>
      <c r="AK66" t="inlineStr">
        <is>
          <t/>
        </is>
      </c>
      <c r="AL66" t="inlineStr">
        <is>
          <t/>
        </is>
      </c>
      <c r="AM66" t="inlineStr">
        <is>
          <t/>
        </is>
      </c>
      <c r="AN66" t="inlineStr">
        <is>
          <t/>
        </is>
      </c>
      <c r="AO66" t="inlineStr">
        <is>
          <t/>
        </is>
      </c>
      <c r="AP66" s="2" t="inlineStr">
        <is>
          <t>degré d'originalité requis</t>
        </is>
      </c>
      <c r="AQ66" s="2" t="inlineStr">
        <is>
          <t>3</t>
        </is>
      </c>
      <c r="AR66" s="2" t="inlineStr">
        <is>
          <t/>
        </is>
      </c>
      <c r="AS66" t="inlineStr">
        <is>
          <t/>
        </is>
      </c>
      <c r="AT66" t="inlineStr">
        <is>
          <t/>
        </is>
      </c>
      <c r="AU66" t="inlineStr">
        <is>
          <t/>
        </is>
      </c>
      <c r="AV66" t="inlineStr">
        <is>
          <t/>
        </is>
      </c>
      <c r="AW66" t="inlineStr">
        <is>
          <t/>
        </is>
      </c>
      <c r="AX66" t="inlineStr">
        <is>
          <t/>
        </is>
      </c>
      <c r="AY66" t="inlineStr">
        <is>
          <t/>
        </is>
      </c>
      <c r="AZ66" t="inlineStr">
        <is>
          <t/>
        </is>
      </c>
      <c r="BA66" t="inlineStr">
        <is>
          <t/>
        </is>
      </c>
      <c r="BB66" t="inlineStr">
        <is>
          <t/>
        </is>
      </c>
      <c r="BC66" t="inlineStr">
        <is>
          <t/>
        </is>
      </c>
      <c r="BD66" t="inlineStr">
        <is>
          <t/>
        </is>
      </c>
      <c r="BE66" t="inlineStr">
        <is>
          <t/>
        </is>
      </c>
      <c r="BF66" s="2" t="inlineStr">
        <is>
          <t>grado di originalità richiesto</t>
        </is>
      </c>
      <c r="BG66" s="2" t="inlineStr">
        <is>
          <t>3</t>
        </is>
      </c>
      <c r="BH66" s="2" t="inlineStr">
        <is>
          <t/>
        </is>
      </c>
      <c r="BI66" t="inlineStr">
        <is>
          <t/>
        </is>
      </c>
      <c r="BJ66" t="inlineStr">
        <is>
          <t/>
        </is>
      </c>
      <c r="BK66" t="inlineStr">
        <is>
          <t/>
        </is>
      </c>
      <c r="BL66" t="inlineStr">
        <is>
          <t/>
        </is>
      </c>
      <c r="BM66" t="inlineStr">
        <is>
          <t/>
        </is>
      </c>
      <c r="BN66" t="inlineStr">
        <is>
          <t/>
        </is>
      </c>
      <c r="BO66" t="inlineStr">
        <is>
          <t/>
        </is>
      </c>
      <c r="BP66" t="inlineStr">
        <is>
          <t/>
        </is>
      </c>
      <c r="BQ66" t="inlineStr">
        <is>
          <t/>
        </is>
      </c>
      <c r="BR66" t="inlineStr">
        <is>
          <t/>
        </is>
      </c>
      <c r="BS66" t="inlineStr">
        <is>
          <t/>
        </is>
      </c>
      <c r="BT66" t="inlineStr">
        <is>
          <t/>
        </is>
      </c>
      <c r="BU66" t="inlineStr">
        <is>
          <t/>
        </is>
      </c>
      <c r="BV66" s="2" t="inlineStr">
        <is>
          <t>resultaat van inspanning,inzicht en kennis|
vereist gehalte aan oorspronkelijkheid</t>
        </is>
      </c>
      <c r="BW66" s="2" t="inlineStr">
        <is>
          <t>3|
3</t>
        </is>
      </c>
      <c r="BX66" s="2" t="inlineStr">
        <is>
          <t xml:space="preserve">|
</t>
        </is>
      </c>
      <c r="BY66" t="inlineStr">
        <is>
          <t/>
        </is>
      </c>
      <c r="BZ66" t="inlineStr">
        <is>
          <t/>
        </is>
      </c>
      <c r="CA66" t="inlineStr">
        <is>
          <t/>
        </is>
      </c>
      <c r="CB66" t="inlineStr">
        <is>
          <t/>
        </is>
      </c>
      <c r="CC66" t="inlineStr">
        <is>
          <t/>
        </is>
      </c>
      <c r="CD66" s="2" t="inlineStr">
        <is>
          <t>grau de originalidade exigido</t>
        </is>
      </c>
      <c r="CE66" s="2" t="inlineStr">
        <is>
          <t>3</t>
        </is>
      </c>
      <c r="CF66" s="2" t="inlineStr">
        <is>
          <t/>
        </is>
      </c>
      <c r="CG66" t="inlineStr">
        <is>
          <t/>
        </is>
      </c>
      <c r="CH66" t="inlineStr">
        <is>
          <t/>
        </is>
      </c>
      <c r="CI66" t="inlineStr">
        <is>
          <t/>
        </is>
      </c>
      <c r="CJ66" t="inlineStr">
        <is>
          <t/>
        </is>
      </c>
      <c r="CK66" t="inlineStr">
        <is>
          <t/>
        </is>
      </c>
      <c r="CL66" t="inlineStr">
        <is>
          <t/>
        </is>
      </c>
      <c r="CM66" t="inlineStr">
        <is>
          <t/>
        </is>
      </c>
      <c r="CN66" t="inlineStr">
        <is>
          <t/>
        </is>
      </c>
      <c r="CO66" t="inlineStr">
        <is>
          <t/>
        </is>
      </c>
      <c r="CP66" t="inlineStr">
        <is>
          <t/>
        </is>
      </c>
      <c r="CQ66" t="inlineStr">
        <is>
          <t/>
        </is>
      </c>
      <c r="CR66" t="inlineStr">
        <is>
          <t/>
        </is>
      </c>
      <c r="CS66" t="inlineStr">
        <is>
          <t/>
        </is>
      </c>
      <c r="CT66" t="inlineStr">
        <is>
          <t/>
        </is>
      </c>
      <c r="CU66" t="inlineStr">
        <is>
          <t/>
        </is>
      </c>
      <c r="CV66" t="inlineStr">
        <is>
          <t/>
        </is>
      </c>
      <c r="CW66" t="inlineStr">
        <is>
          <t/>
        </is>
      </c>
    </row>
    <row r="67">
      <c r="A67" s="1" t="str">
        <f>HYPERLINK("https://iate.europa.eu/entry/result/842082/all", "842082")</f>
        <v>842082</v>
      </c>
      <c r="B67" t="inlineStr">
        <is>
          <t>PRODUCTION, TECHNOLOGY AND RESEARCH</t>
        </is>
      </c>
      <c r="C67" t="inlineStr">
        <is>
          <t>PRODUCTION, TECHNOLOGY AND RESEARCH|research and intellectual property|intellectual property</t>
        </is>
      </c>
      <c r="D67" t="inlineStr">
        <is>
          <t>no</t>
        </is>
      </c>
      <c r="E67" t="inlineStr">
        <is>
          <t/>
        </is>
      </c>
      <c r="F67" t="inlineStr">
        <is>
          <t/>
        </is>
      </c>
      <c r="G67" t="inlineStr">
        <is>
          <t/>
        </is>
      </c>
      <c r="H67" t="inlineStr">
        <is>
          <t/>
        </is>
      </c>
      <c r="I67" t="inlineStr">
        <is>
          <t/>
        </is>
      </c>
      <c r="J67" t="inlineStr">
        <is>
          <t/>
        </is>
      </c>
      <c r="K67" t="inlineStr">
        <is>
          <t/>
        </is>
      </c>
      <c r="L67" t="inlineStr">
        <is>
          <t/>
        </is>
      </c>
      <c r="M67" t="inlineStr">
        <is>
          <t/>
        </is>
      </c>
      <c r="N67" s="2" t="inlineStr">
        <is>
          <t>konsumption af de rettigheder, der er knyttet til EF-varemærket</t>
        </is>
      </c>
      <c r="O67" s="2" t="inlineStr">
        <is>
          <t>4</t>
        </is>
      </c>
      <c r="P67" s="2" t="inlineStr">
        <is>
          <t/>
        </is>
      </c>
      <c r="Q67" t="inlineStr">
        <is>
          <t/>
        </is>
      </c>
      <c r="R67" s="2" t="inlineStr">
        <is>
          <t>Erschöpfung des Rechts aus der Gemeinschaftsmarke</t>
        </is>
      </c>
      <c r="S67" s="2" t="inlineStr">
        <is>
          <t>3</t>
        </is>
      </c>
      <c r="T67" s="2" t="inlineStr">
        <is>
          <t/>
        </is>
      </c>
      <c r="U67" t="inlineStr">
        <is>
          <t/>
        </is>
      </c>
      <c r="V67" s="2" t="inlineStr">
        <is>
          <t>αποδυνάμωση του δικαιώματος που παρέχει το κοινοτικό σήμα</t>
        </is>
      </c>
      <c r="W67" s="2" t="inlineStr">
        <is>
          <t>2</t>
        </is>
      </c>
      <c r="X67" s="2" t="inlineStr">
        <is>
          <t/>
        </is>
      </c>
      <c r="Y67" t="inlineStr">
        <is>
          <t>ο δικαιούχος του σήματος δεν μπορεί να απαγορεύει τη χρήση του για προϊόντα που έχουν διατεθεί στο εμπόριο υπό το σήμα αυτό μέσα στην Κοινότητα από τον ίδιο τον δικαιούχο ή με τη συγκατάθεσή του</t>
        </is>
      </c>
      <c r="Z67" s="2" t="inlineStr">
        <is>
          <t>limits of the rights conferred by a Community trade mark|
exhaustion of the rights conferred by a Community trade mark</t>
        </is>
      </c>
      <c r="AA67" s="2" t="inlineStr">
        <is>
          <t>1|
1</t>
        </is>
      </c>
      <c r="AB67" s="2" t="inlineStr">
        <is>
          <t xml:space="preserve">|
</t>
        </is>
      </c>
      <c r="AC67" t="inlineStr">
        <is>
          <t/>
        </is>
      </c>
      <c r="AD67" s="2" t="inlineStr">
        <is>
          <t>agotamiento del derecho conferido por una marca comunitaria</t>
        </is>
      </c>
      <c r="AE67" s="2" t="inlineStr">
        <is>
          <t>3</t>
        </is>
      </c>
      <c r="AF67" s="2" t="inlineStr">
        <is>
          <t/>
        </is>
      </c>
      <c r="AG67" t="inlineStr">
        <is>
          <t/>
        </is>
      </c>
      <c r="AH67" t="inlineStr">
        <is>
          <t/>
        </is>
      </c>
      <c r="AI67" t="inlineStr">
        <is>
          <t/>
        </is>
      </c>
      <c r="AJ67" t="inlineStr">
        <is>
          <t/>
        </is>
      </c>
      <c r="AK67" t="inlineStr">
        <is>
          <t/>
        </is>
      </c>
      <c r="AL67" t="inlineStr">
        <is>
          <t/>
        </is>
      </c>
      <c r="AM67" t="inlineStr">
        <is>
          <t/>
        </is>
      </c>
      <c r="AN67" t="inlineStr">
        <is>
          <t/>
        </is>
      </c>
      <c r="AO67" t="inlineStr">
        <is>
          <t/>
        </is>
      </c>
      <c r="AP67" s="2" t="inlineStr">
        <is>
          <t>épuisement du droit conféré par la marque communautaire</t>
        </is>
      </c>
      <c r="AQ67" s="2" t="inlineStr">
        <is>
          <t>2</t>
        </is>
      </c>
      <c r="AR67" s="2" t="inlineStr">
        <is>
          <t/>
        </is>
      </c>
      <c r="AS67" t="inlineStr">
        <is>
          <t/>
        </is>
      </c>
      <c r="AT67" t="inlineStr">
        <is>
          <t/>
        </is>
      </c>
      <c r="AU67" t="inlineStr">
        <is>
          <t/>
        </is>
      </c>
      <c r="AV67" t="inlineStr">
        <is>
          <t/>
        </is>
      </c>
      <c r="AW67" t="inlineStr">
        <is>
          <t/>
        </is>
      </c>
      <c r="AX67" t="inlineStr">
        <is>
          <t/>
        </is>
      </c>
      <c r="AY67" t="inlineStr">
        <is>
          <t/>
        </is>
      </c>
      <c r="AZ67" t="inlineStr">
        <is>
          <t/>
        </is>
      </c>
      <c r="BA67" t="inlineStr">
        <is>
          <t/>
        </is>
      </c>
      <c r="BB67" t="inlineStr">
        <is>
          <t/>
        </is>
      </c>
      <c r="BC67" t="inlineStr">
        <is>
          <t/>
        </is>
      </c>
      <c r="BD67" t="inlineStr">
        <is>
          <t/>
        </is>
      </c>
      <c r="BE67" t="inlineStr">
        <is>
          <t/>
        </is>
      </c>
      <c r="BF67" s="2" t="inlineStr">
        <is>
          <t>esaurimento dei diritti derivanti dal brevetto comunitario|
limiti degli effetti del brevetto comunitario</t>
        </is>
      </c>
      <c r="BG67" s="2" t="inlineStr">
        <is>
          <t>2|
2</t>
        </is>
      </c>
      <c r="BH67" s="2" t="inlineStr">
        <is>
          <t xml:space="preserve">|
</t>
        </is>
      </c>
      <c r="BI67" t="inlineStr">
        <is>
          <t/>
        </is>
      </c>
      <c r="BJ67" t="inlineStr">
        <is>
          <t/>
        </is>
      </c>
      <c r="BK67" t="inlineStr">
        <is>
          <t/>
        </is>
      </c>
      <c r="BL67" t="inlineStr">
        <is>
          <t/>
        </is>
      </c>
      <c r="BM67" t="inlineStr">
        <is>
          <t/>
        </is>
      </c>
      <c r="BN67" s="2" t="inlineStr">
        <is>
          <t>Kopienas preču zīmes piešķirto tiesību izlietošana</t>
        </is>
      </c>
      <c r="BO67" s="2" t="inlineStr">
        <is>
          <t>2</t>
        </is>
      </c>
      <c r="BP67" s="2" t="inlineStr">
        <is>
          <t/>
        </is>
      </c>
      <c r="BQ67" t="inlineStr">
        <is>
          <t/>
        </is>
      </c>
      <c r="BR67" t="inlineStr">
        <is>
          <t/>
        </is>
      </c>
      <c r="BS67" t="inlineStr">
        <is>
          <t/>
        </is>
      </c>
      <c r="BT67" t="inlineStr">
        <is>
          <t/>
        </is>
      </c>
      <c r="BU67" t="inlineStr">
        <is>
          <t/>
        </is>
      </c>
      <c r="BV67" s="2" t="inlineStr">
        <is>
          <t>uitputting van het aan het Gemeenschapsmerk verbonden recht</t>
        </is>
      </c>
      <c r="BW67" s="2" t="inlineStr">
        <is>
          <t>3</t>
        </is>
      </c>
      <c r="BX67" s="2" t="inlineStr">
        <is>
          <t/>
        </is>
      </c>
      <c r="BY67" t="inlineStr">
        <is>
          <t/>
        </is>
      </c>
      <c r="BZ67" t="inlineStr">
        <is>
          <t/>
        </is>
      </c>
      <c r="CA67" t="inlineStr">
        <is>
          <t/>
        </is>
      </c>
      <c r="CB67" t="inlineStr">
        <is>
          <t/>
        </is>
      </c>
      <c r="CC67" t="inlineStr">
        <is>
          <t/>
        </is>
      </c>
      <c r="CD67" t="inlineStr">
        <is>
          <t/>
        </is>
      </c>
      <c r="CE67" t="inlineStr">
        <is>
          <t/>
        </is>
      </c>
      <c r="CF67" t="inlineStr">
        <is>
          <t/>
        </is>
      </c>
      <c r="CG67" t="inlineStr">
        <is>
          <t/>
        </is>
      </c>
      <c r="CH67" t="inlineStr">
        <is>
          <t/>
        </is>
      </c>
      <c r="CI67" t="inlineStr">
        <is>
          <t/>
        </is>
      </c>
      <c r="CJ67" t="inlineStr">
        <is>
          <t/>
        </is>
      </c>
      <c r="CK67" t="inlineStr">
        <is>
          <t/>
        </is>
      </c>
      <c r="CL67" t="inlineStr">
        <is>
          <t/>
        </is>
      </c>
      <c r="CM67" t="inlineStr">
        <is>
          <t/>
        </is>
      </c>
      <c r="CN67" t="inlineStr">
        <is>
          <t/>
        </is>
      </c>
      <c r="CO67" t="inlineStr">
        <is>
          <t/>
        </is>
      </c>
      <c r="CP67" t="inlineStr">
        <is>
          <t/>
        </is>
      </c>
      <c r="CQ67" t="inlineStr">
        <is>
          <t/>
        </is>
      </c>
      <c r="CR67" t="inlineStr">
        <is>
          <t/>
        </is>
      </c>
      <c r="CS67" t="inlineStr">
        <is>
          <t/>
        </is>
      </c>
      <c r="CT67" t="inlineStr">
        <is>
          <t/>
        </is>
      </c>
      <c r="CU67" t="inlineStr">
        <is>
          <t/>
        </is>
      </c>
      <c r="CV67" t="inlineStr">
        <is>
          <t/>
        </is>
      </c>
      <c r="CW67" t="inlineStr">
        <is>
          <t/>
        </is>
      </c>
    </row>
    <row r="68">
      <c r="A68" s="1" t="str">
        <f>HYPERLINK("https://iate.europa.eu/entry/result/782170/all", "782170")</f>
        <v>782170</v>
      </c>
      <c r="B68" t="inlineStr">
        <is>
          <t>EUROPEAN UNION;LAW</t>
        </is>
      </c>
      <c r="C68" t="inlineStr">
        <is>
          <t>EUROPEAN UNION|European Union law;LAW</t>
        </is>
      </c>
      <c r="D68" t="inlineStr">
        <is>
          <t>no</t>
        </is>
      </c>
      <c r="E68" t="inlineStr">
        <is>
          <t/>
        </is>
      </c>
      <c r="F68" t="inlineStr">
        <is>
          <t/>
        </is>
      </c>
      <c r="G68" t="inlineStr">
        <is>
          <t/>
        </is>
      </c>
      <c r="H68" t="inlineStr">
        <is>
          <t/>
        </is>
      </c>
      <c r="I68" t="inlineStr">
        <is>
          <t/>
        </is>
      </c>
      <c r="J68" t="inlineStr">
        <is>
          <t/>
        </is>
      </c>
      <c r="K68" t="inlineStr">
        <is>
          <t/>
        </is>
      </c>
      <c r="L68" t="inlineStr">
        <is>
          <t/>
        </is>
      </c>
      <c r="M68" t="inlineStr">
        <is>
          <t/>
        </is>
      </c>
      <c r="N68" s="2" t="inlineStr">
        <is>
          <t>væsentlige formmangler</t>
        </is>
      </c>
      <c r="O68" s="2" t="inlineStr">
        <is>
          <t>4</t>
        </is>
      </c>
      <c r="P68" s="2" t="inlineStr">
        <is>
          <t/>
        </is>
      </c>
      <c r="Q68" t="inlineStr">
        <is>
          <t/>
        </is>
      </c>
      <c r="R68" s="2" t="inlineStr">
        <is>
          <t>Verletzung wesentlicher Formvorschriften|
Verletzung wesentlicher Verfahrensvorschriften</t>
        </is>
      </c>
      <c r="S68" s="2" t="inlineStr">
        <is>
          <t>3|
3</t>
        </is>
      </c>
      <c r="T68" s="2" t="inlineStr">
        <is>
          <t xml:space="preserve">|
</t>
        </is>
      </c>
      <c r="U68" t="inlineStr">
        <is>
          <t/>
        </is>
      </c>
      <c r="V68" s="2" t="inlineStr">
        <is>
          <t>παραβίαση ουσιώδους τύπου</t>
        </is>
      </c>
      <c r="W68" s="2" t="inlineStr">
        <is>
          <t>2</t>
        </is>
      </c>
      <c r="X68" s="2" t="inlineStr">
        <is>
          <t/>
        </is>
      </c>
      <c r="Y68" t="inlineStr">
        <is>
          <t/>
        </is>
      </c>
      <c r="Z68" s="2" t="inlineStr">
        <is>
          <t>infringement of an essential procedural requirement</t>
        </is>
      </c>
      <c r="AA68" s="2" t="inlineStr">
        <is>
          <t>1</t>
        </is>
      </c>
      <c r="AB68" s="2" t="inlineStr">
        <is>
          <t/>
        </is>
      </c>
      <c r="AC68" t="inlineStr">
        <is>
          <t/>
        </is>
      </c>
      <c r="AD68" s="2" t="inlineStr">
        <is>
          <t>vicio sustancial de forma|
quebrantamiento sustancial de forma</t>
        </is>
      </c>
      <c r="AE68" s="2" t="inlineStr">
        <is>
          <t>4|
4</t>
        </is>
      </c>
      <c r="AF68" s="2" t="inlineStr">
        <is>
          <t xml:space="preserve">|
</t>
        </is>
      </c>
      <c r="AG68" t="inlineStr">
        <is>
          <t>Inobservancia no subsanable de las normas de procedimiento aplicables a un acto jurídico lesivo, de tal entidad que puede dar lugar por sí misma a un recurso de anulación del acto sin que sea necesario demostrar que este está afectado, además, por algún otro vicio.</t>
        </is>
      </c>
      <c r="AH68" t="inlineStr">
        <is>
          <t/>
        </is>
      </c>
      <c r="AI68" t="inlineStr">
        <is>
          <t/>
        </is>
      </c>
      <c r="AJ68" t="inlineStr">
        <is>
          <t/>
        </is>
      </c>
      <c r="AK68" t="inlineStr">
        <is>
          <t/>
        </is>
      </c>
      <c r="AL68" s="2" t="inlineStr">
        <is>
          <t>olennaisen menettelymääräyksen rikkominen</t>
        </is>
      </c>
      <c r="AM68" s="2" t="inlineStr">
        <is>
          <t>3</t>
        </is>
      </c>
      <c r="AN68" s="2" t="inlineStr">
        <is>
          <t/>
        </is>
      </c>
      <c r="AO68" t="inlineStr">
        <is>
          <t/>
        </is>
      </c>
      <c r="AP68" s="2" t="inlineStr">
        <is>
          <t>violation des formes substantielles</t>
        </is>
      </c>
      <c r="AQ68" s="2" t="inlineStr">
        <is>
          <t>4</t>
        </is>
      </c>
      <c r="AR68" s="2" t="inlineStr">
        <is>
          <t/>
        </is>
      </c>
      <c r="AS68" t="inlineStr">
        <is>
          <t/>
        </is>
      </c>
      <c r="AT68" t="inlineStr">
        <is>
          <t/>
        </is>
      </c>
      <c r="AU68" t="inlineStr">
        <is>
          <t/>
        </is>
      </c>
      <c r="AV68" t="inlineStr">
        <is>
          <t/>
        </is>
      </c>
      <c r="AW68" t="inlineStr">
        <is>
          <t/>
        </is>
      </c>
      <c r="AX68" t="inlineStr">
        <is>
          <t/>
        </is>
      </c>
      <c r="AY68" t="inlineStr">
        <is>
          <t/>
        </is>
      </c>
      <c r="AZ68" t="inlineStr">
        <is>
          <t/>
        </is>
      </c>
      <c r="BA68" t="inlineStr">
        <is>
          <t/>
        </is>
      </c>
      <c r="BB68" t="inlineStr">
        <is>
          <t/>
        </is>
      </c>
      <c r="BC68" t="inlineStr">
        <is>
          <t/>
        </is>
      </c>
      <c r="BD68" t="inlineStr">
        <is>
          <t/>
        </is>
      </c>
      <c r="BE68" t="inlineStr">
        <is>
          <t/>
        </is>
      </c>
      <c r="BF68" s="2" t="inlineStr">
        <is>
          <t>inosservanza di norme processuali essenziali|
inosservanza di norme procedurali essenziali</t>
        </is>
      </c>
      <c r="BG68" s="2" t="inlineStr">
        <is>
          <t>3|
3</t>
        </is>
      </c>
      <c r="BH68" s="2" t="inlineStr">
        <is>
          <t xml:space="preserve">|
</t>
        </is>
      </c>
      <c r="BI68" t="inlineStr">
        <is>
          <t/>
        </is>
      </c>
      <c r="BJ68" t="inlineStr">
        <is>
          <t/>
        </is>
      </c>
      <c r="BK68" t="inlineStr">
        <is>
          <t/>
        </is>
      </c>
      <c r="BL68" t="inlineStr">
        <is>
          <t/>
        </is>
      </c>
      <c r="BM68" t="inlineStr">
        <is>
          <t/>
        </is>
      </c>
      <c r="BN68" s="2" t="inlineStr">
        <is>
          <t>būtisku procedūras noteikumu pārkāpums</t>
        </is>
      </c>
      <c r="BO68" s="2" t="inlineStr">
        <is>
          <t>3</t>
        </is>
      </c>
      <c r="BP68" s="2" t="inlineStr">
        <is>
          <t/>
        </is>
      </c>
      <c r="BQ68" t="inlineStr">
        <is>
          <t/>
        </is>
      </c>
      <c r="BR68" t="inlineStr">
        <is>
          <t/>
        </is>
      </c>
      <c r="BS68" t="inlineStr">
        <is>
          <t/>
        </is>
      </c>
      <c r="BT68" t="inlineStr">
        <is>
          <t/>
        </is>
      </c>
      <c r="BU68" t="inlineStr">
        <is>
          <t/>
        </is>
      </c>
      <c r="BV68" s="2" t="inlineStr">
        <is>
          <t>schending van wezenlijke vormvoorschriften</t>
        </is>
      </c>
      <c r="BW68" s="2" t="inlineStr">
        <is>
          <t>3</t>
        </is>
      </c>
      <c r="BX68" s="2" t="inlineStr">
        <is>
          <t/>
        </is>
      </c>
      <c r="BY68" t="inlineStr">
        <is>
          <t/>
        </is>
      </c>
      <c r="BZ68" t="inlineStr">
        <is>
          <t/>
        </is>
      </c>
      <c r="CA68" t="inlineStr">
        <is>
          <t/>
        </is>
      </c>
      <c r="CB68" t="inlineStr">
        <is>
          <t/>
        </is>
      </c>
      <c r="CC68" t="inlineStr">
        <is>
          <t/>
        </is>
      </c>
      <c r="CD68" s="2" t="inlineStr">
        <is>
          <t>violação de formalidades essenciais</t>
        </is>
      </c>
      <c r="CE68" s="2" t="inlineStr">
        <is>
          <t>2</t>
        </is>
      </c>
      <c r="CF68" s="2" t="inlineStr">
        <is>
          <t/>
        </is>
      </c>
      <c r="CG68" t="inlineStr">
        <is>
          <t/>
        </is>
      </c>
      <c r="CH68" t="inlineStr">
        <is>
          <t/>
        </is>
      </c>
      <c r="CI68" t="inlineStr">
        <is>
          <t/>
        </is>
      </c>
      <c r="CJ68" t="inlineStr">
        <is>
          <t/>
        </is>
      </c>
      <c r="CK68" t="inlineStr">
        <is>
          <t/>
        </is>
      </c>
      <c r="CL68" t="inlineStr">
        <is>
          <t/>
        </is>
      </c>
      <c r="CM68" t="inlineStr">
        <is>
          <t/>
        </is>
      </c>
      <c r="CN68" t="inlineStr">
        <is>
          <t/>
        </is>
      </c>
      <c r="CO68" t="inlineStr">
        <is>
          <t/>
        </is>
      </c>
      <c r="CP68" t="inlineStr">
        <is>
          <t/>
        </is>
      </c>
      <c r="CQ68" t="inlineStr">
        <is>
          <t/>
        </is>
      </c>
      <c r="CR68" t="inlineStr">
        <is>
          <t/>
        </is>
      </c>
      <c r="CS68" t="inlineStr">
        <is>
          <t/>
        </is>
      </c>
      <c r="CT68" s="2" t="inlineStr">
        <is>
          <t>åsidosättande av väsentliga formföreskrifter</t>
        </is>
      </c>
      <c r="CU68" s="2" t="inlineStr">
        <is>
          <t>2</t>
        </is>
      </c>
      <c r="CV68" s="2" t="inlineStr">
        <is>
          <t/>
        </is>
      </c>
      <c r="CW68" t="inlineStr">
        <is>
          <t/>
        </is>
      </c>
    </row>
    <row r="69">
      <c r="A69" s="1" t="str">
        <f>HYPERLINK("https://iate.europa.eu/entry/result/775593/all", "775593")</f>
        <v>775593</v>
      </c>
      <c r="B69" t="inlineStr">
        <is>
          <t>PRODUCTION, TECHNOLOGY AND RESEARCH;INDUSTRY</t>
        </is>
      </c>
      <c r="C69" t="inlineStr">
        <is>
          <t>PRODUCTION, TECHNOLOGY AND RESEARCH|research and intellectual property|intellectual property;INDUSTRY|industrial structures and policy</t>
        </is>
      </c>
      <c r="D69" t="inlineStr">
        <is>
          <t>no</t>
        </is>
      </c>
      <c r="E69" t="inlineStr">
        <is>
          <t/>
        </is>
      </c>
      <c r="F69" s="2" t="inlineStr">
        <is>
          <t>индустриална собственост</t>
        </is>
      </c>
      <c r="G69" s="2" t="inlineStr">
        <is>
          <t>4</t>
        </is>
      </c>
      <c r="H69" s="2" t="inlineStr">
        <is>
          <t/>
        </is>
      </c>
      <c r="I69" t="inlineStr">
        <is>
          <t>категория интелектуална собственост, която включва патентите за изобретения, полезните образци, индустриалните рисунки или модели, фабричните или търговски марки, знаците за услуги, търговското име, указанията за произход или наименованията на мястото за произход</t>
        </is>
      </c>
      <c r="J69" t="inlineStr">
        <is>
          <t/>
        </is>
      </c>
      <c r="K69" t="inlineStr">
        <is>
          <t/>
        </is>
      </c>
      <c r="L69" t="inlineStr">
        <is>
          <t/>
        </is>
      </c>
      <c r="M69" t="inlineStr">
        <is>
          <t/>
        </is>
      </c>
      <c r="N69" s="2" t="inlineStr">
        <is>
          <t>industriel ejendomsret</t>
        </is>
      </c>
      <c r="O69" s="2" t="inlineStr">
        <is>
          <t>1</t>
        </is>
      </c>
      <c r="P69" s="2" t="inlineStr">
        <is>
          <t/>
        </is>
      </c>
      <c r="Q69" t="inlineStr">
        <is>
          <t/>
        </is>
      </c>
      <c r="R69" s="2" t="inlineStr">
        <is>
          <t>gewerbliches Eigentum</t>
        </is>
      </c>
      <c r="S69" s="2" t="inlineStr">
        <is>
          <t>3</t>
        </is>
      </c>
      <c r="T69" s="2" t="inlineStr">
        <is>
          <t/>
        </is>
      </c>
      <c r="U69" t="inlineStr">
        <is>
          <t/>
        </is>
      </c>
      <c r="V69" s="2" t="inlineStr">
        <is>
          <t>βιομηχανική ιδιοκτησία</t>
        </is>
      </c>
      <c r="W69" s="2" t="inlineStr">
        <is>
          <t>4</t>
        </is>
      </c>
      <c r="X69" s="2" t="inlineStr">
        <is>
          <t/>
        </is>
      </c>
      <c r="Y69" t="inlineStr">
        <is>
          <t>&lt;b&gt;Διανοητική ιδιοκτησία &lt;/b&gt; (intellectual property) &lt;a href="/entry/result/775594/all" id="ENTRY_TO_ENTRY_CONVERTER" target="_blank"&gt;IATE:775594&lt;/a&gt; ονομάζουμε τα δικαιώματα των δημιουργών που προκύπτουν από τη δημιουργία ενός προϊόντος του νου, το οποίο έτσι αντιμετωπίζεται ως άυλο περιουσιακό στοιχείο. H διανοητική ιδιοκτησία διακρίνεται σε δύο κατηγορίες:&lt;br&gt;Τη &lt;b&gt;Βιομηχανική ιδιοκτησία&lt;/b&gt; (industrial property) &lt;a href="/entry/result/775593/all" id="ENTRY_TO_ENTRY_CONVERTER" target="_blank"&gt;IATE:775593&lt;/a&gt; που περιλαμβάνει τα διπλώματα ευρεσιτεχνίας (εφευρέσεις), τα υποδείγματα χρησιμότητας (μικρές εφευρέσεις), τα δικαιώματα επί φυτικών ποικιλιών αλλά και τα σήματα, τα βιομηχανικά σχέδια και τις προστατευόμενες γεωγραφικές ονομασίες προελεύσεως. &lt;br&gt;Την &lt;b&gt;Πνευματική ιδιοκτησία&lt;/b&gt; (copyright) &lt;a href="/entry/result/858491/all" id="ENTRY_TO_ENTRY_CONVERTER" target="_blank"&gt;IATE:858491&lt;/a&gt; που προστατεύει κυρίως έργα λογοτεχνίας και τέχνης, όπως βιβλία, θέατρο, ζωγραφική, γλυπτική, φωτογραφία, αρχιτεκτονική, αλλά και το λογισμικό και με συγγενικά δικαιώματα τις ηχογραφήσεις, τις εκτελέσεις και παραστάσεις έργων, ραδιοφωνικά και τηλεοπτικά προγράμματα. &lt;br&gt;Αρμόδιος διεθνής οργανισμός είναι ο Παγκόσμιος Οργανισμός Διανοητικής Ιδιοκτησίας (World Intellectual Property Organization). Η 26η Απριλίου έχει οριστεί ως Παγκόσμια Ημέρα Διανοητικής Ιδιοκτησίας.</t>
        </is>
      </c>
      <c r="Z69" s="2" t="inlineStr">
        <is>
          <t>industrial property</t>
        </is>
      </c>
      <c r="AA69" s="2" t="inlineStr">
        <is>
          <t>4</t>
        </is>
      </c>
      <c r="AB69" s="2" t="inlineStr">
        <is>
          <t/>
        </is>
      </c>
      <c r="AC69" t="inlineStr">
        <is>
          <t>The category of intellectual property which includes inventions (patents), trademarks, industrial designs, and geographic indications of source.</t>
        </is>
      </c>
      <c r="AD69" s="2" t="inlineStr">
        <is>
          <t>propiedad industrial</t>
        </is>
      </c>
      <c r="AE69" s="2" t="inlineStr">
        <is>
          <t>3</t>
        </is>
      </c>
      <c r="AF69" s="2" t="inlineStr">
        <is>
          <t/>
        </is>
      </c>
      <c r="AG69" t="inlineStr">
        <is>
          <t>Conjunto de derechos que corresponden al autor de determinadas creaciones inmateriales que pueden tener una aplicación industrial.</t>
        </is>
      </c>
      <c r="AH69" s="2" t="inlineStr">
        <is>
          <t>tööstusomand</t>
        </is>
      </c>
      <c r="AI69" s="2" t="inlineStr">
        <is>
          <t>3</t>
        </is>
      </c>
      <c r="AJ69" s="2" t="inlineStr">
        <is>
          <t/>
        </is>
      </c>
      <c r="AK69" t="inlineStr">
        <is>
          <t>õigused, millega kaitstakse erisuguseid tööstuslikult toodetavaid intellektuaalomandi objekte. Tööstusomandi objektideks on muu hulgas kaubamärgid, patendid ja kasulikud mudelid, tööstusdisainilahendused, geograafilised tähised, mikrolülituse topoloogiad.</t>
        </is>
      </c>
      <c r="AL69" s="2" t="inlineStr">
        <is>
          <t>teollisoikeus</t>
        </is>
      </c>
      <c r="AM69" s="2" t="inlineStr">
        <is>
          <t>3</t>
        </is>
      </c>
      <c r="AN69" s="2" t="inlineStr">
        <is>
          <t/>
        </is>
      </c>
      <c r="AO69" t="inlineStr">
        <is>
          <t/>
        </is>
      </c>
      <c r="AP69" s="2" t="inlineStr">
        <is>
          <t>propriété industrielle</t>
        </is>
      </c>
      <c r="AQ69" s="2" t="inlineStr">
        <is>
          <t>4</t>
        </is>
      </c>
      <c r="AR69" s="2" t="inlineStr">
        <is>
          <t/>
        </is>
      </c>
      <c r="AS69" t="inlineStr">
        <is>
          <t>Ensemble de droits protégeant des créations de l'esprit dans le domaine de la technique, de l'industrie et du commerce. Il couvre les inventions (brevets), les marques, les dessins et modèles, les circuits intégrés, ainsi que les indications géographiques.</t>
        </is>
      </c>
      <c r="AT69" t="inlineStr">
        <is>
          <t/>
        </is>
      </c>
      <c r="AU69" t="inlineStr">
        <is>
          <t/>
        </is>
      </c>
      <c r="AV69" t="inlineStr">
        <is>
          <t/>
        </is>
      </c>
      <c r="AW69" t="inlineStr">
        <is>
          <t/>
        </is>
      </c>
      <c r="AX69" t="inlineStr">
        <is>
          <t/>
        </is>
      </c>
      <c r="AY69" t="inlineStr">
        <is>
          <t/>
        </is>
      </c>
      <c r="AZ69" t="inlineStr">
        <is>
          <t/>
        </is>
      </c>
      <c r="BA69" t="inlineStr">
        <is>
          <t/>
        </is>
      </c>
      <c r="BB69" t="inlineStr">
        <is>
          <t/>
        </is>
      </c>
      <c r="BC69" t="inlineStr">
        <is>
          <t/>
        </is>
      </c>
      <c r="BD69" t="inlineStr">
        <is>
          <t/>
        </is>
      </c>
      <c r="BE69" t="inlineStr">
        <is>
          <t/>
        </is>
      </c>
      <c r="BF69" s="2" t="inlineStr">
        <is>
          <t>proprietà industriale</t>
        </is>
      </c>
      <c r="BG69" s="2" t="inlineStr">
        <is>
          <t>3</t>
        </is>
      </c>
      <c r="BH69" s="2" t="inlineStr">
        <is>
          <t/>
        </is>
      </c>
      <c r="BI69" t="inlineStr">
        <is>
          <t>Insieme di istituti giuridici che regolano la tutela delle creazioni intellettuali a contenuto tecnologico e la tutela sui segni distintivi dell’impresa. La proprietà industriale si riferisce all'accezione più ampia di attività economica e si applica non solo all'industria e al commercio ma anche alle industrie agricole ed estrattive e a tutti i prodotti fabbricati o naturali.</t>
        </is>
      </c>
      <c r="BJ69" s="2" t="inlineStr">
        <is>
          <t>pramoninė nuosavybė</t>
        </is>
      </c>
      <c r="BK69" s="2" t="inlineStr">
        <is>
          <t>4</t>
        </is>
      </c>
      <c r="BL69" s="2" t="inlineStr">
        <is>
          <t/>
        </is>
      </c>
      <c r="BM69" t="inlineStr">
        <is>
          <t>išradimų patentai, naudingieji modeliai, pramoninis dizainas, prekių ženklai, paslaugų ženklai, firmų vardai ir kilmės nuorodos arba kilmės vietos pavadinimai, taip pat apsauga nuo nesąžiningos konkurencijos</t>
        </is>
      </c>
      <c r="BN69" t="inlineStr">
        <is>
          <t/>
        </is>
      </c>
      <c r="BO69" t="inlineStr">
        <is>
          <t/>
        </is>
      </c>
      <c r="BP69" t="inlineStr">
        <is>
          <t/>
        </is>
      </c>
      <c r="BQ69" t="inlineStr">
        <is>
          <t/>
        </is>
      </c>
      <c r="BR69" t="inlineStr">
        <is>
          <t/>
        </is>
      </c>
      <c r="BS69" t="inlineStr">
        <is>
          <t/>
        </is>
      </c>
      <c r="BT69" t="inlineStr">
        <is>
          <t/>
        </is>
      </c>
      <c r="BU69" t="inlineStr">
        <is>
          <t/>
        </is>
      </c>
      <c r="BV69" s="2" t="inlineStr">
        <is>
          <t>(de) industriële eigendom</t>
        </is>
      </c>
      <c r="BW69" s="2" t="inlineStr">
        <is>
          <t>2</t>
        </is>
      </c>
      <c r="BX69" s="2" t="inlineStr">
        <is>
          <t/>
        </is>
      </c>
      <c r="BY69" t="inlineStr">
        <is>
          <t/>
        </is>
      </c>
      <c r="BZ69" s="2" t="inlineStr">
        <is>
          <t>własność przemysłowa</t>
        </is>
      </c>
      <c r="CA69" s="2" t="inlineStr">
        <is>
          <t>4</t>
        </is>
      </c>
      <c r="CB69" s="2" t="inlineStr">
        <is>
          <t/>
        </is>
      </c>
      <c r="CC69" t="inlineStr">
        <is>
          <t>rodzaj praw wyłącznych wynikających z narodowego, międzynarodowego lub regionalnego ustawodawstwa; przykładami praw wyłącznych są: patent, prawo ochronne na wzór użytkowy oraz prawo ochronne na znak towarowy</t>
        </is>
      </c>
      <c r="CD69" s="2" t="inlineStr">
        <is>
          <t>propriedade industrial</t>
        </is>
      </c>
      <c r="CE69" s="2" t="inlineStr">
        <is>
          <t>3</t>
        </is>
      </c>
      <c r="CF69" s="2" t="inlineStr">
        <is>
          <t/>
        </is>
      </c>
      <c r="CG69" t="inlineStr">
        <is>
          <t>"O termo 'propriedade industrial' designa um conjunto de direitos entre os quais figuram (...) as patentes de invenção, os modelos de utilidade, os certificados complementares de protecção para os medicamentos e os produtos fitofarmacêuticos, as topografias de produtos semi-condutores, as marcas de fábrica, de comércio ou de serviços, os desenhos e modelos industriais, nomes e insígnias de estabelecimentos e insígnias, logotipos, denominações de origem e indicações geográficas, recompensas, etc." (Sítio Internet do Instituto Nacional da Propriedade Industrial, &lt;a href="http://www.inpi.pt" target="_blank"&gt;www.inpi.pt&lt;/a&gt;, 5/2/00)</t>
        </is>
      </c>
      <c r="CH69" s="2" t="inlineStr">
        <is>
          <t>proprietate industrială</t>
        </is>
      </c>
      <c r="CI69" s="2" t="inlineStr">
        <is>
          <t>3</t>
        </is>
      </c>
      <c r="CJ69" s="2" t="inlineStr">
        <is>
          <t/>
        </is>
      </c>
      <c r="CK69" t="inlineStr">
        <is>
          <t>categorie de proprietate intelectuală&lt;sup&gt;1&lt;/sup&gt; care cuprinde creații tehnice (invenții, modele de utilitate) și estetice (desene și modele industriale), semne distinctive asociate produselor (marcă, nume comercial, indicație geografică)</t>
        </is>
      </c>
      <c r="CL69" s="2" t="inlineStr">
        <is>
          <t>priemyselné vlastníctvo</t>
        </is>
      </c>
      <c r="CM69" s="2" t="inlineStr">
        <is>
          <t>3</t>
        </is>
      </c>
      <c r="CN69" s="2" t="inlineStr">
        <is>
          <t/>
        </is>
      </c>
      <c r="CO69" t="inlineStr">
        <is>
          <t>podskupina duševného vlastníctva, ktorá zahŕňa tie typy duševného vlastníctva &lt;a href="/entry/result/775594/all" id="ENTRY_TO_ENTRY_CONVERTER" target="_blank"&gt;IATE:775594&lt;/a&gt; , ktoré majú priemyselné využitie</t>
        </is>
      </c>
      <c r="CP69" t="inlineStr">
        <is>
          <t/>
        </is>
      </c>
      <c r="CQ69" t="inlineStr">
        <is>
          <t/>
        </is>
      </c>
      <c r="CR69" t="inlineStr">
        <is>
          <t/>
        </is>
      </c>
      <c r="CS69" t="inlineStr">
        <is>
          <t/>
        </is>
      </c>
      <c r="CT69" s="2" t="inlineStr">
        <is>
          <t>industriell äganderätt|
industriellt rättsskydd</t>
        </is>
      </c>
      <c r="CU69" s="2" t="inlineStr">
        <is>
          <t>3|
3</t>
        </is>
      </c>
      <c r="CV69" s="2" t="inlineStr">
        <is>
          <t xml:space="preserve">|
</t>
        </is>
      </c>
      <c r="CW69" t="inlineStr">
        <is>
          <t>Den del av immaterialrätten som omfattar bl.a. skydd för tekniska lösningar genom patent.</t>
        </is>
      </c>
    </row>
    <row r="70">
      <c r="A70" s="1" t="str">
        <f>HYPERLINK("https://iate.europa.eu/entry/result/3578366/all", "3578366")</f>
        <v>3578366</v>
      </c>
      <c r="B70" t="inlineStr">
        <is>
          <t>PRODUCTION, TECHNOLOGY AND RESEARCH</t>
        </is>
      </c>
      <c r="C70" t="inlineStr">
        <is>
          <t>PRODUCTION, TECHNOLOGY AND RESEARCH|research and intellectual property|intellectual property</t>
        </is>
      </c>
      <c r="D70" t="inlineStr">
        <is>
          <t>no</t>
        </is>
      </c>
      <c r="E70" t="inlineStr">
        <is>
          <t/>
        </is>
      </c>
      <c r="F70" s="2" t="inlineStr">
        <is>
          <t>легитимен притежател</t>
        </is>
      </c>
      <c r="G70" s="2" t="inlineStr">
        <is>
          <t>3</t>
        </is>
      </c>
      <c r="H70" s="2" t="inlineStr">
        <is>
          <t/>
        </is>
      </c>
      <c r="I70" t="inlineStr">
        <is>
          <t/>
        </is>
      </c>
      <c r="J70" s="2" t="inlineStr">
        <is>
          <t>právoplatný majitel</t>
        </is>
      </c>
      <c r="K70" s="2" t="inlineStr">
        <is>
          <t>3</t>
        </is>
      </c>
      <c r="L70" s="2" t="inlineStr">
        <is>
          <t/>
        </is>
      </c>
      <c r="M70" t="inlineStr">
        <is>
          <t/>
        </is>
      </c>
      <c r="N70" s="2" t="inlineStr">
        <is>
          <t>retmæssig indehaver</t>
        </is>
      </c>
      <c r="O70" s="2" t="inlineStr">
        <is>
          <t>3</t>
        </is>
      </c>
      <c r="P70" s="2" t="inlineStr">
        <is>
          <t/>
        </is>
      </c>
      <c r="Q70" t="inlineStr">
        <is>
          <t/>
        </is>
      </c>
      <c r="R70" s="2" t="inlineStr">
        <is>
          <t>rechtmäßiger Inhaber</t>
        </is>
      </c>
      <c r="S70" s="2" t="inlineStr">
        <is>
          <t>4</t>
        </is>
      </c>
      <c r="T70" s="2" t="inlineStr">
        <is>
          <t/>
        </is>
      </c>
      <c r="U70" t="inlineStr">
        <is>
          <t>Person, der nach den geltenden gesetzlichen Bestimmungen das Recht auf ein Geschmacksmuster zusteht</t>
        </is>
      </c>
      <c r="V70" s="2" t="inlineStr">
        <is>
          <t>νόμιμος δικαιούχος</t>
        </is>
      </c>
      <c r="W70" s="2" t="inlineStr">
        <is>
          <t>3</t>
        </is>
      </c>
      <c r="X70" s="2" t="inlineStr">
        <is>
          <t/>
        </is>
      </c>
      <c r="Y70" t="inlineStr">
        <is>
          <t/>
        </is>
      </c>
      <c r="Z70" s="2" t="inlineStr">
        <is>
          <t>legitimate holder</t>
        </is>
      </c>
      <c r="AA70" s="2" t="inlineStr">
        <is>
          <t>4</t>
        </is>
      </c>
      <c r="AB70" s="2" t="inlineStr">
        <is>
          <t/>
        </is>
      </c>
      <c r="AC70" t="inlineStr">
        <is>
          <t>person lawfully entitled to a design</t>
        </is>
      </c>
      <c r="AD70" s="2" t="inlineStr">
        <is>
          <t>legítimo titular del dibujo o modelo</t>
        </is>
      </c>
      <c r="AE70" s="2" t="inlineStr">
        <is>
          <t>4</t>
        </is>
      </c>
      <c r="AF70" s="2" t="inlineStr">
        <is>
          <t/>
        </is>
      </c>
      <c r="AG70" t="inlineStr">
        <is>
          <t>persona a la que se otorga legalmente el derecho de un dibujo o modelo</t>
        </is>
      </c>
      <c r="AH70" s="2" t="inlineStr">
        <is>
          <t>seaduslik omanik</t>
        </is>
      </c>
      <c r="AI70" s="2" t="inlineStr">
        <is>
          <t>3</t>
        </is>
      </c>
      <c r="AJ70" s="2" t="inlineStr">
        <is>
          <t/>
        </is>
      </c>
      <c r="AK70" t="inlineStr">
        <is>
          <t/>
        </is>
      </c>
      <c r="AL70" s="2" t="inlineStr">
        <is>
          <t>laillinen haltija</t>
        </is>
      </c>
      <c r="AM70" s="2" t="inlineStr">
        <is>
          <t>3</t>
        </is>
      </c>
      <c r="AN70" s="2" t="inlineStr">
        <is>
          <t/>
        </is>
      </c>
      <c r="AO70" t="inlineStr">
        <is>
          <t/>
        </is>
      </c>
      <c r="AP70" s="2" t="inlineStr">
        <is>
          <t>titulaire légitime</t>
        </is>
      </c>
      <c r="AQ70" s="2" t="inlineStr">
        <is>
          <t>4</t>
        </is>
      </c>
      <c r="AR70" s="2" t="inlineStr">
        <is>
          <t/>
        </is>
      </c>
      <c r="AS70" t="inlineStr">
        <is>
          <t>personne détenant légalement un dessin ou modèle</t>
        </is>
      </c>
      <c r="AT70" t="inlineStr">
        <is>
          <t/>
        </is>
      </c>
      <c r="AU70" t="inlineStr">
        <is>
          <t/>
        </is>
      </c>
      <c r="AV70" t="inlineStr">
        <is>
          <t/>
        </is>
      </c>
      <c r="AW70" t="inlineStr">
        <is>
          <t/>
        </is>
      </c>
      <c r="AX70" s="2" t="inlineStr">
        <is>
          <t>zakoniti nositelj</t>
        </is>
      </c>
      <c r="AY70" s="2" t="inlineStr">
        <is>
          <t>3</t>
        </is>
      </c>
      <c r="AZ70" s="2" t="inlineStr">
        <is>
          <t/>
        </is>
      </c>
      <c r="BA70" t="inlineStr">
        <is>
          <t/>
        </is>
      </c>
      <c r="BB70" s="2" t="inlineStr">
        <is>
          <t>jogosult</t>
        </is>
      </c>
      <c r="BC70" s="2" t="inlineStr">
        <is>
          <t>3</t>
        </is>
      </c>
      <c r="BD70" s="2" t="inlineStr">
        <is>
          <t/>
        </is>
      </c>
      <c r="BE70" t="inlineStr">
        <is>
          <t/>
        </is>
      </c>
      <c r="BF70" s="2" t="inlineStr">
        <is>
          <t>legittimo titolare</t>
        </is>
      </c>
      <c r="BG70" s="2" t="inlineStr">
        <is>
          <t>4</t>
        </is>
      </c>
      <c r="BH70" s="2" t="inlineStr">
        <is>
          <t/>
        </is>
      </c>
      <c r="BI70" t="inlineStr">
        <is>
          <t>soggetto cui spettano secondo la legge i diritti legati a un disegno o modello</t>
        </is>
      </c>
      <c r="BJ70" s="2" t="inlineStr">
        <is>
          <t>teisėtas savininkas</t>
        </is>
      </c>
      <c r="BK70" s="2" t="inlineStr">
        <is>
          <t>3</t>
        </is>
      </c>
      <c r="BL70" s="2" t="inlineStr">
        <is>
          <t/>
        </is>
      </c>
      <c r="BM70" t="inlineStr">
        <is>
          <t/>
        </is>
      </c>
      <c r="BN70" s="2" t="inlineStr">
        <is>
          <t>likumīgais īpašnieks</t>
        </is>
      </c>
      <c r="BO70" s="2" t="inlineStr">
        <is>
          <t>3</t>
        </is>
      </c>
      <c r="BP70" s="2" t="inlineStr">
        <is>
          <t/>
        </is>
      </c>
      <c r="BQ70" t="inlineStr">
        <is>
          <t/>
        </is>
      </c>
      <c r="BR70" s="2" t="inlineStr">
        <is>
          <t>pussessur leġittimu</t>
        </is>
      </c>
      <c r="BS70" s="2" t="inlineStr">
        <is>
          <t>3</t>
        </is>
      </c>
      <c r="BT70" s="2" t="inlineStr">
        <is>
          <t/>
        </is>
      </c>
      <c r="BU70" t="inlineStr">
        <is>
          <t/>
        </is>
      </c>
      <c r="BV70" s="2" t="inlineStr">
        <is>
          <t>rechtmatige houder</t>
        </is>
      </c>
      <c r="BW70" s="2" t="inlineStr">
        <is>
          <t>3</t>
        </is>
      </c>
      <c r="BX70" s="2" t="inlineStr">
        <is>
          <t/>
        </is>
      </c>
      <c r="BY70" t="inlineStr">
        <is>
          <t/>
        </is>
      </c>
      <c r="BZ70" s="2" t="inlineStr">
        <is>
          <t>prawowity właściciel</t>
        </is>
      </c>
      <c r="CA70" s="2" t="inlineStr">
        <is>
          <t>3</t>
        </is>
      </c>
      <c r="CB70" s="2" t="inlineStr">
        <is>
          <t/>
        </is>
      </c>
      <c r="CC70" t="inlineStr">
        <is>
          <t/>
        </is>
      </c>
      <c r="CD70" s="2" t="inlineStr">
        <is>
          <t>legítimo titular</t>
        </is>
      </c>
      <c r="CE70" s="2" t="inlineStr">
        <is>
          <t>3</t>
        </is>
      </c>
      <c r="CF70" s="2" t="inlineStr">
        <is>
          <t/>
        </is>
      </c>
      <c r="CG70" t="inlineStr">
        <is>
          <t/>
        </is>
      </c>
      <c r="CH70" s="2" t="inlineStr">
        <is>
          <t>titular legitim</t>
        </is>
      </c>
      <c r="CI70" s="2" t="inlineStr">
        <is>
          <t>3</t>
        </is>
      </c>
      <c r="CJ70" s="2" t="inlineStr">
        <is>
          <t/>
        </is>
      </c>
      <c r="CK70" t="inlineStr">
        <is>
          <t/>
        </is>
      </c>
      <c r="CL70" s="2" t="inlineStr">
        <is>
          <t>oprávnený majiteľ</t>
        </is>
      </c>
      <c r="CM70" s="2" t="inlineStr">
        <is>
          <t>3</t>
        </is>
      </c>
      <c r="CN70" s="2" t="inlineStr">
        <is>
          <t/>
        </is>
      </c>
      <c r="CO70" t="inlineStr">
        <is>
          <t/>
        </is>
      </c>
      <c r="CP70" s="2" t="inlineStr">
        <is>
          <t>zakoniti imetnik</t>
        </is>
      </c>
      <c r="CQ70" s="2" t="inlineStr">
        <is>
          <t>3</t>
        </is>
      </c>
      <c r="CR70" s="2" t="inlineStr">
        <is>
          <t/>
        </is>
      </c>
      <c r="CS70" t="inlineStr">
        <is>
          <t/>
        </is>
      </c>
      <c r="CT70" s="2" t="inlineStr">
        <is>
          <t>rättmätig innehavare</t>
        </is>
      </c>
      <c r="CU70" s="2" t="inlineStr">
        <is>
          <t>3</t>
        </is>
      </c>
      <c r="CV70" s="2" t="inlineStr">
        <is>
          <t/>
        </is>
      </c>
      <c r="CW70" t="inlineStr">
        <is>
          <t/>
        </is>
      </c>
    </row>
    <row r="71">
      <c r="A71" s="1" t="str">
        <f>HYPERLINK("https://iate.europa.eu/entry/result/3500776/all", "3500776")</f>
        <v>3500776</v>
      </c>
      <c r="B71" t="inlineStr">
        <is>
          <t>PRODUCTION, TECHNOLOGY AND RESEARCH</t>
        </is>
      </c>
      <c r="C71" t="inlineStr">
        <is>
          <t>PRODUCTION, TECHNOLOGY AND RESEARCH|research and intellectual property</t>
        </is>
      </c>
      <c r="D71" t="inlineStr">
        <is>
          <t>no</t>
        </is>
      </c>
      <c r="E71" t="inlineStr">
        <is>
          <t/>
        </is>
      </c>
      <c r="F71" t="inlineStr">
        <is>
          <t/>
        </is>
      </c>
      <c r="G71" t="inlineStr">
        <is>
          <t/>
        </is>
      </c>
      <c r="H71" t="inlineStr">
        <is>
          <t/>
        </is>
      </c>
      <c r="I71" t="inlineStr">
        <is>
          <t/>
        </is>
      </c>
      <c r="J71" t="inlineStr">
        <is>
          <t/>
        </is>
      </c>
      <c r="K71" t="inlineStr">
        <is>
          <t/>
        </is>
      </c>
      <c r="L71" t="inlineStr">
        <is>
          <t/>
        </is>
      </c>
      <c r="M71" t="inlineStr">
        <is>
          <t/>
        </is>
      </c>
      <c r="N71" t="inlineStr">
        <is>
          <t/>
        </is>
      </c>
      <c r="O71" t="inlineStr">
        <is>
          <t/>
        </is>
      </c>
      <c r="P71" t="inlineStr">
        <is>
          <t/>
        </is>
      </c>
      <c r="Q71" t="inlineStr">
        <is>
          <t/>
        </is>
      </c>
      <c r="R71" s="2" t="inlineStr">
        <is>
          <t>Eintragungshindernisse</t>
        </is>
      </c>
      <c r="S71" s="2" t="inlineStr">
        <is>
          <t>3</t>
        </is>
      </c>
      <c r="T71" s="2" t="inlineStr">
        <is>
          <t/>
        </is>
      </c>
      <c r="U71" t="inlineStr">
        <is>
          <t/>
        </is>
      </c>
      <c r="V71" t="inlineStr">
        <is>
          <t/>
        </is>
      </c>
      <c r="W71" t="inlineStr">
        <is>
          <t/>
        </is>
      </c>
      <c r="X71" t="inlineStr">
        <is>
          <t/>
        </is>
      </c>
      <c r="Y71" t="inlineStr">
        <is>
          <t/>
        </is>
      </c>
      <c r="Z71" s="2" t="inlineStr">
        <is>
          <t>grounds for non-registrability</t>
        </is>
      </c>
      <c r="AA71" s="2" t="inlineStr">
        <is>
          <t>3</t>
        </is>
      </c>
      <c r="AB71" s="2" t="inlineStr">
        <is>
          <t/>
        </is>
      </c>
      <c r="AC71" t="inlineStr">
        <is>
          <t/>
        </is>
      </c>
      <c r="AD71" s="2" t="inlineStr">
        <is>
          <t>causas de denegación de registro</t>
        </is>
      </c>
      <c r="AE71" s="2" t="inlineStr">
        <is>
          <t>3</t>
        </is>
      </c>
      <c r="AF71" s="2" t="inlineStr">
        <is>
          <t/>
        </is>
      </c>
      <c r="AG71" t="inlineStr">
        <is>
          <t/>
        </is>
      </c>
      <c r="AH71" t="inlineStr">
        <is>
          <t/>
        </is>
      </c>
      <c r="AI71" t="inlineStr">
        <is>
          <t/>
        </is>
      </c>
      <c r="AJ71" t="inlineStr">
        <is>
          <t/>
        </is>
      </c>
      <c r="AK71" t="inlineStr">
        <is>
          <t/>
        </is>
      </c>
      <c r="AL71" t="inlineStr">
        <is>
          <t/>
        </is>
      </c>
      <c r="AM71" t="inlineStr">
        <is>
          <t/>
        </is>
      </c>
      <c r="AN71" t="inlineStr">
        <is>
          <t/>
        </is>
      </c>
      <c r="AO71" t="inlineStr">
        <is>
          <t/>
        </is>
      </c>
      <c r="AP71" s="2" t="inlineStr">
        <is>
          <t>motifs de rejet des demandes d’enregistrement</t>
        </is>
      </c>
      <c r="AQ71" s="2" t="inlineStr">
        <is>
          <t>3</t>
        </is>
      </c>
      <c r="AR71" s="2" t="inlineStr">
        <is>
          <t/>
        </is>
      </c>
      <c r="AS71" t="inlineStr">
        <is>
          <t/>
        </is>
      </c>
      <c r="AT71" t="inlineStr">
        <is>
          <t/>
        </is>
      </c>
      <c r="AU71" t="inlineStr">
        <is>
          <t/>
        </is>
      </c>
      <c r="AV71" t="inlineStr">
        <is>
          <t/>
        </is>
      </c>
      <c r="AW71" t="inlineStr">
        <is>
          <t/>
        </is>
      </c>
      <c r="AX71" t="inlineStr">
        <is>
          <t/>
        </is>
      </c>
      <c r="AY71" t="inlineStr">
        <is>
          <t/>
        </is>
      </c>
      <c r="AZ71" t="inlineStr">
        <is>
          <t/>
        </is>
      </c>
      <c r="BA71" t="inlineStr">
        <is>
          <t/>
        </is>
      </c>
      <c r="BB71" t="inlineStr">
        <is>
          <t/>
        </is>
      </c>
      <c r="BC71" t="inlineStr">
        <is>
          <t/>
        </is>
      </c>
      <c r="BD71" t="inlineStr">
        <is>
          <t/>
        </is>
      </c>
      <c r="BE71" t="inlineStr">
        <is>
          <t/>
        </is>
      </c>
      <c r="BF71" s="2" t="inlineStr">
        <is>
          <t>impedimenti alla registrazione</t>
        </is>
      </c>
      <c r="BG71" s="2" t="inlineStr">
        <is>
          <t>3</t>
        </is>
      </c>
      <c r="BH71" s="2" t="inlineStr">
        <is>
          <t/>
        </is>
      </c>
      <c r="BI71" t="inlineStr">
        <is>
          <t/>
        </is>
      </c>
      <c r="BJ71" t="inlineStr">
        <is>
          <t/>
        </is>
      </c>
      <c r="BK71" t="inlineStr">
        <is>
          <t/>
        </is>
      </c>
      <c r="BL71" t="inlineStr">
        <is>
          <t/>
        </is>
      </c>
      <c r="BM71" t="inlineStr">
        <is>
          <t/>
        </is>
      </c>
      <c r="BN71" s="2" t="inlineStr">
        <is>
          <t>pamats nereģistrēšanai</t>
        </is>
      </c>
      <c r="BO71" s="2" t="inlineStr">
        <is>
          <t>2</t>
        </is>
      </c>
      <c r="BP71" s="2" t="inlineStr">
        <is>
          <t/>
        </is>
      </c>
      <c r="BQ71" t="inlineStr">
        <is>
          <t/>
        </is>
      </c>
      <c r="BR71" t="inlineStr">
        <is>
          <t/>
        </is>
      </c>
      <c r="BS71" t="inlineStr">
        <is>
          <t/>
        </is>
      </c>
      <c r="BT71" t="inlineStr">
        <is>
          <t/>
        </is>
      </c>
      <c r="BU71" t="inlineStr">
        <is>
          <t/>
        </is>
      </c>
      <c r="BV71" t="inlineStr">
        <is>
          <t/>
        </is>
      </c>
      <c r="BW71" t="inlineStr">
        <is>
          <t/>
        </is>
      </c>
      <c r="BX71" t="inlineStr">
        <is>
          <t/>
        </is>
      </c>
      <c r="BY71" t="inlineStr">
        <is>
          <t/>
        </is>
      </c>
      <c r="BZ71" t="inlineStr">
        <is>
          <t/>
        </is>
      </c>
      <c r="CA71" t="inlineStr">
        <is>
          <t/>
        </is>
      </c>
      <c r="CB71" t="inlineStr">
        <is>
          <t/>
        </is>
      </c>
      <c r="CC71" t="inlineStr">
        <is>
          <t/>
        </is>
      </c>
      <c r="CD71" t="inlineStr">
        <is>
          <t/>
        </is>
      </c>
      <c r="CE71" t="inlineStr">
        <is>
          <t/>
        </is>
      </c>
      <c r="CF71" t="inlineStr">
        <is>
          <t/>
        </is>
      </c>
      <c r="CG71" t="inlineStr">
        <is>
          <t/>
        </is>
      </c>
      <c r="CH71" t="inlineStr">
        <is>
          <t/>
        </is>
      </c>
      <c r="CI71" t="inlineStr">
        <is>
          <t/>
        </is>
      </c>
      <c r="CJ71" t="inlineStr">
        <is>
          <t/>
        </is>
      </c>
      <c r="CK71" t="inlineStr">
        <is>
          <t/>
        </is>
      </c>
      <c r="CL71" t="inlineStr">
        <is>
          <t/>
        </is>
      </c>
      <c r="CM71" t="inlineStr">
        <is>
          <t/>
        </is>
      </c>
      <c r="CN71" t="inlineStr">
        <is>
          <t/>
        </is>
      </c>
      <c r="CO71" t="inlineStr">
        <is>
          <t/>
        </is>
      </c>
      <c r="CP71" t="inlineStr">
        <is>
          <t/>
        </is>
      </c>
      <c r="CQ71" t="inlineStr">
        <is>
          <t/>
        </is>
      </c>
      <c r="CR71" t="inlineStr">
        <is>
          <t/>
        </is>
      </c>
      <c r="CS71" t="inlineStr">
        <is>
          <t/>
        </is>
      </c>
      <c r="CT71" t="inlineStr">
        <is>
          <t/>
        </is>
      </c>
      <c r="CU71" t="inlineStr">
        <is>
          <t/>
        </is>
      </c>
      <c r="CV71" t="inlineStr">
        <is>
          <t/>
        </is>
      </c>
      <c r="CW71" t="inlineStr">
        <is>
          <t/>
        </is>
      </c>
    </row>
    <row r="72">
      <c r="A72" s="1" t="str">
        <f>HYPERLINK("https://iate.europa.eu/entry/result/768630/all", "768630")</f>
        <v>768630</v>
      </c>
      <c r="B72" t="inlineStr">
        <is>
          <t>LAW;PRODUCTION, TECHNOLOGY AND RESEARCH</t>
        </is>
      </c>
      <c r="C72" t="inlineStr">
        <is>
          <t>LAW;PRODUCTION, TECHNOLOGY AND RESEARCH|research and intellectual property|intellectual property</t>
        </is>
      </c>
      <c r="D72" t="inlineStr">
        <is>
          <t>yes</t>
        </is>
      </c>
      <c r="E72" t="inlineStr">
        <is>
          <t/>
        </is>
      </c>
      <c r="F72" t="inlineStr">
        <is>
          <t/>
        </is>
      </c>
      <c r="G72" t="inlineStr">
        <is>
          <t/>
        </is>
      </c>
      <c r="H72" t="inlineStr">
        <is>
          <t/>
        </is>
      </c>
      <c r="I72" t="inlineStr">
        <is>
          <t/>
        </is>
      </c>
      <c r="J72" s="2" t="inlineStr">
        <is>
          <t>uplatnění práva přednosti</t>
        </is>
      </c>
      <c r="K72" s="2" t="inlineStr">
        <is>
          <t>3</t>
        </is>
      </c>
      <c r="L72" s="2" t="inlineStr">
        <is>
          <t/>
        </is>
      </c>
      <c r="M72" t="inlineStr">
        <is>
          <t>výkon práva přednosti [ &lt;a href="/entry/result/770267/all" id="ENTRY_TO_ENTRY_CONVERTER" target="_blank"&gt;IATE:770267&lt;/a&gt; ] při žádosti o ochranou známku, patent, nebo vzor v zemi, která je smluvní stranou Pařížská úmluva o ochraně průmyslového vlastnictví [ &lt;a href="/entry/result/777999/all" id="ENTRY_TO_ENTRY_CONVERTER" target="_blank"&gt;IATE:777999&lt;/a&gt; ]</t>
        </is>
      </c>
      <c r="N72" s="2" t="inlineStr">
        <is>
          <t>påberåbelse af prioritet</t>
        </is>
      </c>
      <c r="O72" s="2" t="inlineStr">
        <is>
          <t>4</t>
        </is>
      </c>
      <c r="P72" s="2" t="inlineStr">
        <is>
          <t/>
        </is>
      </c>
      <c r="Q72" t="inlineStr">
        <is>
          <t>Handlingen at påberåbe sig prioritet, når man ansøger om EU-varemærke.</t>
        </is>
      </c>
      <c r="R72" s="2" t="inlineStr">
        <is>
          <t>Inanspruchnahme der Priorität|
Inanspruchnahme des Prioritätsrechts</t>
        </is>
      </c>
      <c r="S72" s="2" t="inlineStr">
        <is>
          <t>3|
3</t>
        </is>
      </c>
      <c r="T72" s="2" t="inlineStr">
        <is>
          <t xml:space="preserve">|
</t>
        </is>
      </c>
      <c r="U72" t="inlineStr">
        <is>
          <t/>
        </is>
      </c>
      <c r="V72" s="2" t="inlineStr">
        <is>
          <t>διεκδίκηση προτεραιότητας|
διεκδίκηση του δικαιώματος προτεραιότητας</t>
        </is>
      </c>
      <c r="W72" s="2" t="inlineStr">
        <is>
          <t>3|
2</t>
        </is>
      </c>
      <c r="X72" s="2" t="inlineStr">
        <is>
          <t xml:space="preserve">|
</t>
        </is>
      </c>
      <c r="Y72" t="inlineStr">
        <is>
          <t/>
        </is>
      </c>
      <c r="Z72" s="2" t="inlineStr">
        <is>
          <t>claiming priority|
claiming a right of priority</t>
        </is>
      </c>
      <c r="AA72" s="2" t="inlineStr">
        <is>
          <t>3|
3</t>
        </is>
      </c>
      <c r="AB72" s="2" t="inlineStr">
        <is>
          <t xml:space="preserve">|
</t>
        </is>
      </c>
      <c r="AC72" t="inlineStr">
        <is>
          <t>act of exercising the right of priority&lt;sup&gt;1&lt;/sup&gt; when filing a trade mark, patent or design in a country which is a member of the Paris Convention&lt;sup&gt;2&lt;/sup&gt;&lt;p&gt;&lt;sup&gt;1&lt;/sup&gt; right of priority [ &lt;a href="/entry/result/770267/all" id="ENTRY_TO_ENTRY_CONVERTER" target="_blank"&gt;IATE:770267&lt;/a&gt; ]&lt;br&gt;&lt;sup&gt;2&lt;/sup&gt; Paris Convention [ &lt;a href="/entry/result/777999/all" id="ENTRY_TO_ENTRY_CONVERTER" target="_blank"&gt;IATE:777999&lt;/a&gt; ]&lt;/p&gt;</t>
        </is>
      </c>
      <c r="AD72" s="2" t="inlineStr">
        <is>
          <t>reivindicación de prioridad|
reivindicación del derecho de prioridad</t>
        </is>
      </c>
      <c r="AE72" s="2" t="inlineStr">
        <is>
          <t>3|
3</t>
        </is>
      </c>
      <c r="AF72" s="2" t="inlineStr">
        <is>
          <t xml:space="preserve">|
</t>
        </is>
      </c>
      <c r="AG72" t="inlineStr">
        <is>
          <t>Acción de prevalerse del derecho de prioridad &lt;a href="/entry/result/870321/all" id="ENTRY_TO_ENTRY_CONVERTER" target="_blank"&gt;IATE:870321&lt;/a&gt; para depositar una segunda solicitud de patente de invención &lt;a href="/entry/result/1615107/all" id="ENTRY_TO_ENTRY_CONVERTER" target="_blank"&gt;IATE:1615107&lt;/a&gt; , de modelo de utilidad &lt;a href="/entry/result/783159/all" id="ENTRY_TO_ENTRY_CONVERTER" target="_blank"&gt;IATE:783159&lt;/a&gt; , de dibujo o modelo industrial, de marca de fábrica o de comercio &lt;a href="/entry/result/750857/all" id="ENTRY_TO_ENTRY_CONVERTER" target="_blank"&gt;IATE:750857&lt;/a&gt; , en países de la Unión de París &lt;a href="/entry/result/791328/all" id="ENTRY_TO_ENTRY_CONVERTER" target="_blank"&gt;IATE:791328&lt;/a&gt; idéntica a la depositada previa y regularmente uno de los países de dicha Unión.&lt;br&gt;En tal caso, de respetarse los plazos previstos, se reconocería a ambas solicitudes, a todos los efectos, la fecha de presentación de la primera de ellas</t>
        </is>
      </c>
      <c r="AH72" s="2" t="inlineStr">
        <is>
          <t>prioriteedinõude esitamine</t>
        </is>
      </c>
      <c r="AI72" s="2" t="inlineStr">
        <is>
          <t>3</t>
        </is>
      </c>
      <c r="AJ72" s="2" t="inlineStr">
        <is>
          <t/>
        </is>
      </c>
      <c r="AK72" t="inlineStr">
        <is>
          <t>toiming, mille alusel saab määrata patenditaotlusele prioriteedi varasema patenditaotluse või kasuliku mudeli registreerimise taotluse esitamise kuupäeva järgi</t>
        </is>
      </c>
      <c r="AL72" s="2" t="inlineStr">
        <is>
          <t>etuoikeuden pyytäminen|
etuoikeuden vaatiminen</t>
        </is>
      </c>
      <c r="AM72" s="2" t="inlineStr">
        <is>
          <t>3|
3</t>
        </is>
      </c>
      <c r="AN72" s="2" t="inlineStr">
        <is>
          <t xml:space="preserve">|
</t>
        </is>
      </c>
      <c r="AO72" t="inlineStr">
        <is>
          <t/>
        </is>
      </c>
      <c r="AP72" s="2" t="inlineStr">
        <is>
          <t>revendication du droit de priorité</t>
        </is>
      </c>
      <c r="AQ72" s="2" t="inlineStr">
        <is>
          <t>3</t>
        </is>
      </c>
      <c r="AR72" s="2" t="inlineStr">
        <is>
          <t/>
        </is>
      </c>
      <c r="AS72" t="inlineStr">
        <is>
          <t>action de se prévaloir du droit de priorité lors du dépôt régulier de marque, brevet, dessin ou modèle, dans un des pays de la Convention de Paris</t>
        </is>
      </c>
      <c r="AT72" s="2" t="inlineStr">
        <is>
          <t>ag éileamh tosaíochta</t>
        </is>
      </c>
      <c r="AU72" s="2" t="inlineStr">
        <is>
          <t>3</t>
        </is>
      </c>
      <c r="AV72" s="2" t="inlineStr">
        <is>
          <t/>
        </is>
      </c>
      <c r="AW72" t="inlineStr">
        <is>
          <t/>
        </is>
      </c>
      <c r="AX72" t="inlineStr">
        <is>
          <t/>
        </is>
      </c>
      <c r="AY72" t="inlineStr">
        <is>
          <t/>
        </is>
      </c>
      <c r="AZ72" t="inlineStr">
        <is>
          <t/>
        </is>
      </c>
      <c r="BA72" t="inlineStr">
        <is>
          <t/>
        </is>
      </c>
      <c r="BB72" s="2" t="inlineStr">
        <is>
          <t>elsőbbség igénylése</t>
        </is>
      </c>
      <c r="BC72" s="2" t="inlineStr">
        <is>
          <t>3</t>
        </is>
      </c>
      <c r="BD72" s="2" t="inlineStr">
        <is>
          <t/>
        </is>
      </c>
      <c r="BE72" t="inlineStr">
        <is>
          <t>a Párizsi Egyezményben vagy a Kereskedelmi Világszervezetet létrehozó egyezményben részes államban vagy ilyen államra kiterjedő hatállyal védjegyoltalom iránti bejelentést tett személyt megillető jog arra, hogy ugyanazon védjegy tekintetében a bejelentésben szereplő árukkal vagy szolgáltatásokkal, vagy azok egy részével azonos árukra vagy szolgáltatásokra vonatkozóan európai uniós védjegybejelentést tegyen az első bejelentés bejelentési napjától számított hat hónapos határidőn belül</t>
        </is>
      </c>
      <c r="BF72" s="2" t="inlineStr">
        <is>
          <t>rivendicazione di priorità|
rivendicazione del diritto di priorità</t>
        </is>
      </c>
      <c r="BG72" s="2" t="inlineStr">
        <is>
          <t>3|
3</t>
        </is>
      </c>
      <c r="BH72" s="2" t="inlineStr">
        <is>
          <t xml:space="preserve">|
</t>
        </is>
      </c>
      <c r="BI72" t="inlineStr">
        <is>
          <t>esercizio del diritto di priorità [ &lt;a href="/entry/result/770267/all" id="ENTRY_TO_ENTRY_CONVERTER" target="_blank"&gt;IATE:770267&lt;/a&gt; ] all'atto della presentazione di un marchio, brevetto o disegno in un paese membro della Convenzione di Parigi [ &lt;a href="/entry/result/777999/all" id="ENTRY_TO_ENTRY_CONVERTER" target="_blank"&gt;IATE:777999&lt;/a&gt; ]</t>
        </is>
      </c>
      <c r="BJ72" s="2" t="inlineStr">
        <is>
          <t>prašymas pripažinti prioritetą|
pretendavimas į prioriteto teisę</t>
        </is>
      </c>
      <c r="BK72" s="2" t="inlineStr">
        <is>
          <t>3|
3</t>
        </is>
      </c>
      <c r="BL72" s="2" t="inlineStr">
        <is>
          <t xml:space="preserve">|
</t>
        </is>
      </c>
      <c r="BM72" t="inlineStr">
        <is>
          <t/>
        </is>
      </c>
      <c r="BN72" s="2" t="inlineStr">
        <is>
          <t>prioritātes pieprasīšana</t>
        </is>
      </c>
      <c r="BO72" s="2" t="inlineStr">
        <is>
          <t>3</t>
        </is>
      </c>
      <c r="BP72" s="2" t="inlineStr">
        <is>
          <t/>
        </is>
      </c>
      <c r="BQ72" t="inlineStr">
        <is>
          <t/>
        </is>
      </c>
      <c r="BR72" s="2" t="inlineStr">
        <is>
          <t>pretensjoni ta' dritt ta' prijorità</t>
        </is>
      </c>
      <c r="BS72" s="2" t="inlineStr">
        <is>
          <t>2</t>
        </is>
      </c>
      <c r="BT72" s="2" t="inlineStr">
        <is>
          <t/>
        </is>
      </c>
      <c r="BU72" t="inlineStr">
        <is>
          <t>azzjoni li teżerċita d-dritt ta' prijorità meta tiġi rreġistrata trade mark, privattiva jew disinn f'pajjiż li hu membru tal-Konvenzjoni ta' Pariġi</t>
        </is>
      </c>
      <c r="BV72" s="2" t="inlineStr">
        <is>
          <t>beroep op het recht van voorrang|
beroep op het voorrangsrecht|
beroep op voorrang</t>
        </is>
      </c>
      <c r="BW72" s="2" t="inlineStr">
        <is>
          <t>3|
3|
3</t>
        </is>
      </c>
      <c r="BX72" s="2" t="inlineStr">
        <is>
          <t xml:space="preserve">|
|
</t>
        </is>
      </c>
      <c r="BY72" t="inlineStr">
        <is>
          <t/>
        </is>
      </c>
      <c r="BZ72" t="inlineStr">
        <is>
          <t/>
        </is>
      </c>
      <c r="CA72" t="inlineStr">
        <is>
          <t/>
        </is>
      </c>
      <c r="CB72" t="inlineStr">
        <is>
          <t/>
        </is>
      </c>
      <c r="CC72" t="inlineStr">
        <is>
          <t/>
        </is>
      </c>
      <c r="CD72" s="2" t="inlineStr">
        <is>
          <t>reivindicação da prioridade|
reivindicação do direito de prioridade</t>
        </is>
      </c>
      <c r="CE72" s="2" t="inlineStr">
        <is>
          <t>3|
3</t>
        </is>
      </c>
      <c r="CF72" s="2" t="inlineStr">
        <is>
          <t xml:space="preserve">|
</t>
        </is>
      </c>
      <c r="CG72" t="inlineStr">
        <is>
          <t/>
        </is>
      </c>
      <c r="CH72" s="2" t="inlineStr">
        <is>
          <t>revendicare a priorității|
revendicare a dreptului de prioritate</t>
        </is>
      </c>
      <c r="CI72" s="2" t="inlineStr">
        <is>
          <t>3|
3</t>
        </is>
      </c>
      <c r="CJ72" s="2" t="inlineStr">
        <is>
          <t xml:space="preserve">|
</t>
        </is>
      </c>
      <c r="CK72" t="inlineStr">
        <is>
          <t/>
        </is>
      </c>
      <c r="CL72" s="2" t="inlineStr">
        <is>
          <t>uplatnenie práva prednosti</t>
        </is>
      </c>
      <c r="CM72" s="2" t="inlineStr">
        <is>
          <t>3</t>
        </is>
      </c>
      <c r="CN72" s="2" t="inlineStr">
        <is>
          <t/>
        </is>
      </c>
      <c r="CO72" t="inlineStr">
        <is>
          <t>právo, ktoré sa v prípade podania žiadosti o patent na vynález (prihlášku vynálezu), o úžitkový vzor, o priemyslový vzor alebo model, o továrenskú alebo obchodnú známku v jednej z únijných krajín, na ktorej je uvedený dátum a ktorá sa používa na uplatnenie prioritného práva, uplatňuje pri podaní žiadosti/prihlášky v ostatných krajinách</t>
        </is>
      </c>
      <c r="CP72" s="2" t="inlineStr">
        <is>
          <t>zahteva za priznanje prednostne pravice</t>
        </is>
      </c>
      <c r="CQ72" s="2" t="inlineStr">
        <is>
          <t>3</t>
        </is>
      </c>
      <c r="CR72" s="2" t="inlineStr">
        <is>
          <t/>
        </is>
      </c>
      <c r="CS72" t="inlineStr">
        <is>
          <t/>
        </is>
      </c>
      <c r="CT72" s="2" t="inlineStr">
        <is>
          <t>begäran om prioritet</t>
        </is>
      </c>
      <c r="CU72" s="2" t="inlineStr">
        <is>
          <t>3</t>
        </is>
      </c>
      <c r="CV72" s="2" t="inlineStr">
        <is>
          <t/>
        </is>
      </c>
      <c r="CW72" t="inlineStr">
        <is>
          <t/>
        </is>
      </c>
    </row>
    <row r="73">
      <c r="A73" s="1" t="str">
        <f>HYPERLINK("https://iate.europa.eu/entry/result/768624/all", "768624")</f>
        <v>768624</v>
      </c>
      <c r="B73" t="inlineStr">
        <is>
          <t>PRODUCTION, TECHNOLOGY AND RESEARCH</t>
        </is>
      </c>
      <c r="C73" t="inlineStr">
        <is>
          <t>PRODUCTION, TECHNOLOGY AND RESEARCH|research and intellectual property|intellectual property</t>
        </is>
      </c>
      <c r="D73" t="inlineStr">
        <is>
          <t>no</t>
        </is>
      </c>
      <c r="E73" t="inlineStr">
        <is>
          <t/>
        </is>
      </c>
      <c r="F73" t="inlineStr">
        <is>
          <t/>
        </is>
      </c>
      <c r="G73" t="inlineStr">
        <is>
          <t/>
        </is>
      </c>
      <c r="H73" t="inlineStr">
        <is>
          <t/>
        </is>
      </c>
      <c r="I73" t="inlineStr">
        <is>
          <t/>
        </is>
      </c>
      <c r="J73" t="inlineStr">
        <is>
          <t/>
        </is>
      </c>
      <c r="K73" t="inlineStr">
        <is>
          <t/>
        </is>
      </c>
      <c r="L73" t="inlineStr">
        <is>
          <t/>
        </is>
      </c>
      <c r="M73" t="inlineStr">
        <is>
          <t/>
        </is>
      </c>
      <c r="N73" s="2" t="inlineStr">
        <is>
          <t>anmodning om registrering</t>
        </is>
      </c>
      <c r="O73" s="2" t="inlineStr">
        <is>
          <t>4</t>
        </is>
      </c>
      <c r="P73" s="2" t="inlineStr">
        <is>
          <t/>
        </is>
      </c>
      <c r="Q73" t="inlineStr">
        <is>
          <t/>
        </is>
      </c>
      <c r="R73" s="2" t="inlineStr">
        <is>
          <t>Antrag auf Eintragung</t>
        </is>
      </c>
      <c r="S73" s="2" t="inlineStr">
        <is>
          <t>1</t>
        </is>
      </c>
      <c r="T73" s="2" t="inlineStr">
        <is>
          <t/>
        </is>
      </c>
      <c r="U73" t="inlineStr">
        <is>
          <t/>
        </is>
      </c>
      <c r="V73" s="2" t="inlineStr">
        <is>
          <t>αίτημα καταχώρησης</t>
        </is>
      </c>
      <c r="W73" s="2" t="inlineStr">
        <is>
          <t>2</t>
        </is>
      </c>
      <c r="X73" s="2" t="inlineStr">
        <is>
          <t/>
        </is>
      </c>
      <c r="Y73" t="inlineStr">
        <is>
          <t/>
        </is>
      </c>
      <c r="Z73" s="2" t="inlineStr">
        <is>
          <t>request for registration</t>
        </is>
      </c>
      <c r="AA73" s="2" t="inlineStr">
        <is>
          <t>1</t>
        </is>
      </c>
      <c r="AB73" s="2" t="inlineStr">
        <is>
          <t/>
        </is>
      </c>
      <c r="AC73" t="inlineStr">
        <is>
          <t/>
        </is>
      </c>
      <c r="AD73" s="2" t="inlineStr">
        <is>
          <t>instancia para el registro</t>
        </is>
      </c>
      <c r="AE73" s="2" t="inlineStr">
        <is>
          <t>3</t>
        </is>
      </c>
      <c r="AF73" s="2" t="inlineStr">
        <is>
          <t/>
        </is>
      </c>
      <c r="AG73" t="inlineStr">
        <is>
          <t/>
        </is>
      </c>
      <c r="AH73" t="inlineStr">
        <is>
          <t/>
        </is>
      </c>
      <c r="AI73" t="inlineStr">
        <is>
          <t/>
        </is>
      </c>
      <c r="AJ73" t="inlineStr">
        <is>
          <t/>
        </is>
      </c>
      <c r="AK73" t="inlineStr">
        <is>
          <t/>
        </is>
      </c>
      <c r="AL73" s="2" t="inlineStr">
        <is>
          <t>rekisteröintianomus</t>
        </is>
      </c>
      <c r="AM73" s="2" t="inlineStr">
        <is>
          <t>2</t>
        </is>
      </c>
      <c r="AN73" s="2" t="inlineStr">
        <is>
          <t/>
        </is>
      </c>
      <c r="AO73" t="inlineStr">
        <is>
          <t/>
        </is>
      </c>
      <c r="AP73" s="2" t="inlineStr">
        <is>
          <t>requête en enregistrement</t>
        </is>
      </c>
      <c r="AQ73" s="2" t="inlineStr">
        <is>
          <t>1</t>
        </is>
      </c>
      <c r="AR73" s="2" t="inlineStr">
        <is>
          <t/>
        </is>
      </c>
      <c r="AS73" t="inlineStr">
        <is>
          <t/>
        </is>
      </c>
      <c r="AT73" t="inlineStr">
        <is>
          <t/>
        </is>
      </c>
      <c r="AU73" t="inlineStr">
        <is>
          <t/>
        </is>
      </c>
      <c r="AV73" t="inlineStr">
        <is>
          <t/>
        </is>
      </c>
      <c r="AW73" t="inlineStr">
        <is>
          <t/>
        </is>
      </c>
      <c r="AX73" t="inlineStr">
        <is>
          <t/>
        </is>
      </c>
      <c r="AY73" t="inlineStr">
        <is>
          <t/>
        </is>
      </c>
      <c r="AZ73" t="inlineStr">
        <is>
          <t/>
        </is>
      </c>
      <c r="BA73" t="inlineStr">
        <is>
          <t/>
        </is>
      </c>
      <c r="BB73" t="inlineStr">
        <is>
          <t/>
        </is>
      </c>
      <c r="BC73" t="inlineStr">
        <is>
          <t/>
        </is>
      </c>
      <c r="BD73" t="inlineStr">
        <is>
          <t/>
        </is>
      </c>
      <c r="BE73" t="inlineStr">
        <is>
          <t/>
        </is>
      </c>
      <c r="BF73" t="inlineStr">
        <is>
          <t/>
        </is>
      </c>
      <c r="BG73" t="inlineStr">
        <is>
          <t/>
        </is>
      </c>
      <c r="BH73" t="inlineStr">
        <is>
          <t/>
        </is>
      </c>
      <c r="BI73" t="inlineStr">
        <is>
          <t/>
        </is>
      </c>
      <c r="BJ73" t="inlineStr">
        <is>
          <t/>
        </is>
      </c>
      <c r="BK73" t="inlineStr">
        <is>
          <t/>
        </is>
      </c>
      <c r="BL73" t="inlineStr">
        <is>
          <t/>
        </is>
      </c>
      <c r="BM73" t="inlineStr">
        <is>
          <t/>
        </is>
      </c>
      <c r="BN73" t="inlineStr">
        <is>
          <t/>
        </is>
      </c>
      <c r="BO73" t="inlineStr">
        <is>
          <t/>
        </is>
      </c>
      <c r="BP73" t="inlineStr">
        <is>
          <t/>
        </is>
      </c>
      <c r="BQ73" t="inlineStr">
        <is>
          <t/>
        </is>
      </c>
      <c r="BR73" t="inlineStr">
        <is>
          <t/>
        </is>
      </c>
      <c r="BS73" t="inlineStr">
        <is>
          <t/>
        </is>
      </c>
      <c r="BT73" t="inlineStr">
        <is>
          <t/>
        </is>
      </c>
      <c r="BU73" t="inlineStr">
        <is>
          <t/>
        </is>
      </c>
      <c r="BV73" s="2" t="inlineStr">
        <is>
          <t>verzoek om inschrijving</t>
        </is>
      </c>
      <c r="BW73" s="2" t="inlineStr">
        <is>
          <t>3</t>
        </is>
      </c>
      <c r="BX73" s="2" t="inlineStr">
        <is>
          <t/>
        </is>
      </c>
      <c r="BY73" t="inlineStr">
        <is>
          <t/>
        </is>
      </c>
      <c r="BZ73" t="inlineStr">
        <is>
          <t/>
        </is>
      </c>
      <c r="CA73" t="inlineStr">
        <is>
          <t/>
        </is>
      </c>
      <c r="CB73" t="inlineStr">
        <is>
          <t/>
        </is>
      </c>
      <c r="CC73" t="inlineStr">
        <is>
          <t/>
        </is>
      </c>
      <c r="CD73" t="inlineStr">
        <is>
          <t/>
        </is>
      </c>
      <c r="CE73" t="inlineStr">
        <is>
          <t/>
        </is>
      </c>
      <c r="CF73" t="inlineStr">
        <is>
          <t/>
        </is>
      </c>
      <c r="CG73" t="inlineStr">
        <is>
          <t/>
        </is>
      </c>
      <c r="CH73" t="inlineStr">
        <is>
          <t/>
        </is>
      </c>
      <c r="CI73" t="inlineStr">
        <is>
          <t/>
        </is>
      </c>
      <c r="CJ73" t="inlineStr">
        <is>
          <t/>
        </is>
      </c>
      <c r="CK73" t="inlineStr">
        <is>
          <t/>
        </is>
      </c>
      <c r="CL73" t="inlineStr">
        <is>
          <t/>
        </is>
      </c>
      <c r="CM73" t="inlineStr">
        <is>
          <t/>
        </is>
      </c>
      <c r="CN73" t="inlineStr">
        <is>
          <t/>
        </is>
      </c>
      <c r="CO73" t="inlineStr">
        <is>
          <t/>
        </is>
      </c>
      <c r="CP73" t="inlineStr">
        <is>
          <t/>
        </is>
      </c>
      <c r="CQ73" t="inlineStr">
        <is>
          <t/>
        </is>
      </c>
      <c r="CR73" t="inlineStr">
        <is>
          <t/>
        </is>
      </c>
      <c r="CS73" t="inlineStr">
        <is>
          <t/>
        </is>
      </c>
      <c r="CT73" t="inlineStr">
        <is>
          <t/>
        </is>
      </c>
      <c r="CU73" t="inlineStr">
        <is>
          <t/>
        </is>
      </c>
      <c r="CV73" t="inlineStr">
        <is>
          <t/>
        </is>
      </c>
      <c r="CW73" t="inlineStr">
        <is>
          <t/>
        </is>
      </c>
    </row>
    <row r="74">
      <c r="A74" s="1" t="str">
        <f>HYPERLINK("https://iate.europa.eu/entry/result/786276/all", "786276")</f>
        <v>786276</v>
      </c>
      <c r="B74" t="inlineStr">
        <is>
          <t>LAW</t>
        </is>
      </c>
      <c r="C74" t="inlineStr">
        <is>
          <t>LAW</t>
        </is>
      </c>
      <c r="D74" t="inlineStr">
        <is>
          <t>yes</t>
        </is>
      </c>
      <c r="E74" t="inlineStr">
        <is>
          <t/>
        </is>
      </c>
      <c r="F74" t="inlineStr">
        <is>
          <t/>
        </is>
      </c>
      <c r="G74" t="inlineStr">
        <is>
          <t/>
        </is>
      </c>
      <c r="H74" t="inlineStr">
        <is>
          <t/>
        </is>
      </c>
      <c r="I74" t="inlineStr">
        <is>
          <t/>
        </is>
      </c>
      <c r="J74" s="2" t="inlineStr">
        <is>
          <t>procesní prostředek|
opravný prostředek</t>
        </is>
      </c>
      <c r="K74" s="2" t="inlineStr">
        <is>
          <t>3|
3</t>
        </is>
      </c>
      <c r="L74" s="2" t="inlineStr">
        <is>
          <t xml:space="preserve">|
</t>
        </is>
      </c>
      <c r="M74" t="inlineStr">
        <is>
          <t/>
        </is>
      </c>
      <c r="N74" s="2" t="inlineStr">
        <is>
          <t>retsmiddel</t>
        </is>
      </c>
      <c r="O74" s="2" t="inlineStr">
        <is>
          <t>4</t>
        </is>
      </c>
      <c r="P74" s="2" t="inlineStr">
        <is>
          <t/>
        </is>
      </c>
      <c r="Q74" t="inlineStr">
        <is>
          <t>"RETSMIDLER: fællesbetegnelse for anke, kære og genoptagelse".</t>
        </is>
      </c>
      <c r="R74" s="2" t="inlineStr">
        <is>
          <t>Rechtsmittel oder Rechtsbehelfe|
Rechtsbehelfe|
Rechtsmittel</t>
        </is>
      </c>
      <c r="S74" s="2" t="inlineStr">
        <is>
          <t>3|
3|
3</t>
        </is>
      </c>
      <c r="T74" s="2" t="inlineStr">
        <is>
          <t xml:space="preserve">|
|
</t>
        </is>
      </c>
      <c r="U74" t="inlineStr">
        <is>
          <t>Rechtsmittel, durch das erreicht werden kann, daß ein höheres Gericht die angefochtene Entscheidung nachprüft. Das Wesen des Rechtsmittels besteht im Suspensiveffekt und im Devolutiveffekt. Das 3. Buch der ZPO regelt die Berufung, die Beschwerde und die Revision.</t>
        </is>
      </c>
      <c r="V74" s="2" t="inlineStr">
        <is>
          <t>ένδικα μέσα|
ένδικο μέσο (προσφυγής)</t>
        </is>
      </c>
      <c r="W74" s="2" t="inlineStr">
        <is>
          <t>3|
2</t>
        </is>
      </c>
      <c r="X74" s="2" t="inlineStr">
        <is>
          <t xml:space="preserve">|
</t>
        </is>
      </c>
      <c r="Y74" t="inlineStr">
        <is>
          <t/>
        </is>
      </c>
      <c r="Z74" s="2" t="inlineStr">
        <is>
          <t>means of redress|
channels of appeal|
means of appeal</t>
        </is>
      </c>
      <c r="AA74" s="2" t="inlineStr">
        <is>
          <t>3|
1|
3</t>
        </is>
      </c>
      <c r="AB74" s="2" t="inlineStr">
        <is>
          <t xml:space="preserve">|
|
</t>
        </is>
      </c>
      <c r="AC74" t="inlineStr">
        <is>
          <t>referral of a case for reconsideration of the decision</t>
        </is>
      </c>
      <c r="AD74" s="2" t="inlineStr">
        <is>
          <t>vía de recurso</t>
        </is>
      </c>
      <c r="AE74" s="2" t="inlineStr">
        <is>
          <t>2</t>
        </is>
      </c>
      <c r="AF74" s="2" t="inlineStr">
        <is>
          <t/>
        </is>
      </c>
      <c r="AG74" t="inlineStr">
        <is>
          <t/>
        </is>
      </c>
      <c r="AH74" t="inlineStr">
        <is>
          <t/>
        </is>
      </c>
      <c r="AI74" t="inlineStr">
        <is>
          <t/>
        </is>
      </c>
      <c r="AJ74" t="inlineStr">
        <is>
          <t/>
        </is>
      </c>
      <c r="AK74" t="inlineStr">
        <is>
          <t/>
        </is>
      </c>
      <c r="AL74" s="2" t="inlineStr">
        <is>
          <t>muutoksenhakukeinot|
muutoksenhakukeino</t>
        </is>
      </c>
      <c r="AM74" s="2" t="inlineStr">
        <is>
          <t>3|
2</t>
        </is>
      </c>
      <c r="AN74" s="2" t="inlineStr">
        <is>
          <t xml:space="preserve">|
</t>
        </is>
      </c>
      <c r="AO74" t="inlineStr">
        <is>
          <t>Keino, joilla asianosainen voi hakea muutosta tuomioistuimen ratkaisuun sen poistamiseksi, kumoamiseksi tai muuttamiseksi taikka asian siirtämiseksi oikeaan tuomioistuimeen.</t>
        </is>
      </c>
      <c r="AP74" s="2" t="inlineStr">
        <is>
          <t>voie de recours|
moyen de recours</t>
        </is>
      </c>
      <c r="AQ74" s="2" t="inlineStr">
        <is>
          <t>3|
3</t>
        </is>
      </c>
      <c r="AR74" s="2" t="inlineStr">
        <is>
          <t xml:space="preserve">|
</t>
        </is>
      </c>
      <c r="AS74" t="inlineStr">
        <is>
          <t>moyen juridictionnel tendant à la réformation, la rétractation ou la cassation d'une décision de justice.</t>
        </is>
      </c>
      <c r="AT74" s="2" t="inlineStr">
        <is>
          <t>modhanna sásaimh</t>
        </is>
      </c>
      <c r="AU74" s="2" t="inlineStr">
        <is>
          <t>3</t>
        </is>
      </c>
      <c r="AV74" s="2" t="inlineStr">
        <is>
          <t/>
        </is>
      </c>
      <c r="AW74" t="inlineStr">
        <is>
          <t/>
        </is>
      </c>
      <c r="AX74" t="inlineStr">
        <is>
          <t/>
        </is>
      </c>
      <c r="AY74" t="inlineStr">
        <is>
          <t/>
        </is>
      </c>
      <c r="AZ74" t="inlineStr">
        <is>
          <t/>
        </is>
      </c>
      <c r="BA74" t="inlineStr">
        <is>
          <t/>
        </is>
      </c>
      <c r="BB74" t="inlineStr">
        <is>
          <t/>
        </is>
      </c>
      <c r="BC74" t="inlineStr">
        <is>
          <t/>
        </is>
      </c>
      <c r="BD74" t="inlineStr">
        <is>
          <t/>
        </is>
      </c>
      <c r="BE74" t="inlineStr">
        <is>
          <t/>
        </is>
      </c>
      <c r="BF74" s="2" t="inlineStr">
        <is>
          <t>mezzo di gravame|
mezzo di impugnazione</t>
        </is>
      </c>
      <c r="BG74" s="2" t="inlineStr">
        <is>
          <t>2|
2</t>
        </is>
      </c>
      <c r="BH74" s="2" t="inlineStr">
        <is>
          <t xml:space="preserve">|
</t>
        </is>
      </c>
      <c r="BI74" t="inlineStr">
        <is>
          <t>Istituto previsto dal diritto processuale per impugnare un provvedimento giudiziale (e, in particolare, una sentenza) ritenuto ingiusto o sbagliato e per ottenerne la riforma, l'annullamento o, in genere, la correzione.</t>
        </is>
      </c>
      <c r="BJ74" t="inlineStr">
        <is>
          <t/>
        </is>
      </c>
      <c r="BK74" t="inlineStr">
        <is>
          <t/>
        </is>
      </c>
      <c r="BL74" t="inlineStr">
        <is>
          <t/>
        </is>
      </c>
      <c r="BM74" t="inlineStr">
        <is>
          <t/>
        </is>
      </c>
      <c r="BN74" s="2" t="inlineStr">
        <is>
          <t>pārsūdzība</t>
        </is>
      </c>
      <c r="BO74" s="2" t="inlineStr">
        <is>
          <t>2</t>
        </is>
      </c>
      <c r="BP74" s="2" t="inlineStr">
        <is>
          <t/>
        </is>
      </c>
      <c r="BQ74" t="inlineStr">
        <is>
          <t>oficiāla sūdzība augstākā instancē, protestējot pret kādu lēmumu, spriedumu</t>
        </is>
      </c>
      <c r="BR74" t="inlineStr">
        <is>
          <t/>
        </is>
      </c>
      <c r="BS74" t="inlineStr">
        <is>
          <t/>
        </is>
      </c>
      <c r="BT74" t="inlineStr">
        <is>
          <t/>
        </is>
      </c>
      <c r="BU74" t="inlineStr">
        <is>
          <t/>
        </is>
      </c>
      <c r="BV74" s="2" t="inlineStr">
        <is>
          <t>rechtsmiddel</t>
        </is>
      </c>
      <c r="BW74" s="2" t="inlineStr">
        <is>
          <t>2</t>
        </is>
      </c>
      <c r="BX74" s="2" t="inlineStr">
        <is>
          <t/>
        </is>
      </c>
      <c r="BY74" t="inlineStr">
        <is>
          <t/>
        </is>
      </c>
      <c r="BZ74" s="2" t="inlineStr">
        <is>
          <t>środki prawne|
środki dochodzenia roszczeń</t>
        </is>
      </c>
      <c r="CA74" s="2" t="inlineStr">
        <is>
          <t>2|
3</t>
        </is>
      </c>
      <c r="CB74" s="2" t="inlineStr">
        <is>
          <t xml:space="preserve">|
</t>
        </is>
      </c>
      <c r="CC74" t="inlineStr">
        <is>
          <t/>
        </is>
      </c>
      <c r="CD74" s="2" t="inlineStr">
        <is>
          <t>via de recurso</t>
        </is>
      </c>
      <c r="CE74" s="2" t="inlineStr">
        <is>
          <t>3</t>
        </is>
      </c>
      <c r="CF74" s="2" t="inlineStr">
        <is>
          <t/>
        </is>
      </c>
      <c r="CG74" t="inlineStr">
        <is>
          <t>Instrumento para pedir a reapreciação de uma decisão.</t>
        </is>
      </c>
      <c r="CH74" t="inlineStr">
        <is>
          <t/>
        </is>
      </c>
      <c r="CI74" t="inlineStr">
        <is>
          <t/>
        </is>
      </c>
      <c r="CJ74" t="inlineStr">
        <is>
          <t/>
        </is>
      </c>
      <c r="CK74" t="inlineStr">
        <is>
          <t/>
        </is>
      </c>
      <c r="CL74" s="2" t="inlineStr">
        <is>
          <t>prostriedok nápravy</t>
        </is>
      </c>
      <c r="CM74" s="2" t="inlineStr">
        <is>
          <t>3</t>
        </is>
      </c>
      <c r="CN74" s="2" t="inlineStr">
        <is>
          <t/>
        </is>
      </c>
      <c r="CO74" t="inlineStr">
        <is>
          <t>procesný úkon, ktorým sa oprávnená osoba domáha preskúmania súdneho rozhodnutia a konania, ktoré mu predchádzalo</t>
        </is>
      </c>
      <c r="CP74" t="inlineStr">
        <is>
          <t/>
        </is>
      </c>
      <c r="CQ74" t="inlineStr">
        <is>
          <t/>
        </is>
      </c>
      <c r="CR74" t="inlineStr">
        <is>
          <t/>
        </is>
      </c>
      <c r="CS74" t="inlineStr">
        <is>
          <t/>
        </is>
      </c>
      <c r="CT74" t="inlineStr">
        <is>
          <t/>
        </is>
      </c>
      <c r="CU74" t="inlineStr">
        <is>
          <t/>
        </is>
      </c>
      <c r="CV74" t="inlineStr">
        <is>
          <t/>
        </is>
      </c>
      <c r="CW74" t="inlineStr">
        <is>
          <t/>
        </is>
      </c>
    </row>
    <row r="75">
      <c r="A75" s="1" t="str">
        <f>HYPERLINK("https://iate.europa.eu/entry/result/3578332/all", "3578332")</f>
        <v>3578332</v>
      </c>
      <c r="B75" t="inlineStr">
        <is>
          <t>PRODUCTION, TECHNOLOGY AND RESEARCH</t>
        </is>
      </c>
      <c r="C75" t="inlineStr">
        <is>
          <t>PRODUCTION, TECHNOLOGY AND RESEARCH|research and intellectual property|intellectual property</t>
        </is>
      </c>
      <c r="D75" t="inlineStr">
        <is>
          <t>no</t>
        </is>
      </c>
      <c r="E75" t="inlineStr">
        <is>
          <t/>
        </is>
      </c>
      <c r="F75" s="2" t="inlineStr">
        <is>
          <t>оспорвано използване</t>
        </is>
      </c>
      <c r="G75" s="2" t="inlineStr">
        <is>
          <t>3</t>
        </is>
      </c>
      <c r="H75" s="2" t="inlineStr">
        <is>
          <t/>
        </is>
      </c>
      <c r="I75" t="inlineStr">
        <is>
          <t/>
        </is>
      </c>
      <c r="J75" s="2" t="inlineStr">
        <is>
          <t>napadené užití</t>
        </is>
      </c>
      <c r="K75" s="2" t="inlineStr">
        <is>
          <t>3</t>
        </is>
      </c>
      <c r="L75" s="2" t="inlineStr">
        <is>
          <t/>
        </is>
      </c>
      <c r="M75" t="inlineStr">
        <is>
          <t/>
        </is>
      </c>
      <c r="N75" s="2" t="inlineStr">
        <is>
          <t>brug, der gøres indsigelse imod</t>
        </is>
      </c>
      <c r="O75" s="2" t="inlineStr">
        <is>
          <t>3</t>
        </is>
      </c>
      <c r="P75" s="2" t="inlineStr">
        <is>
          <t/>
        </is>
      </c>
      <c r="Q75" t="inlineStr">
        <is>
          <t/>
        </is>
      </c>
      <c r="R75" s="2" t="inlineStr">
        <is>
          <t>angefochtene Benutzung</t>
        </is>
      </c>
      <c r="S75" s="2" t="inlineStr">
        <is>
          <t>4</t>
        </is>
      </c>
      <c r="T75" s="2" t="inlineStr">
        <is>
          <t/>
        </is>
      </c>
      <c r="U75" t="inlineStr">
        <is>
          <t>Benutzung eines Geschmacksmusters durch einen Dritten, gegen die vom Inhaber wegen Nachahmung des geschützten Musters Widerspruch eingelegt wird</t>
        </is>
      </c>
      <c r="V75" s="2" t="inlineStr">
        <is>
          <t>αμφισβητούμενη χρήση</t>
        </is>
      </c>
      <c r="W75" s="2" t="inlineStr">
        <is>
          <t>3</t>
        </is>
      </c>
      <c r="X75" s="2" t="inlineStr">
        <is>
          <t/>
        </is>
      </c>
      <c r="Y75" t="inlineStr">
        <is>
          <t/>
        </is>
      </c>
      <c r="Z75" s="2" t="inlineStr">
        <is>
          <t>contested use</t>
        </is>
      </c>
      <c r="AA75" s="2" t="inlineStr">
        <is>
          <t>4</t>
        </is>
      </c>
      <c r="AB75" s="2" t="inlineStr">
        <is>
          <t/>
        </is>
      </c>
      <c r="AC75" t="inlineStr">
        <is>
          <t>use of a design by a third party that is opposed by the design holder for amounting to a copying of the protected design</t>
        </is>
      </c>
      <c r="AD75" s="2" t="inlineStr">
        <is>
          <t>utilización impugnada</t>
        </is>
      </c>
      <c r="AE75" s="2" t="inlineStr">
        <is>
          <t>4</t>
        </is>
      </c>
      <c r="AF75" s="2" t="inlineStr">
        <is>
          <t/>
        </is>
      </c>
      <c r="AG75" t="inlineStr">
        <is>
          <t>uso de un dibujo o modelo por un tercero que se opone al titular del dibujo o modelo</t>
        </is>
      </c>
      <c r="AH75" s="2" t="inlineStr">
        <is>
          <t>vaidlusalune kasutus</t>
        </is>
      </c>
      <c r="AI75" s="2" t="inlineStr">
        <is>
          <t>3</t>
        </is>
      </c>
      <c r="AJ75" s="2" t="inlineStr">
        <is>
          <t/>
        </is>
      </c>
      <c r="AK75" t="inlineStr">
        <is>
          <t/>
        </is>
      </c>
      <c r="AL75" s="2" t="inlineStr">
        <is>
          <t>kiistanalainen käyttö</t>
        </is>
      </c>
      <c r="AM75" s="2" t="inlineStr">
        <is>
          <t>3</t>
        </is>
      </c>
      <c r="AN75" s="2" t="inlineStr">
        <is>
          <t/>
        </is>
      </c>
      <c r="AO75" t="inlineStr">
        <is>
          <t/>
        </is>
      </c>
      <c r="AP75" s="2" t="inlineStr">
        <is>
          <t>utilisation contestée</t>
        </is>
      </c>
      <c r="AQ75" s="2" t="inlineStr">
        <is>
          <t>4</t>
        </is>
      </c>
      <c r="AR75" s="2" t="inlineStr">
        <is>
          <t/>
        </is>
      </c>
      <c r="AS75" t="inlineStr">
        <is>
          <t>usage d'un dessin ou modèle par un tiers considéré comme une copie du dessin ou modèle protégé et auquel s'oppose le titulaire du droit</t>
        </is>
      </c>
      <c r="AT75" t="inlineStr">
        <is>
          <t/>
        </is>
      </c>
      <c r="AU75" t="inlineStr">
        <is>
          <t/>
        </is>
      </c>
      <c r="AV75" t="inlineStr">
        <is>
          <t/>
        </is>
      </c>
      <c r="AW75" t="inlineStr">
        <is>
          <t/>
        </is>
      </c>
      <c r="AX75" s="2" t="inlineStr">
        <is>
          <t>sporna uporaba</t>
        </is>
      </c>
      <c r="AY75" s="2" t="inlineStr">
        <is>
          <t>3</t>
        </is>
      </c>
      <c r="AZ75" s="2" t="inlineStr">
        <is>
          <t/>
        </is>
      </c>
      <c r="BA75" t="inlineStr">
        <is>
          <t/>
        </is>
      </c>
      <c r="BB75" s="2" t="inlineStr">
        <is>
          <t>engedély nélküli hasznosítás</t>
        </is>
      </c>
      <c r="BC75" s="2" t="inlineStr">
        <is>
          <t>3</t>
        </is>
      </c>
      <c r="BD75" s="2" t="inlineStr">
        <is>
          <t/>
        </is>
      </c>
      <c r="BE75" t="inlineStr">
        <is>
          <t/>
        </is>
      </c>
      <c r="BF75" s="2" t="inlineStr">
        <is>
          <t>utilizzazione contestata</t>
        </is>
      </c>
      <c r="BG75" s="2" t="inlineStr">
        <is>
          <t>4</t>
        </is>
      </c>
      <c r="BH75" s="2" t="inlineStr">
        <is>
          <t/>
        </is>
      </c>
      <c r="BI75" t="inlineStr">
        <is>
          <t>utilizzo da parte di terzi di un disegno o modello vietato dal titolare del disegno o modello</t>
        </is>
      </c>
      <c r="BJ75" s="2" t="inlineStr">
        <is>
          <t>užginčytas naudojimas</t>
        </is>
      </c>
      <c r="BK75" s="2" t="inlineStr">
        <is>
          <t>3</t>
        </is>
      </c>
      <c r="BL75" s="2" t="inlineStr">
        <is>
          <t/>
        </is>
      </c>
      <c r="BM75" t="inlineStr">
        <is>
          <t/>
        </is>
      </c>
      <c r="BN75" s="2" t="inlineStr">
        <is>
          <t>apstrīdētā izmantošana</t>
        </is>
      </c>
      <c r="BO75" s="2" t="inlineStr">
        <is>
          <t>3</t>
        </is>
      </c>
      <c r="BP75" s="2" t="inlineStr">
        <is>
          <t/>
        </is>
      </c>
      <c r="BQ75" t="inlineStr">
        <is>
          <t/>
        </is>
      </c>
      <c r="BR75" s="2" t="inlineStr">
        <is>
          <t>użu kkontestat</t>
        </is>
      </c>
      <c r="BS75" s="2" t="inlineStr">
        <is>
          <t>3</t>
        </is>
      </c>
      <c r="BT75" s="2" t="inlineStr">
        <is>
          <t/>
        </is>
      </c>
      <c r="BU75" t="inlineStr">
        <is>
          <t/>
        </is>
      </c>
      <c r="BV75" s="2" t="inlineStr">
        <is>
          <t>aangevochten gebruik</t>
        </is>
      </c>
      <c r="BW75" s="2" t="inlineStr">
        <is>
          <t>3</t>
        </is>
      </c>
      <c r="BX75" s="2" t="inlineStr">
        <is>
          <t/>
        </is>
      </c>
      <c r="BY75" t="inlineStr">
        <is>
          <t/>
        </is>
      </c>
      <c r="BZ75" s="2" t="inlineStr">
        <is>
          <t>sporne używanie</t>
        </is>
      </c>
      <c r="CA75" s="2" t="inlineStr">
        <is>
          <t>3</t>
        </is>
      </c>
      <c r="CB75" s="2" t="inlineStr">
        <is>
          <t/>
        </is>
      </c>
      <c r="CC75" t="inlineStr">
        <is>
          <t/>
        </is>
      </c>
      <c r="CD75" s="2" t="inlineStr">
        <is>
          <t>uso em litígio</t>
        </is>
      </c>
      <c r="CE75" s="2" t="inlineStr">
        <is>
          <t>3</t>
        </is>
      </c>
      <c r="CF75" s="2" t="inlineStr">
        <is>
          <t/>
        </is>
      </c>
      <c r="CG75" t="inlineStr">
        <is>
          <t/>
        </is>
      </c>
      <c r="CH75" s="2" t="inlineStr">
        <is>
          <t>utilizare contestată</t>
        </is>
      </c>
      <c r="CI75" s="2" t="inlineStr">
        <is>
          <t>3</t>
        </is>
      </c>
      <c r="CJ75" s="2" t="inlineStr">
        <is>
          <t/>
        </is>
      </c>
      <c r="CK75" t="inlineStr">
        <is>
          <t/>
        </is>
      </c>
      <c r="CL75" s="2" t="inlineStr">
        <is>
          <t>sporné používanie</t>
        </is>
      </c>
      <c r="CM75" s="2" t="inlineStr">
        <is>
          <t>3</t>
        </is>
      </c>
      <c r="CN75" s="2" t="inlineStr">
        <is>
          <t/>
        </is>
      </c>
      <c r="CO75" t="inlineStr">
        <is>
          <t/>
        </is>
      </c>
      <c r="CP75" s="2" t="inlineStr">
        <is>
          <t>izpodbijana uporaba</t>
        </is>
      </c>
      <c r="CQ75" s="2" t="inlineStr">
        <is>
          <t>3</t>
        </is>
      </c>
      <c r="CR75" s="2" t="inlineStr">
        <is>
          <t/>
        </is>
      </c>
      <c r="CS75" t="inlineStr">
        <is>
          <t/>
        </is>
      </c>
      <c r="CT75" s="2" t="inlineStr">
        <is>
          <t>bestridd användning</t>
        </is>
      </c>
      <c r="CU75" s="2" t="inlineStr">
        <is>
          <t>3</t>
        </is>
      </c>
      <c r="CV75" s="2" t="inlineStr">
        <is>
          <t/>
        </is>
      </c>
      <c r="CW75" t="inlineStr">
        <is>
          <t/>
        </is>
      </c>
    </row>
    <row r="76">
      <c r="A76" s="1" t="str">
        <f>HYPERLINK("https://iate.europa.eu/entry/result/1899615/all", "1899615")</f>
        <v>1899615</v>
      </c>
      <c r="B76" t="inlineStr">
        <is>
          <t>EUROPEAN UNION;BUSINESS AND COMPETITION;PRODUCTION, TECHNOLOGY AND RESEARCH</t>
        </is>
      </c>
      <c r="C76" t="inlineStr">
        <is>
          <t>EUROPEAN UNION|European Union law;BUSINESS AND COMPETITION|competition|competition law;PRODUCTION, TECHNOLOGY AND RESEARCH|research and intellectual property</t>
        </is>
      </c>
      <c r="D76" t="inlineStr">
        <is>
          <t>yes</t>
        </is>
      </c>
      <c r="E76" t="inlineStr">
        <is>
          <t/>
        </is>
      </c>
      <c r="F76" s="2" t="inlineStr">
        <is>
          <t>изчерпване</t>
        </is>
      </c>
      <c r="G76" s="2" t="inlineStr">
        <is>
          <t>3</t>
        </is>
      </c>
      <c r="H76" s="2" t="inlineStr">
        <is>
          <t/>
        </is>
      </c>
      <c r="I76" t="inlineStr">
        <is>
          <t/>
        </is>
      </c>
      <c r="J76" s="2" t="inlineStr">
        <is>
          <t>vyčerpání</t>
        </is>
      </c>
      <c r="K76" s="2" t="inlineStr">
        <is>
          <t>3</t>
        </is>
      </c>
      <c r="L76" s="2" t="inlineStr">
        <is>
          <t/>
        </is>
      </c>
      <c r="M76" t="inlineStr">
        <is>
          <t>omezení práv z duševního vlastnictví poté, co byl výrobek uveden na trh majitelem práva nebo s jeho souhlasem</t>
        </is>
      </c>
      <c r="N76" s="2" t="inlineStr">
        <is>
          <t>konsumption</t>
        </is>
      </c>
      <c r="O76" s="2" t="inlineStr">
        <is>
          <t>3</t>
        </is>
      </c>
      <c r="P76" s="2" t="inlineStr">
        <is>
          <t/>
        </is>
      </c>
      <c r="Q76" t="inlineStr">
        <is>
          <t>begrænsning af retten til at kontrollere distribution og videresalg af en
vare, der lovligt og med rettighedshaverens samtykke er bragt i omsætning i et
specifikt område</t>
        </is>
      </c>
      <c r="R76" s="2" t="inlineStr">
        <is>
          <t>Erschöpfung</t>
        </is>
      </c>
      <c r="S76" s="2" t="inlineStr">
        <is>
          <t>3</t>
        </is>
      </c>
      <c r="T76" s="2" t="inlineStr">
        <is>
          <t/>
        </is>
      </c>
      <c r="U76" t="inlineStr">
        <is>
          <t/>
        </is>
      </c>
      <c r="V76" s="2" t="inlineStr">
        <is>
          <t>ανάλωση</t>
        </is>
      </c>
      <c r="W76" s="2" t="inlineStr">
        <is>
          <t>4</t>
        </is>
      </c>
      <c r="X76" s="2" t="inlineStr">
        <is>
          <t/>
        </is>
      </c>
      <c r="Y76" t="inlineStr">
        <is>
          <t>περιορισμός στα δικαιώματα για έλεγχο της διανομής και επαναπώλησης προϊόντος όταν το προϊόν αυτό έχει διατεθεί νομίμως στην ενωσιακή αγορά, σε συγκεκριμένη επικράτεια, από τον ίδιο τον δικαιούχο του προϊόντος ή με τη συναίνεσή του</t>
        </is>
      </c>
      <c r="Z76" s="2" t="inlineStr">
        <is>
          <t>exhaustion|
exhaustion of rights</t>
        </is>
      </c>
      <c r="AA76" s="2" t="inlineStr">
        <is>
          <t>3|
1</t>
        </is>
      </c>
      <c r="AB76" s="2" t="inlineStr">
        <is>
          <t xml:space="preserve">|
</t>
        </is>
      </c>
      <c r="AC76" t="inlineStr">
        <is>
          <t>limitation on the rights to control distribution and resale of a good
after it has been legitimately put on the market by the rights holder(s), or by others with the holders' consent, in a specific territory</t>
        </is>
      </c>
      <c r="AD76" s="2" t="inlineStr">
        <is>
          <t>agotamiento del derecho|
agotamiento</t>
        </is>
      </c>
      <c r="AE76" s="2" t="inlineStr">
        <is>
          <t>3|
4</t>
        </is>
      </c>
      <c r="AF76" s="2" t="inlineStr">
        <is>
          <t xml:space="preserve">|
</t>
        </is>
      </c>
      <c r="AG76" t="inlineStr">
        <is>
          <t>Situación en la que se encuentran los derechos de propiedad intelectual de un producto una vez que ha sido vendido, por el titular o con su consentimiento, en el mercado de un Estado miembro.</t>
        </is>
      </c>
      <c r="AH76" s="2" t="inlineStr">
        <is>
          <t>õiguse lõppemine</t>
        </is>
      </c>
      <c r="AI76" s="2" t="inlineStr">
        <is>
          <t>2</t>
        </is>
      </c>
      <c r="AJ76" s="2" t="inlineStr">
        <is>
          <t/>
        </is>
      </c>
      <c r="AK76" t="inlineStr">
        <is>
          <t>Euroopa Liidus seaduslikult, õiguse omaja poolt või tema loal, turule lastud intellektuaalomandiga kaitstud kauba äriotstarbelise kasutamisega seotud õiguste ammendumine</t>
        </is>
      </c>
      <c r="AL76" s="2" t="inlineStr">
        <is>
          <t>sammuminen</t>
        </is>
      </c>
      <c r="AM76" s="2" t="inlineStr">
        <is>
          <t>3</t>
        </is>
      </c>
      <c r="AN76" s="2" t="inlineStr">
        <is>
          <t/>
        </is>
      </c>
      <c r="AO76" t="inlineStr">
        <is>
          <t/>
        </is>
      </c>
      <c r="AP76" s="2" t="inlineStr">
        <is>
          <t>épuisement|
épuisement des droits|
épuisement du droit</t>
        </is>
      </c>
      <c r="AQ76" s="2" t="inlineStr">
        <is>
          <t>3|
3|
3</t>
        </is>
      </c>
      <c r="AR76" s="2" t="inlineStr">
        <is>
          <t xml:space="preserve">|
|
</t>
        </is>
      </c>
      <c r="AS76" t="inlineStr">
        <is>
          <t/>
        </is>
      </c>
      <c r="AT76" s="2" t="inlineStr">
        <is>
          <t>ídiú</t>
        </is>
      </c>
      <c r="AU76" s="2" t="inlineStr">
        <is>
          <t>3</t>
        </is>
      </c>
      <c r="AV76" s="2" t="inlineStr">
        <is>
          <t/>
        </is>
      </c>
      <c r="AW76" t="inlineStr">
        <is>
          <t/>
        </is>
      </c>
      <c r="AX76" s="2" t="inlineStr">
        <is>
          <t>iscrpljenje</t>
        </is>
      </c>
      <c r="AY76" s="2" t="inlineStr">
        <is>
          <t>3</t>
        </is>
      </c>
      <c r="AZ76" s="2" t="inlineStr">
        <is>
          <t/>
        </is>
      </c>
      <c r="BA76" t="inlineStr">
        <is>
          <t/>
        </is>
      </c>
      <c r="BB76" s="2" t="inlineStr">
        <is>
          <t>jogkimerülés</t>
        </is>
      </c>
      <c r="BC76" s="2" t="inlineStr">
        <is>
          <t>4</t>
        </is>
      </c>
      <c r="BD76" s="2" t="inlineStr">
        <is>
          <t/>
        </is>
      </c>
      <c r="BE76" t="inlineStr">
        <is>
          <t/>
        </is>
      </c>
      <c r="BF76" s="2" t="inlineStr">
        <is>
          <t>esaurimento|
esaurimento dei diritti</t>
        </is>
      </c>
      <c r="BG76" s="2" t="inlineStr">
        <is>
          <t>3|
3</t>
        </is>
      </c>
      <c r="BH76" s="2" t="inlineStr">
        <is>
          <t xml:space="preserve">|
</t>
        </is>
      </c>
      <c r="BI76" t="inlineStr">
        <is>
          <t>limitazione dei diritti di
proprietà intellettuale goduti dal titolare su prodotti legittimamente messi in
commercio dal titolare stesso o con il suo consenso in uno specifico territorio</t>
        </is>
      </c>
      <c r="BJ76" s="2" t="inlineStr">
        <is>
          <t>platinimo teisės išnaudojimas</t>
        </is>
      </c>
      <c r="BK76" s="2" t="inlineStr">
        <is>
          <t>2</t>
        </is>
      </c>
      <c r="BL76" s="2" t="inlineStr">
        <is>
          <t/>
        </is>
      </c>
      <c r="BM76" t="inlineStr">
        <is>
          <t/>
        </is>
      </c>
      <c r="BN76" s="2" t="inlineStr">
        <is>
          <t>tiesību izsmelšana</t>
        </is>
      </c>
      <c r="BO76" s="2" t="inlineStr">
        <is>
          <t>3</t>
        </is>
      </c>
      <c r="BP76" s="2" t="inlineStr">
        <is>
          <t/>
        </is>
      </c>
      <c r="BQ76" t="inlineStr">
        <is>
          <t/>
        </is>
      </c>
      <c r="BR76" s="2" t="inlineStr">
        <is>
          <t>eżawriment</t>
        </is>
      </c>
      <c r="BS76" s="2" t="inlineStr">
        <is>
          <t>3</t>
        </is>
      </c>
      <c r="BT76" s="2" t="inlineStr">
        <is>
          <t/>
        </is>
      </c>
      <c r="BU76" t="inlineStr">
        <is>
          <t>limitazzjoni fuq id-drittijiet tal-kontroll tad-distribuzzjoni u tal-bejgħ mill-ġdid ta' oġġett wara li jkun tqiegħed fis-suq b'mod leġittimu mill-proprjetarju/proprjetarji tad-drittijiet, jew minn oħrajn bil-kunsens tal-proprjetarju, f'territorju speċifiku</t>
        </is>
      </c>
      <c r="BV76" s="2" t="inlineStr">
        <is>
          <t>uitputting</t>
        </is>
      </c>
      <c r="BW76" s="2" t="inlineStr">
        <is>
          <t>3</t>
        </is>
      </c>
      <c r="BX76" s="2" t="inlineStr">
        <is>
          <t/>
        </is>
      </c>
      <c r="BY76" t="inlineStr">
        <is>
          <t>beginsel dat de rechthebbende van industriële of intellectuele eigendom die krachtens het recht van een lidstaat wordt beschermd, geen beroep op dat recht kan doen om de invoer of het in de handel brengen van producten te verhinderen die in een andere lidstaat in het verkeer zijn gebracht</t>
        </is>
      </c>
      <c r="BZ76" s="2" t="inlineStr">
        <is>
          <t>wyczerpanie praw|
wyczerpanie</t>
        </is>
      </c>
      <c r="CA76" s="2" t="inlineStr">
        <is>
          <t>3|
3</t>
        </is>
      </c>
      <c r="CB76" s="2" t="inlineStr">
        <is>
          <t xml:space="preserve">|
</t>
        </is>
      </c>
      <c r="CC76" t="inlineStr">
        <is>
          <t>prawa własności intelektualnej (IPRs) takie jak patenty i znaki towarowe nadają wynalazcy określone prawa wyłączności nad wykorzystaniem ich pracy w produkcji i handlu. Jednak w obrębie UE prawa wyłączności nie mogą być używane w celu sztucznego podziału wspólnego rynku wzdłuż granic państwowych. Dlatego posiadacz praw własności intelektualnej w państwie członkowskim nie może sprzeciwiać się importowi produktu chronionego przez prawa własności intelektualnej w tym państwie członkowskim, podczas gdy ten produkt został już wprowadzony na rynek innego państwa członkowskiego przez posiadacza lub za jego zgodą. W tym przypadku uprawnienia posiadacza praw własności intelektualnej są uważane za wyczerpane. Zasada wyczerpania nie odnosi się do produktów wprowadzonych na rynki krajów trzecich</t>
        </is>
      </c>
      <c r="CD76" s="2" t="inlineStr">
        <is>
          <t>esgotamento</t>
        </is>
      </c>
      <c r="CE76" s="2" t="inlineStr">
        <is>
          <t>3</t>
        </is>
      </c>
      <c r="CF76" s="2" t="inlineStr">
        <is>
          <t/>
        </is>
      </c>
      <c r="CG76" t="inlineStr">
        <is>
          <t>Situação em que o titular de um direito de
propriedade intelectual num Estado-Membro não se pode opor à importação de um
produto protegido por esse direito de propriedade intelectual para esse
Estado-Membro, sempre que o referido produto seja já comercializado no mercado
de outro Estado-Membro pelo titular em questão ou mediante o seu consentimento.</t>
        </is>
      </c>
      <c r="CH76" s="2" t="inlineStr">
        <is>
          <t>epuizare</t>
        </is>
      </c>
      <c r="CI76" s="2" t="inlineStr">
        <is>
          <t>3</t>
        </is>
      </c>
      <c r="CJ76" s="2" t="inlineStr">
        <is>
          <t/>
        </is>
      </c>
      <c r="CK76" t="inlineStr">
        <is>
          <t>principiu conform căruia deținătorul unui drept intelectual de
proprietate dintr-un stat membru nu se poate opune importării unui produs
protejat de un drept intelectual de proprietate în acel stat membru, atunci când
produsul a fost deja pus în vânzare într-un alt stat membru, de către deținător
sau cu autorizarea acestuia; dreptul său de proprietate intelectuală este, deci considerat ca epuizat</t>
        </is>
      </c>
      <c r="CL76" s="2" t="inlineStr">
        <is>
          <t>vyčerpanie</t>
        </is>
      </c>
      <c r="CM76" s="2" t="inlineStr">
        <is>
          <t>3</t>
        </is>
      </c>
      <c r="CN76" s="2" t="inlineStr">
        <is>
          <t/>
        </is>
      </c>
      <c r="CO76" t="inlineStr">
        <is>
          <t>majiteľ práva priemyselného alebo obchodného vlastníctva chráneného právnymi predpismi jedného členského štátu sa nemôže dovolávať uvedených právnych predpisov s cieľom zamedziť dovozu výrobkov, ktoré boli uvedené do obehu v inom členskom štáte</t>
        </is>
      </c>
      <c r="CP76" s="2" t="inlineStr">
        <is>
          <t>izčrpanje</t>
        </is>
      </c>
      <c r="CQ76" s="2" t="inlineStr">
        <is>
          <t>3</t>
        </is>
      </c>
      <c r="CR76" s="2" t="inlineStr">
        <is>
          <t/>
        </is>
      </c>
      <c r="CS76" t="inlineStr">
        <is>
          <t>---</t>
        </is>
      </c>
      <c r="CT76" s="2" t="inlineStr">
        <is>
          <t>konsumtion</t>
        </is>
      </c>
      <c r="CU76" s="2" t="inlineStr">
        <is>
          <t>3</t>
        </is>
      </c>
      <c r="CV76" s="2" t="inlineStr">
        <is>
          <t/>
        </is>
      </c>
      <c r="CW76" t="inlineStr">
        <is>
          <t/>
        </is>
      </c>
    </row>
    <row r="77">
      <c r="A77" s="1" t="str">
        <f>HYPERLINK("https://iate.europa.eu/entry/result/3578423/all", "3578423")</f>
        <v>3578423</v>
      </c>
      <c r="B77" t="inlineStr">
        <is>
          <t>PRODUCTION, TECHNOLOGY AND RESEARCH</t>
        </is>
      </c>
      <c r="C77" t="inlineStr">
        <is>
          <t>PRODUCTION, TECHNOLOGY AND RESEARCH|research and intellectual property|intellectual property</t>
        </is>
      </c>
      <c r="D77" t="inlineStr">
        <is>
          <t>no</t>
        </is>
      </c>
      <c r="E77" t="inlineStr">
        <is>
          <t/>
        </is>
      </c>
      <c r="F77" s="2" t="inlineStr">
        <is>
          <t>единен характер</t>
        </is>
      </c>
      <c r="G77" s="2" t="inlineStr">
        <is>
          <t>3</t>
        </is>
      </c>
      <c r="H77" s="2" t="inlineStr">
        <is>
          <t/>
        </is>
      </c>
      <c r="I77" t="inlineStr">
        <is>
          <t/>
        </is>
      </c>
      <c r="J77" s="2" t="inlineStr">
        <is>
          <t>jednotná povaha</t>
        </is>
      </c>
      <c r="K77" s="2" t="inlineStr">
        <is>
          <t>3</t>
        </is>
      </c>
      <c r="L77" s="2" t="inlineStr">
        <is>
          <t/>
        </is>
      </c>
      <c r="M77" t="inlineStr">
        <is>
          <t/>
        </is>
      </c>
      <c r="N77" s="2" t="inlineStr">
        <is>
          <t>enhedskarakter</t>
        </is>
      </c>
      <c r="O77" s="2" t="inlineStr">
        <is>
          <t>3</t>
        </is>
      </c>
      <c r="P77" s="2" t="inlineStr">
        <is>
          <t/>
        </is>
      </c>
      <c r="Q77" t="inlineStr">
        <is>
          <t/>
        </is>
      </c>
      <c r="R77" s="2" t="inlineStr">
        <is>
          <t>Einheitlichkeit</t>
        </is>
      </c>
      <c r="S77" s="2" t="inlineStr">
        <is>
          <t>4</t>
        </is>
      </c>
      <c r="T77" s="2" t="inlineStr">
        <is>
          <t/>
        </is>
      </c>
      <c r="U77" t="inlineStr">
        <is>
          <t>Schutzprinzip, das garantiert, dass das eingetragene Geschmacksmuster mit derselben Wirkung auf dem gesamten Gebiet der Europäischen Union eingetragen oder übertragen werden oder Gegenstand eines Verzichts sein kann</t>
        </is>
      </c>
      <c r="V77" s="2" t="inlineStr">
        <is>
          <t>ενιαίος χαρακτήρας</t>
        </is>
      </c>
      <c r="W77" s="2" t="inlineStr">
        <is>
          <t>3</t>
        </is>
      </c>
      <c r="X77" s="2" t="inlineStr">
        <is>
          <t/>
        </is>
      </c>
      <c r="Y77" t="inlineStr">
        <is>
          <t/>
        </is>
      </c>
      <c r="Z77" s="2" t="inlineStr">
        <is>
          <t>unitary character</t>
        </is>
      </c>
      <c r="AA77" s="2" t="inlineStr">
        <is>
          <t>4</t>
        </is>
      </c>
      <c r="AB77" s="2" t="inlineStr">
        <is>
          <t/>
        </is>
      </c>
      <c r="AC77" t="inlineStr">
        <is>
          <t>protection principle that guarantees that the registered design can be registered, transferred or surrendered with equal effect throughout the whole territory of the European Union</t>
        </is>
      </c>
      <c r="AD77" s="2" t="inlineStr">
        <is>
          <t>carácter unitario</t>
        </is>
      </c>
      <c r="AE77" s="2" t="inlineStr">
        <is>
          <t>4</t>
        </is>
      </c>
      <c r="AF77" s="2" t="inlineStr">
        <is>
          <t/>
        </is>
      </c>
      <c r="AG77" t="inlineStr">
        <is>
          <t>principio de protección que garantiza que el dibujo o modelo registrado puede ser registrado, cedido, objeto de renuncia, de caducidad o de nulidad y prohibirse su uso con los mismos efectos en todo el territorio de la Unión Europea</t>
        </is>
      </c>
      <c r="AH77" s="2" t="inlineStr">
        <is>
          <t>ühtne iseloom</t>
        </is>
      </c>
      <c r="AI77" s="2" t="inlineStr">
        <is>
          <t>3</t>
        </is>
      </c>
      <c r="AJ77" s="2" t="inlineStr">
        <is>
          <t/>
        </is>
      </c>
      <c r="AK77" t="inlineStr">
        <is>
          <t/>
        </is>
      </c>
      <c r="AL77" s="2" t="inlineStr">
        <is>
          <t>yhtenäinen luonne</t>
        </is>
      </c>
      <c r="AM77" s="2" t="inlineStr">
        <is>
          <t>3</t>
        </is>
      </c>
      <c r="AN77" s="2" t="inlineStr">
        <is>
          <t/>
        </is>
      </c>
      <c r="AO77" t="inlineStr">
        <is>
          <t/>
        </is>
      </c>
      <c r="AP77" s="2" t="inlineStr">
        <is>
          <t>caractère unitaire</t>
        </is>
      </c>
      <c r="AQ77" s="2" t="inlineStr">
        <is>
          <t>4</t>
        </is>
      </c>
      <c r="AR77" s="2" t="inlineStr">
        <is>
          <t/>
        </is>
      </c>
      <c r="AS77" t="inlineStr">
        <is>
          <t>principe de protection qui garantit que le dessin ou modèle communautaire enregistré peut être enregistré, transféré ou faire l'objet d'une renonciation en produisant les mêmes effets dans l'ensemble du territoire de l'Union européenne</t>
        </is>
      </c>
      <c r="AT77" t="inlineStr">
        <is>
          <t/>
        </is>
      </c>
      <c r="AU77" t="inlineStr">
        <is>
          <t/>
        </is>
      </c>
      <c r="AV77" t="inlineStr">
        <is>
          <t/>
        </is>
      </c>
      <c r="AW77" t="inlineStr">
        <is>
          <t/>
        </is>
      </c>
      <c r="AX77" s="2" t="inlineStr">
        <is>
          <t>jedinstven karakter</t>
        </is>
      </c>
      <c r="AY77" s="2" t="inlineStr">
        <is>
          <t>3</t>
        </is>
      </c>
      <c r="AZ77" s="2" t="inlineStr">
        <is>
          <t/>
        </is>
      </c>
      <c r="BA77" t="inlineStr">
        <is>
          <t/>
        </is>
      </c>
      <c r="BB77" s="2" t="inlineStr">
        <is>
          <t>egységes jelleg</t>
        </is>
      </c>
      <c r="BC77" s="2" t="inlineStr">
        <is>
          <t>3</t>
        </is>
      </c>
      <c r="BD77" s="2" t="inlineStr">
        <is>
          <t/>
        </is>
      </c>
      <c r="BE77" t="inlineStr">
        <is>
          <t/>
        </is>
      </c>
      <c r="BF77" s="2" t="inlineStr">
        <is>
          <t>carattere unitario</t>
        </is>
      </c>
      <c r="BG77" s="2" t="inlineStr">
        <is>
          <t>4</t>
        </is>
      </c>
      <c r="BH77" s="2" t="inlineStr">
        <is>
          <t/>
        </is>
      </c>
      <c r="BI77" t="inlineStr">
        <is>
          <t>principio in base al quale un disegno o modello comunitario non può essere oggetto di registrazione, trasferimento, rinuncia né di una decisione di nullità, né può esserne vietata l'utilizzazione, se non per la totalità della Comunità</t>
        </is>
      </c>
      <c r="BJ77" s="2" t="inlineStr">
        <is>
          <t>vieningas statusas</t>
        </is>
      </c>
      <c r="BK77" s="2" t="inlineStr">
        <is>
          <t>3</t>
        </is>
      </c>
      <c r="BL77" s="2" t="inlineStr">
        <is>
          <t/>
        </is>
      </c>
      <c r="BM77" t="inlineStr">
        <is>
          <t/>
        </is>
      </c>
      <c r="BN77" s="2" t="inlineStr">
        <is>
          <t>vienotais raksturs</t>
        </is>
      </c>
      <c r="BO77" s="2" t="inlineStr">
        <is>
          <t>3</t>
        </is>
      </c>
      <c r="BP77" s="2" t="inlineStr">
        <is>
          <t/>
        </is>
      </c>
      <c r="BQ77" t="inlineStr">
        <is>
          <t/>
        </is>
      </c>
      <c r="BR77" s="2" t="inlineStr">
        <is>
          <t>karattru unitarju</t>
        </is>
      </c>
      <c r="BS77" s="2" t="inlineStr">
        <is>
          <t>3</t>
        </is>
      </c>
      <c r="BT77" s="2" t="inlineStr">
        <is>
          <t/>
        </is>
      </c>
      <c r="BU77" t="inlineStr">
        <is>
          <t/>
        </is>
      </c>
      <c r="BV77" s="2" t="inlineStr">
        <is>
          <t>eenheidskarakter</t>
        </is>
      </c>
      <c r="BW77" s="2" t="inlineStr">
        <is>
          <t>3</t>
        </is>
      </c>
      <c r="BX77" s="2" t="inlineStr">
        <is>
          <t/>
        </is>
      </c>
      <c r="BY77" t="inlineStr">
        <is>
          <t/>
        </is>
      </c>
      <c r="BZ77" s="2" t="inlineStr">
        <is>
          <t>jednolity charakter</t>
        </is>
      </c>
      <c r="CA77" s="2" t="inlineStr">
        <is>
          <t>3</t>
        </is>
      </c>
      <c r="CB77" s="2" t="inlineStr">
        <is>
          <t/>
        </is>
      </c>
      <c r="CC77" t="inlineStr">
        <is>
          <t/>
        </is>
      </c>
      <c r="CD77" s="2" t="inlineStr">
        <is>
          <t>caráter unitário</t>
        </is>
      </c>
      <c r="CE77" s="2" t="inlineStr">
        <is>
          <t>3</t>
        </is>
      </c>
      <c r="CF77" s="2" t="inlineStr">
        <is>
          <t/>
        </is>
      </c>
      <c r="CG77" t="inlineStr">
        <is>
          <t/>
        </is>
      </c>
      <c r="CH77" s="2" t="inlineStr">
        <is>
          <t>caracter unitar</t>
        </is>
      </c>
      <c r="CI77" s="2" t="inlineStr">
        <is>
          <t>3</t>
        </is>
      </c>
      <c r="CJ77" s="2" t="inlineStr">
        <is>
          <t/>
        </is>
      </c>
      <c r="CK77" t="inlineStr">
        <is>
          <t/>
        </is>
      </c>
      <c r="CL77" s="2" t="inlineStr">
        <is>
          <t>jednotný charakter</t>
        </is>
      </c>
      <c r="CM77" s="2" t="inlineStr">
        <is>
          <t>3</t>
        </is>
      </c>
      <c r="CN77" s="2" t="inlineStr">
        <is>
          <t/>
        </is>
      </c>
      <c r="CO77" t="inlineStr">
        <is>
          <t/>
        </is>
      </c>
      <c r="CP77" s="2" t="inlineStr">
        <is>
          <t>enoten značaj</t>
        </is>
      </c>
      <c r="CQ77" s="2" t="inlineStr">
        <is>
          <t>3</t>
        </is>
      </c>
      <c r="CR77" s="2" t="inlineStr">
        <is>
          <t/>
        </is>
      </c>
      <c r="CS77" t="inlineStr">
        <is>
          <t/>
        </is>
      </c>
      <c r="CT77" s="2" t="inlineStr">
        <is>
          <t>enhetlig karaktär</t>
        </is>
      </c>
      <c r="CU77" s="2" t="inlineStr">
        <is>
          <t>3</t>
        </is>
      </c>
      <c r="CV77" s="2" t="inlineStr">
        <is>
          <t/>
        </is>
      </c>
      <c r="CW77" t="inlineStr">
        <is>
          <t/>
        </is>
      </c>
    </row>
    <row r="78">
      <c r="A78" s="1" t="str">
        <f>HYPERLINK("https://iate.europa.eu/entry/result/3578484/all", "3578484")</f>
        <v>3578484</v>
      </c>
      <c r="B78" t="inlineStr">
        <is>
          <t>PRODUCTION, TECHNOLOGY AND RESEARCH</t>
        </is>
      </c>
      <c r="C78" t="inlineStr">
        <is>
          <t>PRODUCTION, TECHNOLOGY AND RESEARCH|research and intellectual property|intellectual property</t>
        </is>
      </c>
      <c r="D78" t="inlineStr">
        <is>
          <t>no</t>
        </is>
      </c>
      <c r="E78" t="inlineStr">
        <is>
          <t/>
        </is>
      </c>
      <c r="F78" s="2" t="inlineStr">
        <is>
          <t>загуба на права</t>
        </is>
      </c>
      <c r="G78" s="2" t="inlineStr">
        <is>
          <t>3</t>
        </is>
      </c>
      <c r="H78" s="2" t="inlineStr">
        <is>
          <t/>
        </is>
      </c>
      <c r="I78" t="inlineStr">
        <is>
          <t/>
        </is>
      </c>
      <c r="J78" s="2" t="inlineStr">
        <is>
          <t>ztráta práv</t>
        </is>
      </c>
      <c r="K78" s="2" t="inlineStr">
        <is>
          <t>3</t>
        </is>
      </c>
      <c r="L78" s="2" t="inlineStr">
        <is>
          <t/>
        </is>
      </c>
      <c r="M78" t="inlineStr">
        <is>
          <t/>
        </is>
      </c>
      <c r="N78" s="2" t="inlineStr">
        <is>
          <t>fortabelse af ret</t>
        </is>
      </c>
      <c r="O78" s="2" t="inlineStr">
        <is>
          <t>3</t>
        </is>
      </c>
      <c r="P78" s="2" t="inlineStr">
        <is>
          <t/>
        </is>
      </c>
      <c r="Q78" t="inlineStr">
        <is>
          <t/>
        </is>
      </c>
      <c r="R78" s="2" t="inlineStr">
        <is>
          <t>Rechtsverlust</t>
        </is>
      </c>
      <c r="S78" s="2" t="inlineStr">
        <is>
          <t>4</t>
        </is>
      </c>
      <c r="T78" s="2" t="inlineStr">
        <is>
          <t/>
        </is>
      </c>
      <c r="U78" t="inlineStr">
        <is>
          <t>Verlust einer Berechtigung als unmittelbare Folge von bestimmten Umständen, z. B. der Nichteinhaltung einer Frist</t>
        </is>
      </c>
      <c r="V78" s="2" t="inlineStr">
        <is>
          <t>απώλεια δικαιώματος</t>
        </is>
      </c>
      <c r="W78" s="2" t="inlineStr">
        <is>
          <t>3</t>
        </is>
      </c>
      <c r="X78" s="2" t="inlineStr">
        <is>
          <t/>
        </is>
      </c>
      <c r="Y78" t="inlineStr">
        <is>
          <t/>
        </is>
      </c>
      <c r="Z78" s="2" t="inlineStr">
        <is>
          <t>loss of rights</t>
        </is>
      </c>
      <c r="AA78" s="2" t="inlineStr">
        <is>
          <t>4</t>
        </is>
      </c>
      <c r="AB78" s="2" t="inlineStr">
        <is>
          <t/>
        </is>
      </c>
      <c r="AC78" t="inlineStr">
        <is>
          <t>loss of entitlement as a direct consequence of non-observance of a time limit</t>
        </is>
      </c>
      <c r="AD78" s="2" t="inlineStr">
        <is>
          <t>pérdida de los derechos</t>
        </is>
      </c>
      <c r="AE78" s="2" t="inlineStr">
        <is>
          <t>4</t>
        </is>
      </c>
      <c r="AF78" s="2" t="inlineStr">
        <is>
          <t/>
        </is>
      </c>
      <c r="AG78" t="inlineStr">
        <is>
          <t>carencia o privación de facultades por incumplimiento de un plazo</t>
        </is>
      </c>
      <c r="AH78" s="2" t="inlineStr">
        <is>
          <t>õiguse kaotamine</t>
        </is>
      </c>
      <c r="AI78" s="2" t="inlineStr">
        <is>
          <t>3</t>
        </is>
      </c>
      <c r="AJ78" s="2" t="inlineStr">
        <is>
          <t/>
        </is>
      </c>
      <c r="AK78" t="inlineStr">
        <is>
          <t/>
        </is>
      </c>
      <c r="AL78" s="2" t="inlineStr">
        <is>
          <t>oikeuksien menettäminen</t>
        </is>
      </c>
      <c r="AM78" s="2" t="inlineStr">
        <is>
          <t>3</t>
        </is>
      </c>
      <c r="AN78" s="2" t="inlineStr">
        <is>
          <t/>
        </is>
      </c>
      <c r="AO78" t="inlineStr">
        <is>
          <t/>
        </is>
      </c>
      <c r="AP78" s="2" t="inlineStr">
        <is>
          <t>perte des droits</t>
        </is>
      </c>
      <c r="AQ78" s="2" t="inlineStr">
        <is>
          <t>4</t>
        </is>
      </c>
      <c r="AR78" s="2" t="inlineStr">
        <is>
          <t/>
        </is>
      </c>
      <c r="AS78" t="inlineStr">
        <is>
          <t>fait de ne plus jouir de ses droits en conséquence directe du non-respect d'un délai</t>
        </is>
      </c>
      <c r="AT78" t="inlineStr">
        <is>
          <t/>
        </is>
      </c>
      <c r="AU78" t="inlineStr">
        <is>
          <t/>
        </is>
      </c>
      <c r="AV78" t="inlineStr">
        <is>
          <t/>
        </is>
      </c>
      <c r="AW78" t="inlineStr">
        <is>
          <t/>
        </is>
      </c>
      <c r="AX78" s="2" t="inlineStr">
        <is>
          <t>gubitak prava</t>
        </is>
      </c>
      <c r="AY78" s="2" t="inlineStr">
        <is>
          <t>3</t>
        </is>
      </c>
      <c r="AZ78" s="2" t="inlineStr">
        <is>
          <t/>
        </is>
      </c>
      <c r="BA78" t="inlineStr">
        <is>
          <t/>
        </is>
      </c>
      <c r="BB78" s="2" t="inlineStr">
        <is>
          <t>jogvesztés</t>
        </is>
      </c>
      <c r="BC78" s="2" t="inlineStr">
        <is>
          <t>3</t>
        </is>
      </c>
      <c r="BD78" s="2" t="inlineStr">
        <is>
          <t/>
        </is>
      </c>
      <c r="BE78" t="inlineStr">
        <is>
          <t/>
        </is>
      </c>
      <c r="BF78" s="2" t="inlineStr">
        <is>
          <t>perdita di diritti</t>
        </is>
      </c>
      <c r="BG78" s="2" t="inlineStr">
        <is>
          <t>4</t>
        </is>
      </c>
      <c r="BH78" s="2" t="inlineStr">
        <is>
          <t/>
        </is>
      </c>
      <c r="BI78" t="inlineStr">
        <is>
          <t>decadenza di diritti</t>
        </is>
      </c>
      <c r="BJ78" s="2" t="inlineStr">
        <is>
          <t>teisių netekimas</t>
        </is>
      </c>
      <c r="BK78" s="2" t="inlineStr">
        <is>
          <t>3</t>
        </is>
      </c>
      <c r="BL78" s="2" t="inlineStr">
        <is>
          <t/>
        </is>
      </c>
      <c r="BM78" t="inlineStr">
        <is>
          <t/>
        </is>
      </c>
      <c r="BN78" s="2" t="inlineStr">
        <is>
          <t>tiesību zaudēšana</t>
        </is>
      </c>
      <c r="BO78" s="2" t="inlineStr">
        <is>
          <t>3</t>
        </is>
      </c>
      <c r="BP78" s="2" t="inlineStr">
        <is>
          <t/>
        </is>
      </c>
      <c r="BQ78" t="inlineStr">
        <is>
          <t/>
        </is>
      </c>
      <c r="BR78" s="2" t="inlineStr">
        <is>
          <t>telf tad-drittijiet</t>
        </is>
      </c>
      <c r="BS78" s="2" t="inlineStr">
        <is>
          <t>3</t>
        </is>
      </c>
      <c r="BT78" s="2" t="inlineStr">
        <is>
          <t/>
        </is>
      </c>
      <c r="BU78" t="inlineStr">
        <is>
          <t/>
        </is>
      </c>
      <c r="BV78" s="2" t="inlineStr">
        <is>
          <t>verlies van rechten</t>
        </is>
      </c>
      <c r="BW78" s="2" t="inlineStr">
        <is>
          <t>3</t>
        </is>
      </c>
      <c r="BX78" s="2" t="inlineStr">
        <is>
          <t/>
        </is>
      </c>
      <c r="BY78" t="inlineStr">
        <is>
          <t/>
        </is>
      </c>
      <c r="BZ78" s="2" t="inlineStr">
        <is>
          <t>utrata praw</t>
        </is>
      </c>
      <c r="CA78" s="2" t="inlineStr">
        <is>
          <t>3</t>
        </is>
      </c>
      <c r="CB78" s="2" t="inlineStr">
        <is>
          <t/>
        </is>
      </c>
      <c r="CC78" t="inlineStr">
        <is>
          <t/>
        </is>
      </c>
      <c r="CD78" s="2" t="inlineStr">
        <is>
          <t>perda dos direitos</t>
        </is>
      </c>
      <c r="CE78" s="2" t="inlineStr">
        <is>
          <t>3</t>
        </is>
      </c>
      <c r="CF78" s="2" t="inlineStr">
        <is>
          <t/>
        </is>
      </c>
      <c r="CG78" t="inlineStr">
        <is>
          <t/>
        </is>
      </c>
      <c r="CH78" s="2" t="inlineStr">
        <is>
          <t>pierderea drepturilor</t>
        </is>
      </c>
      <c r="CI78" s="2" t="inlineStr">
        <is>
          <t>3</t>
        </is>
      </c>
      <c r="CJ78" s="2" t="inlineStr">
        <is>
          <t/>
        </is>
      </c>
      <c r="CK78" t="inlineStr">
        <is>
          <t/>
        </is>
      </c>
      <c r="CL78" s="2" t="inlineStr">
        <is>
          <t>strata práv</t>
        </is>
      </c>
      <c r="CM78" s="2" t="inlineStr">
        <is>
          <t>3</t>
        </is>
      </c>
      <c r="CN78" s="2" t="inlineStr">
        <is>
          <t/>
        </is>
      </c>
      <c r="CO78" t="inlineStr">
        <is>
          <t/>
        </is>
      </c>
      <c r="CP78" s="2" t="inlineStr">
        <is>
          <t>izguba pravic</t>
        </is>
      </c>
      <c r="CQ78" s="2" t="inlineStr">
        <is>
          <t>3</t>
        </is>
      </c>
      <c r="CR78" s="2" t="inlineStr">
        <is>
          <t/>
        </is>
      </c>
      <c r="CS78" t="inlineStr">
        <is>
          <t/>
        </is>
      </c>
      <c r="CT78" s="2" t="inlineStr">
        <is>
          <t>förlust av rättigheter</t>
        </is>
      </c>
      <c r="CU78" s="2" t="inlineStr">
        <is>
          <t>3</t>
        </is>
      </c>
      <c r="CV78" s="2" t="inlineStr">
        <is>
          <t/>
        </is>
      </c>
      <c r="CW78" t="inlineStr">
        <is>
          <t/>
        </is>
      </c>
    </row>
    <row r="79">
      <c r="A79" s="1" t="str">
        <f>HYPERLINK("https://iate.europa.eu/entry/result/3578364/all", "3578364")</f>
        <v>3578364</v>
      </c>
      <c r="B79" t="inlineStr">
        <is>
          <t>PRODUCTION, TECHNOLOGY AND RESEARCH</t>
        </is>
      </c>
      <c r="C79" t="inlineStr">
        <is>
          <t>PRODUCTION, TECHNOLOGY AND RESEARCH|research and intellectual property|intellectual property</t>
        </is>
      </c>
      <c r="D79" t="inlineStr">
        <is>
          <t>no</t>
        </is>
      </c>
      <c r="E79" t="inlineStr">
        <is>
          <t/>
        </is>
      </c>
      <c r="F79" s="2" t="inlineStr">
        <is>
          <t>съпритежател</t>
        </is>
      </c>
      <c r="G79" s="2" t="inlineStr">
        <is>
          <t>3</t>
        </is>
      </c>
      <c r="H79" s="2" t="inlineStr">
        <is>
          <t/>
        </is>
      </c>
      <c r="I79" t="inlineStr">
        <is>
          <t/>
        </is>
      </c>
      <c r="J79" s="2" t="inlineStr">
        <is>
          <t>spolumajitel</t>
        </is>
      </c>
      <c r="K79" s="2" t="inlineStr">
        <is>
          <t>3</t>
        </is>
      </c>
      <c r="L79" s="2" t="inlineStr">
        <is>
          <t/>
        </is>
      </c>
      <c r="M79" t="inlineStr">
        <is>
          <t/>
        </is>
      </c>
      <c r="N79" s="2" t="inlineStr">
        <is>
          <t>medindehaver</t>
        </is>
      </c>
      <c r="O79" s="2" t="inlineStr">
        <is>
          <t>3</t>
        </is>
      </c>
      <c r="P79" s="2" t="inlineStr">
        <is>
          <t/>
        </is>
      </c>
      <c r="Q79" t="inlineStr">
        <is>
          <t/>
        </is>
      </c>
      <c r="R79" s="2" t="inlineStr">
        <is>
          <t>gemeinsamer Inhaber|
Mitinhaber</t>
        </is>
      </c>
      <c r="S79" s="2" t="inlineStr">
        <is>
          <t>4|
4</t>
        </is>
      </c>
      <c r="T79" s="2" t="inlineStr">
        <is>
          <t xml:space="preserve">|
</t>
        </is>
      </c>
      <c r="U79" t="inlineStr">
        <is>
          <t>Person, der das Recht auf ein Geschmacksmuster gemeinsam mit anderen zusteht</t>
        </is>
      </c>
      <c r="V79" s="2" t="inlineStr">
        <is>
          <t>συνδικαιούχος</t>
        </is>
      </c>
      <c r="W79" s="2" t="inlineStr">
        <is>
          <t>3</t>
        </is>
      </c>
      <c r="X79" s="2" t="inlineStr">
        <is>
          <t/>
        </is>
      </c>
      <c r="Y79" t="inlineStr">
        <is>
          <t/>
        </is>
      </c>
      <c r="Z79" s="2" t="inlineStr">
        <is>
          <t>joint holder</t>
        </is>
      </c>
      <c r="AA79" s="2" t="inlineStr">
        <is>
          <t>4</t>
        </is>
      </c>
      <c r="AB79" s="2" t="inlineStr">
        <is>
          <t/>
        </is>
      </c>
      <c r="AC79" t="inlineStr">
        <is>
          <t>person entitled to a design together with another holder</t>
        </is>
      </c>
      <c r="AD79" s="2" t="inlineStr">
        <is>
          <t>cotitulares</t>
        </is>
      </c>
      <c r="AE79" s="2" t="inlineStr">
        <is>
          <t>4</t>
        </is>
      </c>
      <c r="AF79" s="2" t="inlineStr">
        <is>
          <t/>
        </is>
      </c>
      <c r="AG79" t="inlineStr">
        <is>
          <t>persona que tiene derechos sobre dibujo o modelo junto a otra</t>
        </is>
      </c>
      <c r="AH79" s="2" t="inlineStr">
        <is>
          <t>ühisomanik</t>
        </is>
      </c>
      <c r="AI79" s="2" t="inlineStr">
        <is>
          <t>3</t>
        </is>
      </c>
      <c r="AJ79" s="2" t="inlineStr">
        <is>
          <t/>
        </is>
      </c>
      <c r="AK79" t="inlineStr">
        <is>
          <t/>
        </is>
      </c>
      <c r="AL79" s="2" t="inlineStr">
        <is>
          <t>yhteishaltija</t>
        </is>
      </c>
      <c r="AM79" s="2" t="inlineStr">
        <is>
          <t>3</t>
        </is>
      </c>
      <c r="AN79" s="2" t="inlineStr">
        <is>
          <t/>
        </is>
      </c>
      <c r="AO79" t="inlineStr">
        <is>
          <t/>
        </is>
      </c>
      <c r="AP79" s="2" t="inlineStr">
        <is>
          <t>cotitulaire</t>
        </is>
      </c>
      <c r="AQ79" s="2" t="inlineStr">
        <is>
          <t>4</t>
        </is>
      </c>
      <c r="AR79" s="2" t="inlineStr">
        <is>
          <t/>
        </is>
      </c>
      <c r="AS79" t="inlineStr">
        <is>
          <t>personne détenant, conjointement à une autre, le droit sur un dessin ou modèle communautaire</t>
        </is>
      </c>
      <c r="AT79" t="inlineStr">
        <is>
          <t/>
        </is>
      </c>
      <c r="AU79" t="inlineStr">
        <is>
          <t/>
        </is>
      </c>
      <c r="AV79" t="inlineStr">
        <is>
          <t/>
        </is>
      </c>
      <c r="AW79" t="inlineStr">
        <is>
          <t/>
        </is>
      </c>
      <c r="AX79" s="2" t="inlineStr">
        <is>
          <t>zajednički nositelj</t>
        </is>
      </c>
      <c r="AY79" s="2" t="inlineStr">
        <is>
          <t>3</t>
        </is>
      </c>
      <c r="AZ79" s="2" t="inlineStr">
        <is>
          <t/>
        </is>
      </c>
      <c r="BA79" t="inlineStr">
        <is>
          <t/>
        </is>
      </c>
      <c r="BB79" s="2" t="inlineStr">
        <is>
          <t>társjogosult</t>
        </is>
      </c>
      <c r="BC79" s="2" t="inlineStr">
        <is>
          <t>3</t>
        </is>
      </c>
      <c r="BD79" s="2" t="inlineStr">
        <is>
          <t/>
        </is>
      </c>
      <c r="BE79" t="inlineStr">
        <is>
          <t/>
        </is>
      </c>
      <c r="BF79" s="2" t="inlineStr">
        <is>
          <t>contitolare</t>
        </is>
      </c>
      <c r="BG79" s="2" t="inlineStr">
        <is>
          <t>4</t>
        </is>
      </c>
      <c r="BH79" s="2" t="inlineStr">
        <is>
          <t/>
        </is>
      </c>
      <c r="BI79" t="inlineStr">
        <is>
          <t>persona che ha diritto a un disegno o modello comunitario congiuntamente ad altre persone</t>
        </is>
      </c>
      <c r="BJ79" s="2" t="inlineStr">
        <is>
          <t>bendrasavininkis</t>
        </is>
      </c>
      <c r="BK79" s="2" t="inlineStr">
        <is>
          <t>3</t>
        </is>
      </c>
      <c r="BL79" s="2" t="inlineStr">
        <is>
          <t/>
        </is>
      </c>
      <c r="BM79" t="inlineStr">
        <is>
          <t/>
        </is>
      </c>
      <c r="BN79" s="2" t="inlineStr">
        <is>
          <t>kopīpašnieks</t>
        </is>
      </c>
      <c r="BO79" s="2" t="inlineStr">
        <is>
          <t>3</t>
        </is>
      </c>
      <c r="BP79" s="2" t="inlineStr">
        <is>
          <t/>
        </is>
      </c>
      <c r="BQ79" t="inlineStr">
        <is>
          <t/>
        </is>
      </c>
      <c r="BR79" s="2" t="inlineStr">
        <is>
          <t>pussessur konġunt</t>
        </is>
      </c>
      <c r="BS79" s="2" t="inlineStr">
        <is>
          <t>3</t>
        </is>
      </c>
      <c r="BT79" s="2" t="inlineStr">
        <is>
          <t/>
        </is>
      </c>
      <c r="BU79" t="inlineStr">
        <is>
          <t/>
        </is>
      </c>
      <c r="BV79" s="2" t="inlineStr">
        <is>
          <t>medehouder</t>
        </is>
      </c>
      <c r="BW79" s="2" t="inlineStr">
        <is>
          <t>3</t>
        </is>
      </c>
      <c r="BX79" s="2" t="inlineStr">
        <is>
          <t/>
        </is>
      </c>
      <c r="BY79" t="inlineStr">
        <is>
          <t/>
        </is>
      </c>
      <c r="BZ79" s="2" t="inlineStr">
        <is>
          <t>współwłaściciel</t>
        </is>
      </c>
      <c r="CA79" s="2" t="inlineStr">
        <is>
          <t>3</t>
        </is>
      </c>
      <c r="CB79" s="2" t="inlineStr">
        <is>
          <t/>
        </is>
      </c>
      <c r="CC79" t="inlineStr">
        <is>
          <t/>
        </is>
      </c>
      <c r="CD79" s="2" t="inlineStr">
        <is>
          <t>cotitular</t>
        </is>
      </c>
      <c r="CE79" s="2" t="inlineStr">
        <is>
          <t>3</t>
        </is>
      </c>
      <c r="CF79" s="2" t="inlineStr">
        <is>
          <t/>
        </is>
      </c>
      <c r="CG79" t="inlineStr">
        <is>
          <t/>
        </is>
      </c>
      <c r="CH79" s="2" t="inlineStr">
        <is>
          <t>cotitular</t>
        </is>
      </c>
      <c r="CI79" s="2" t="inlineStr">
        <is>
          <t>3</t>
        </is>
      </c>
      <c r="CJ79" s="2" t="inlineStr">
        <is>
          <t/>
        </is>
      </c>
      <c r="CK79" t="inlineStr">
        <is>
          <t/>
        </is>
      </c>
      <c r="CL79" s="2" t="inlineStr">
        <is>
          <t>spolumajiteľ</t>
        </is>
      </c>
      <c r="CM79" s="2" t="inlineStr">
        <is>
          <t>3</t>
        </is>
      </c>
      <c r="CN79" s="2" t="inlineStr">
        <is>
          <t/>
        </is>
      </c>
      <c r="CO79" t="inlineStr">
        <is>
          <t/>
        </is>
      </c>
      <c r="CP79" s="2" t="inlineStr">
        <is>
          <t>skupni imetnik</t>
        </is>
      </c>
      <c r="CQ79" s="2" t="inlineStr">
        <is>
          <t>3</t>
        </is>
      </c>
      <c r="CR79" s="2" t="inlineStr">
        <is>
          <t/>
        </is>
      </c>
      <c r="CS79" t="inlineStr">
        <is>
          <t/>
        </is>
      </c>
      <c r="CT79" s="2" t="inlineStr">
        <is>
          <t>medinnehavare</t>
        </is>
      </c>
      <c r="CU79" s="2" t="inlineStr">
        <is>
          <t>3</t>
        </is>
      </c>
      <c r="CV79" s="2" t="inlineStr">
        <is>
          <t/>
        </is>
      </c>
      <c r="CW79" t="inlineStr">
        <is>
          <t/>
        </is>
      </c>
    </row>
    <row r="80">
      <c r="A80" s="1" t="str">
        <f>HYPERLINK("https://iate.europa.eu/entry/result/1391026/all", "1391026")</f>
        <v>1391026</v>
      </c>
      <c r="B80" t="inlineStr">
        <is>
          <t>EUROPEAN UNION;LAW</t>
        </is>
      </c>
      <c r="C80" t="inlineStr">
        <is>
          <t>EUROPEAN UNION;LAW;EUROPEAN UNION|European construction|European Union</t>
        </is>
      </c>
      <c r="D80" t="inlineStr">
        <is>
          <t>yes</t>
        </is>
      </c>
      <c r="E80" t="inlineStr">
        <is>
          <t/>
        </is>
      </c>
      <c r="F80" s="2" t="inlineStr">
        <is>
          <t>злоупотреба с власт</t>
        </is>
      </c>
      <c r="G80" s="2" t="inlineStr">
        <is>
          <t>3</t>
        </is>
      </c>
      <c r="H80" s="2" t="inlineStr">
        <is>
          <t/>
        </is>
      </c>
      <c r="I80" t="inlineStr">
        <is>
          <t>користно използване на служебните възможности и правомощия и превишаване на власт за получаване на противозаконна облага или причиняване другиму вреда</t>
        </is>
      </c>
      <c r="J80" s="2" t="inlineStr">
        <is>
          <t>zneužití pravomoci</t>
        </is>
      </c>
      <c r="K80" s="2" t="inlineStr">
        <is>
          <t>1</t>
        </is>
      </c>
      <c r="L80" s="2" t="inlineStr">
        <is>
          <t/>
        </is>
      </c>
      <c r="M80" t="inlineStr">
        <is>
          <t/>
        </is>
      </c>
      <c r="N80" s="2" t="inlineStr">
        <is>
          <t>magtmisbrug|
embedsmisbrug|
magtfordrejning|
misbrug af beføjelser|
myndighedsmisbrug</t>
        </is>
      </c>
      <c r="O80" s="2" t="inlineStr">
        <is>
          <t>3|
3|
3|
3|
3</t>
        </is>
      </c>
      <c r="P80" s="2" t="inlineStr">
        <is>
          <t xml:space="preserve">|
|
|
|
</t>
        </is>
      </c>
      <c r="Q80" t="inlineStr">
        <is>
          <t/>
        </is>
      </c>
      <c r="R80" s="2" t="inlineStr">
        <is>
          <t>Missbrauch der Amtsgewalt|
Amtsmissbrauch|
Ermessensmissbrauch</t>
        </is>
      </c>
      <c r="S80" s="2" t="inlineStr">
        <is>
          <t>3|
3|
3</t>
        </is>
      </c>
      <c r="T80" s="2" t="inlineStr">
        <is>
          <t xml:space="preserve">|
|
</t>
        </is>
      </c>
      <c r="U80" t="inlineStr">
        <is>
          <t/>
        </is>
      </c>
      <c r="V80" s="2" t="inlineStr">
        <is>
          <t>κατάχρηση εξουσίας</t>
        </is>
      </c>
      <c r="W80" s="2" t="inlineStr">
        <is>
          <t>3</t>
        </is>
      </c>
      <c r="X80" s="2" t="inlineStr">
        <is>
          <t/>
        </is>
      </c>
      <c r="Y80" t="inlineStr">
        <is>
          <t/>
        </is>
      </c>
      <c r="Z80" s="2" t="inlineStr">
        <is>
          <t>abuse of power|
misuse of power</t>
        </is>
      </c>
      <c r="AA80" s="2" t="inlineStr">
        <is>
          <t>3|
3</t>
        </is>
      </c>
      <c r="AB80" s="2" t="inlineStr">
        <is>
          <t xml:space="preserve">|
</t>
        </is>
      </c>
      <c r="AC80" t="inlineStr">
        <is>
          <t/>
        </is>
      </c>
      <c r="AD80" s="2" t="inlineStr">
        <is>
          <t>abuso de poder</t>
        </is>
      </c>
      <c r="AE80" s="2" t="inlineStr">
        <is>
          <t>3</t>
        </is>
      </c>
      <c r="AF80" s="2" t="inlineStr">
        <is>
          <t/>
        </is>
      </c>
      <c r="AG80" t="inlineStr">
        <is>
          <t/>
        </is>
      </c>
      <c r="AH80" t="inlineStr">
        <is>
          <t/>
        </is>
      </c>
      <c r="AI80" t="inlineStr">
        <is>
          <t/>
        </is>
      </c>
      <c r="AJ80" t="inlineStr">
        <is>
          <t/>
        </is>
      </c>
      <c r="AK80" t="inlineStr">
        <is>
          <t/>
        </is>
      </c>
      <c r="AL80" s="2" t="inlineStr">
        <is>
          <t>vallan väärinkäyttö</t>
        </is>
      </c>
      <c r="AM80" s="2" t="inlineStr">
        <is>
          <t>3</t>
        </is>
      </c>
      <c r="AN80" s="2" t="inlineStr">
        <is>
          <t/>
        </is>
      </c>
      <c r="AO80" t="inlineStr">
        <is>
          <t/>
        </is>
      </c>
      <c r="AP80" s="2" t="inlineStr">
        <is>
          <t>abus de pouvoir</t>
        </is>
      </c>
      <c r="AQ80" s="2" t="inlineStr">
        <is>
          <t>3</t>
        </is>
      </c>
      <c r="AR80" s="2" t="inlineStr">
        <is>
          <t/>
        </is>
      </c>
      <c r="AS80" t="inlineStr">
        <is>
          <t>utilisation par l'intéressé du pouvoir qui lui est conféré dans des circonstances ou dans un but autres que ceux prévus en l'espèce</t>
        </is>
      </c>
      <c r="AT80" t="inlineStr">
        <is>
          <t/>
        </is>
      </c>
      <c r="AU80" t="inlineStr">
        <is>
          <t/>
        </is>
      </c>
      <c r="AV80" t="inlineStr">
        <is>
          <t/>
        </is>
      </c>
      <c r="AW80" t="inlineStr">
        <is>
          <t/>
        </is>
      </c>
      <c r="AX80" t="inlineStr">
        <is>
          <t/>
        </is>
      </c>
      <c r="AY80" t="inlineStr">
        <is>
          <t/>
        </is>
      </c>
      <c r="AZ80" t="inlineStr">
        <is>
          <t/>
        </is>
      </c>
      <c r="BA80" t="inlineStr">
        <is>
          <t/>
        </is>
      </c>
      <c r="BB80" s="2" t="inlineStr">
        <is>
          <t>hatáskörrel való visszaélés</t>
        </is>
      </c>
      <c r="BC80" s="2" t="inlineStr">
        <is>
          <t>4</t>
        </is>
      </c>
      <c r="BD80" s="2" t="inlineStr">
        <is>
          <t/>
        </is>
      </c>
      <c r="BE80" t="inlineStr">
        <is>
          <t/>
        </is>
      </c>
      <c r="BF80" s="2" t="inlineStr">
        <is>
          <t>abuso di potere</t>
        </is>
      </c>
      <c r="BG80" s="2" t="inlineStr">
        <is>
          <t>3</t>
        </is>
      </c>
      <c r="BH80" s="2" t="inlineStr">
        <is>
          <t/>
        </is>
      </c>
      <c r="BI80" t="inlineStr">
        <is>
          <t>delitto commesso da un pubblico ufficiale che, abusando dell'autorità e dei poteri inerenti alle sue funzioni, reca danno ad un individuo o ad una cosa pubblica</t>
        </is>
      </c>
      <c r="BJ80" s="2" t="inlineStr">
        <is>
          <t>piktnaudžiavimas įgaliojimais</t>
        </is>
      </c>
      <c r="BK80" s="2" t="inlineStr">
        <is>
          <t>3</t>
        </is>
      </c>
      <c r="BL80" s="2" t="inlineStr">
        <is>
          <t/>
        </is>
      </c>
      <c r="BM80" t="inlineStr">
        <is>
          <t/>
        </is>
      </c>
      <c r="BN80" s="2" t="inlineStr">
        <is>
          <t>ļaunprātīga varas izmantošana</t>
        </is>
      </c>
      <c r="BO80" s="2" t="inlineStr">
        <is>
          <t>3</t>
        </is>
      </c>
      <c r="BP80" s="2" t="inlineStr">
        <is>
          <t/>
        </is>
      </c>
      <c r="BQ80" t="inlineStr">
        <is>
          <t/>
        </is>
      </c>
      <c r="BR80" s="2" t="inlineStr">
        <is>
          <t>abbuż ta' poter</t>
        </is>
      </c>
      <c r="BS80" s="2" t="inlineStr">
        <is>
          <t>2</t>
        </is>
      </c>
      <c r="BT80" s="2" t="inlineStr">
        <is>
          <t/>
        </is>
      </c>
      <c r="BU80" t="inlineStr">
        <is>
          <t/>
        </is>
      </c>
      <c r="BV80" s="2" t="inlineStr">
        <is>
          <t>misbruik van gezag|
excès de pouvoir|
machtsmisbruik|
détournement de pouvoir|
abus de pouvoir</t>
        </is>
      </c>
      <c r="BW80" s="2" t="inlineStr">
        <is>
          <t>3|
3|
3|
3|
3</t>
        </is>
      </c>
      <c r="BX80" s="2" t="inlineStr">
        <is>
          <t xml:space="preserve">|
|
|
|
</t>
        </is>
      </c>
      <c r="BY80" t="inlineStr">
        <is>
          <t>misbruik van publiekrechtelijke bevoegdheid door openbare lichamen of instellingen</t>
        </is>
      </c>
      <c r="BZ80" s="2" t="inlineStr">
        <is>
          <t>nadużycie władzy</t>
        </is>
      </c>
      <c r="CA80" s="2" t="inlineStr">
        <is>
          <t>3</t>
        </is>
      </c>
      <c r="CB80" s="2" t="inlineStr">
        <is>
          <t/>
        </is>
      </c>
      <c r="CC80" t="inlineStr">
        <is>
          <t/>
        </is>
      </c>
      <c r="CD80" s="2" t="inlineStr">
        <is>
          <t>abuso de poder</t>
        </is>
      </c>
      <c r="CE80" s="2" t="inlineStr">
        <is>
          <t>3</t>
        </is>
      </c>
      <c r="CF80" s="2" t="inlineStr">
        <is>
          <t/>
        </is>
      </c>
      <c r="CG80" t="inlineStr">
        <is>
          <t/>
        </is>
      </c>
      <c r="CH80" s="2" t="inlineStr">
        <is>
          <t>abuz de putere|
abuz de putere</t>
        </is>
      </c>
      <c r="CI80" s="2" t="inlineStr">
        <is>
          <t>3|
2</t>
        </is>
      </c>
      <c r="CJ80" s="2" t="inlineStr">
        <is>
          <t xml:space="preserve">|
</t>
        </is>
      </c>
      <c r="CK80" t="inlineStr">
        <is>
          <t>Delict săvârșit de cineva prin depășirea atribuțiilor sale.</t>
        </is>
      </c>
      <c r="CL80" t="inlineStr">
        <is>
          <t/>
        </is>
      </c>
      <c r="CM80" t="inlineStr">
        <is>
          <t/>
        </is>
      </c>
      <c r="CN80" t="inlineStr">
        <is>
          <t/>
        </is>
      </c>
      <c r="CO80" t="inlineStr">
        <is>
          <t/>
        </is>
      </c>
      <c r="CP80" s="2" t="inlineStr">
        <is>
          <t>zloraba pooblastil</t>
        </is>
      </c>
      <c r="CQ80" s="2" t="inlineStr">
        <is>
          <t>1</t>
        </is>
      </c>
      <c r="CR80" s="2" t="inlineStr">
        <is>
          <t/>
        </is>
      </c>
      <c r="CS80" t="inlineStr">
        <is>
          <t/>
        </is>
      </c>
      <c r="CT80" s="2" t="inlineStr">
        <is>
          <t>maktmissbruk|
överskridande av befogenheter</t>
        </is>
      </c>
      <c r="CU80" s="2" t="inlineStr">
        <is>
          <t>3|
3</t>
        </is>
      </c>
      <c r="CV80" s="2" t="inlineStr">
        <is>
          <t xml:space="preserve">|
</t>
        </is>
      </c>
      <c r="CW80" t="inlineStr">
        <is>
          <t/>
        </is>
      </c>
    </row>
    <row r="81">
      <c r="A81" s="1" t="str">
        <f>HYPERLINK("https://iate.europa.eu/entry/result/873193/all", "873193")</f>
        <v>873193</v>
      </c>
      <c r="B81" t="inlineStr">
        <is>
          <t>PRODUCTION, TECHNOLOGY AND RESEARCH</t>
        </is>
      </c>
      <c r="C81" t="inlineStr">
        <is>
          <t>PRODUCTION, TECHNOLOGY AND RESEARCH|research and intellectual property|intellectual property</t>
        </is>
      </c>
      <c r="D81" t="inlineStr">
        <is>
          <t>no</t>
        </is>
      </c>
      <c r="E81" t="inlineStr">
        <is>
          <t/>
        </is>
      </c>
      <c r="F81" t="inlineStr">
        <is>
          <t/>
        </is>
      </c>
      <c r="G81" t="inlineStr">
        <is>
          <t/>
        </is>
      </c>
      <c r="H81" t="inlineStr">
        <is>
          <t/>
        </is>
      </c>
      <c r="I81" t="inlineStr">
        <is>
          <t/>
        </is>
      </c>
      <c r="J81" t="inlineStr">
        <is>
          <t/>
        </is>
      </c>
      <c r="K81" t="inlineStr">
        <is>
          <t/>
        </is>
      </c>
      <c r="L81" t="inlineStr">
        <is>
          <t/>
        </is>
      </c>
      <c r="M81" t="inlineStr">
        <is>
          <t/>
        </is>
      </c>
      <c r="N81" t="inlineStr">
        <is>
          <t/>
        </is>
      </c>
      <c r="O81" t="inlineStr">
        <is>
          <t/>
        </is>
      </c>
      <c r="P81" t="inlineStr">
        <is>
          <t/>
        </is>
      </c>
      <c r="Q81" t="inlineStr">
        <is>
          <t/>
        </is>
      </c>
      <c r="R81" s="2" t="inlineStr">
        <is>
          <t>behebbare Mängel</t>
        </is>
      </c>
      <c r="S81" s="2" t="inlineStr">
        <is>
          <t>1</t>
        </is>
      </c>
      <c r="T81" s="2" t="inlineStr">
        <is>
          <t/>
        </is>
      </c>
      <c r="U81" t="inlineStr">
        <is>
          <t/>
        </is>
      </c>
      <c r="V81" t="inlineStr">
        <is>
          <t/>
        </is>
      </c>
      <c r="W81" t="inlineStr">
        <is>
          <t/>
        </is>
      </c>
      <c r="X81" t="inlineStr">
        <is>
          <t/>
        </is>
      </c>
      <c r="Y81" t="inlineStr">
        <is>
          <t/>
        </is>
      </c>
      <c r="Z81" s="2" t="inlineStr">
        <is>
          <t>remediable deficiencies</t>
        </is>
      </c>
      <c r="AA81" s="2" t="inlineStr">
        <is>
          <t>1</t>
        </is>
      </c>
      <c r="AB81" s="2" t="inlineStr">
        <is>
          <t/>
        </is>
      </c>
      <c r="AC81" t="inlineStr">
        <is>
          <t/>
        </is>
      </c>
      <c r="AD81" s="2" t="inlineStr">
        <is>
          <t>defectos subsanables</t>
        </is>
      </c>
      <c r="AE81" s="2" t="inlineStr">
        <is>
          <t>3</t>
        </is>
      </c>
      <c r="AF81" s="2" t="inlineStr">
        <is>
          <t/>
        </is>
      </c>
      <c r="AG81" t="inlineStr">
        <is>
          <t/>
        </is>
      </c>
      <c r="AH81" t="inlineStr">
        <is>
          <t/>
        </is>
      </c>
      <c r="AI81" t="inlineStr">
        <is>
          <t/>
        </is>
      </c>
      <c r="AJ81" t="inlineStr">
        <is>
          <t/>
        </is>
      </c>
      <c r="AK81" t="inlineStr">
        <is>
          <t/>
        </is>
      </c>
      <c r="AL81" t="inlineStr">
        <is>
          <t/>
        </is>
      </c>
      <c r="AM81" t="inlineStr">
        <is>
          <t/>
        </is>
      </c>
      <c r="AN81" t="inlineStr">
        <is>
          <t/>
        </is>
      </c>
      <c r="AO81" t="inlineStr">
        <is>
          <t/>
        </is>
      </c>
      <c r="AP81" s="2" t="inlineStr">
        <is>
          <t>irrégularités auxquelles il peut être remédié</t>
        </is>
      </c>
      <c r="AQ81" s="2" t="inlineStr">
        <is>
          <t>3</t>
        </is>
      </c>
      <c r="AR81" s="2" t="inlineStr">
        <is>
          <t/>
        </is>
      </c>
      <c r="AS81" t="inlineStr">
        <is>
          <t/>
        </is>
      </c>
      <c r="AT81" t="inlineStr">
        <is>
          <t/>
        </is>
      </c>
      <c r="AU81" t="inlineStr">
        <is>
          <t/>
        </is>
      </c>
      <c r="AV81" t="inlineStr">
        <is>
          <t/>
        </is>
      </c>
      <c r="AW81" t="inlineStr">
        <is>
          <t/>
        </is>
      </c>
      <c r="AX81" t="inlineStr">
        <is>
          <t/>
        </is>
      </c>
      <c r="AY81" t="inlineStr">
        <is>
          <t/>
        </is>
      </c>
      <c r="AZ81" t="inlineStr">
        <is>
          <t/>
        </is>
      </c>
      <c r="BA81" t="inlineStr">
        <is>
          <t/>
        </is>
      </c>
      <c r="BB81" t="inlineStr">
        <is>
          <t/>
        </is>
      </c>
      <c r="BC81" t="inlineStr">
        <is>
          <t/>
        </is>
      </c>
      <c r="BD81" t="inlineStr">
        <is>
          <t/>
        </is>
      </c>
      <c r="BE81" t="inlineStr">
        <is>
          <t/>
        </is>
      </c>
      <c r="BF81" s="2" t="inlineStr">
        <is>
          <t>irregolarità sanabili</t>
        </is>
      </c>
      <c r="BG81" s="2" t="inlineStr">
        <is>
          <t>3</t>
        </is>
      </c>
      <c r="BH81" s="2" t="inlineStr">
        <is>
          <t/>
        </is>
      </c>
      <c r="BI81" t="inlineStr">
        <is>
          <t/>
        </is>
      </c>
      <c r="BJ81" t="inlineStr">
        <is>
          <t/>
        </is>
      </c>
      <c r="BK81" t="inlineStr">
        <is>
          <t/>
        </is>
      </c>
      <c r="BL81" t="inlineStr">
        <is>
          <t/>
        </is>
      </c>
      <c r="BM81" t="inlineStr">
        <is>
          <t/>
        </is>
      </c>
      <c r="BN81" s="2" t="inlineStr">
        <is>
          <t>trūkumi, kurus iespējams novērst</t>
        </is>
      </c>
      <c r="BO81" s="2" t="inlineStr">
        <is>
          <t>3</t>
        </is>
      </c>
      <c r="BP81" s="2" t="inlineStr">
        <is>
          <t/>
        </is>
      </c>
      <c r="BQ81" t="inlineStr">
        <is>
          <t/>
        </is>
      </c>
      <c r="BR81" t="inlineStr">
        <is>
          <t/>
        </is>
      </c>
      <c r="BS81" t="inlineStr">
        <is>
          <t/>
        </is>
      </c>
      <c r="BT81" t="inlineStr">
        <is>
          <t/>
        </is>
      </c>
      <c r="BU81" t="inlineStr">
        <is>
          <t/>
        </is>
      </c>
      <c r="BV81" t="inlineStr">
        <is>
          <t/>
        </is>
      </c>
      <c r="BW81" t="inlineStr">
        <is>
          <t/>
        </is>
      </c>
      <c r="BX81" t="inlineStr">
        <is>
          <t/>
        </is>
      </c>
      <c r="BY81" t="inlineStr">
        <is>
          <t/>
        </is>
      </c>
      <c r="BZ81" t="inlineStr">
        <is>
          <t/>
        </is>
      </c>
      <c r="CA81" t="inlineStr">
        <is>
          <t/>
        </is>
      </c>
      <c r="CB81" t="inlineStr">
        <is>
          <t/>
        </is>
      </c>
      <c r="CC81" t="inlineStr">
        <is>
          <t/>
        </is>
      </c>
      <c r="CD81" t="inlineStr">
        <is>
          <t/>
        </is>
      </c>
      <c r="CE81" t="inlineStr">
        <is>
          <t/>
        </is>
      </c>
      <c r="CF81" t="inlineStr">
        <is>
          <t/>
        </is>
      </c>
      <c r="CG81" t="inlineStr">
        <is>
          <t/>
        </is>
      </c>
      <c r="CH81" t="inlineStr">
        <is>
          <t/>
        </is>
      </c>
      <c r="CI81" t="inlineStr">
        <is>
          <t/>
        </is>
      </c>
      <c r="CJ81" t="inlineStr">
        <is>
          <t/>
        </is>
      </c>
      <c r="CK81" t="inlineStr">
        <is>
          <t/>
        </is>
      </c>
      <c r="CL81" t="inlineStr">
        <is>
          <t/>
        </is>
      </c>
      <c r="CM81" t="inlineStr">
        <is>
          <t/>
        </is>
      </c>
      <c r="CN81" t="inlineStr">
        <is>
          <t/>
        </is>
      </c>
      <c r="CO81" t="inlineStr">
        <is>
          <t/>
        </is>
      </c>
      <c r="CP81" t="inlineStr">
        <is>
          <t/>
        </is>
      </c>
      <c r="CQ81" t="inlineStr">
        <is>
          <t/>
        </is>
      </c>
      <c r="CR81" t="inlineStr">
        <is>
          <t/>
        </is>
      </c>
      <c r="CS81" t="inlineStr">
        <is>
          <t/>
        </is>
      </c>
      <c r="CT81" t="inlineStr">
        <is>
          <t/>
        </is>
      </c>
      <c r="CU81" t="inlineStr">
        <is>
          <t/>
        </is>
      </c>
      <c r="CV81" t="inlineStr">
        <is>
          <t/>
        </is>
      </c>
      <c r="CW81" t="inlineStr">
        <is>
          <t/>
        </is>
      </c>
    </row>
    <row r="82">
      <c r="A82" s="1" t="str">
        <f>HYPERLINK("https://iate.europa.eu/entry/result/761953/all", "761953")</f>
        <v>761953</v>
      </c>
      <c r="B82" t="inlineStr">
        <is>
          <t>PRODUCTION, TECHNOLOGY AND RESEARCH</t>
        </is>
      </c>
      <c r="C82" t="inlineStr">
        <is>
          <t>PRODUCTION, TECHNOLOGY AND RESEARCH|research and intellectual property|intellectual property</t>
        </is>
      </c>
      <c r="D82" t="inlineStr">
        <is>
          <t>no</t>
        </is>
      </c>
      <c r="E82" t="inlineStr">
        <is>
          <t/>
        </is>
      </c>
      <c r="F82" t="inlineStr">
        <is>
          <t/>
        </is>
      </c>
      <c r="G82" t="inlineStr">
        <is>
          <t/>
        </is>
      </c>
      <c r="H82" t="inlineStr">
        <is>
          <t/>
        </is>
      </c>
      <c r="I82" t="inlineStr">
        <is>
          <t/>
        </is>
      </c>
      <c r="J82" t="inlineStr">
        <is>
          <t/>
        </is>
      </c>
      <c r="K82" t="inlineStr">
        <is>
          <t/>
        </is>
      </c>
      <c r="L82" t="inlineStr">
        <is>
          <t/>
        </is>
      </c>
      <c r="M82" t="inlineStr">
        <is>
          <t/>
        </is>
      </c>
      <c r="N82" s="2" t="inlineStr">
        <is>
          <t>klagegebyr</t>
        </is>
      </c>
      <c r="O82" s="2" t="inlineStr">
        <is>
          <t>4</t>
        </is>
      </c>
      <c r="P82" s="2" t="inlineStr">
        <is>
          <t/>
        </is>
      </c>
      <c r="Q82" t="inlineStr">
        <is>
          <t/>
        </is>
      </c>
      <c r="R82" s="2" t="inlineStr">
        <is>
          <t>Beschwerdegebühr</t>
        </is>
      </c>
      <c r="S82" s="2" t="inlineStr">
        <is>
          <t>1</t>
        </is>
      </c>
      <c r="T82" s="2" t="inlineStr">
        <is>
          <t/>
        </is>
      </c>
      <c r="U82" t="inlineStr">
        <is>
          <t/>
        </is>
      </c>
      <c r="V82" s="2" t="inlineStr">
        <is>
          <t>τέλος προσφυγής</t>
        </is>
      </c>
      <c r="W82" s="2" t="inlineStr">
        <is>
          <t>2</t>
        </is>
      </c>
      <c r="X82" s="2" t="inlineStr">
        <is>
          <t/>
        </is>
      </c>
      <c r="Y82" t="inlineStr">
        <is>
          <t/>
        </is>
      </c>
      <c r="Z82" s="2" t="inlineStr">
        <is>
          <t>fee for appeal</t>
        </is>
      </c>
      <c r="AA82" s="2" t="inlineStr">
        <is>
          <t>1</t>
        </is>
      </c>
      <c r="AB82" s="2" t="inlineStr">
        <is>
          <t/>
        </is>
      </c>
      <c r="AC82" t="inlineStr">
        <is>
          <t/>
        </is>
      </c>
      <c r="AD82" s="2" t="inlineStr">
        <is>
          <t>tasa de recurso</t>
        </is>
      </c>
      <c r="AE82" s="2" t="inlineStr">
        <is>
          <t>3</t>
        </is>
      </c>
      <c r="AF82" s="2" t="inlineStr">
        <is>
          <t/>
        </is>
      </c>
      <c r="AG82" t="inlineStr">
        <is>
          <t/>
        </is>
      </c>
      <c r="AH82" t="inlineStr">
        <is>
          <t/>
        </is>
      </c>
      <c r="AI82" t="inlineStr">
        <is>
          <t/>
        </is>
      </c>
      <c r="AJ82" t="inlineStr">
        <is>
          <t/>
        </is>
      </c>
      <c r="AK82" t="inlineStr">
        <is>
          <t/>
        </is>
      </c>
      <c r="AL82" s="2" t="inlineStr">
        <is>
          <t>valitusmaksu</t>
        </is>
      </c>
      <c r="AM82" s="2" t="inlineStr">
        <is>
          <t>3</t>
        </is>
      </c>
      <c r="AN82" s="2" t="inlineStr">
        <is>
          <t/>
        </is>
      </c>
      <c r="AO82" t="inlineStr">
        <is>
          <t/>
        </is>
      </c>
      <c r="AP82" s="2" t="inlineStr">
        <is>
          <t>taxe de recours</t>
        </is>
      </c>
      <c r="AQ82" s="2" t="inlineStr">
        <is>
          <t>3</t>
        </is>
      </c>
      <c r="AR82" s="2" t="inlineStr">
        <is>
          <t/>
        </is>
      </c>
      <c r="AS82" t="inlineStr">
        <is>
          <t/>
        </is>
      </c>
      <c r="AT82" t="inlineStr">
        <is>
          <t/>
        </is>
      </c>
      <c r="AU82" t="inlineStr">
        <is>
          <t/>
        </is>
      </c>
      <c r="AV82" t="inlineStr">
        <is>
          <t/>
        </is>
      </c>
      <c r="AW82" t="inlineStr">
        <is>
          <t/>
        </is>
      </c>
      <c r="AX82" t="inlineStr">
        <is>
          <t/>
        </is>
      </c>
      <c r="AY82" t="inlineStr">
        <is>
          <t/>
        </is>
      </c>
      <c r="AZ82" t="inlineStr">
        <is>
          <t/>
        </is>
      </c>
      <c r="BA82" t="inlineStr">
        <is>
          <t/>
        </is>
      </c>
      <c r="BB82" t="inlineStr">
        <is>
          <t/>
        </is>
      </c>
      <c r="BC82" t="inlineStr">
        <is>
          <t/>
        </is>
      </c>
      <c r="BD82" t="inlineStr">
        <is>
          <t/>
        </is>
      </c>
      <c r="BE82" t="inlineStr">
        <is>
          <t/>
        </is>
      </c>
      <c r="BF82" s="2" t="inlineStr">
        <is>
          <t>tassa di ricorso</t>
        </is>
      </c>
      <c r="BG82" s="2" t="inlineStr">
        <is>
          <t>1</t>
        </is>
      </c>
      <c r="BH82" s="2" t="inlineStr">
        <is>
          <t/>
        </is>
      </c>
      <c r="BI82" t="inlineStr">
        <is>
          <t/>
        </is>
      </c>
      <c r="BJ82" t="inlineStr">
        <is>
          <t/>
        </is>
      </c>
      <c r="BK82" t="inlineStr">
        <is>
          <t/>
        </is>
      </c>
      <c r="BL82" t="inlineStr">
        <is>
          <t/>
        </is>
      </c>
      <c r="BM82" t="inlineStr">
        <is>
          <t/>
        </is>
      </c>
      <c r="BN82" t="inlineStr">
        <is>
          <t/>
        </is>
      </c>
      <c r="BO82" t="inlineStr">
        <is>
          <t/>
        </is>
      </c>
      <c r="BP82" t="inlineStr">
        <is>
          <t/>
        </is>
      </c>
      <c r="BQ82" t="inlineStr">
        <is>
          <t/>
        </is>
      </c>
      <c r="BR82" t="inlineStr">
        <is>
          <t/>
        </is>
      </c>
      <c r="BS82" t="inlineStr">
        <is>
          <t/>
        </is>
      </c>
      <c r="BT82" t="inlineStr">
        <is>
          <t/>
        </is>
      </c>
      <c r="BU82" t="inlineStr">
        <is>
          <t/>
        </is>
      </c>
      <c r="BV82" s="2" t="inlineStr">
        <is>
          <t>beroepstaks</t>
        </is>
      </c>
      <c r="BW82" s="2" t="inlineStr">
        <is>
          <t>3</t>
        </is>
      </c>
      <c r="BX82" s="2" t="inlineStr">
        <is>
          <t/>
        </is>
      </c>
      <c r="BY82" t="inlineStr">
        <is>
          <t/>
        </is>
      </c>
      <c r="BZ82" t="inlineStr">
        <is>
          <t/>
        </is>
      </c>
      <c r="CA82" t="inlineStr">
        <is>
          <t/>
        </is>
      </c>
      <c r="CB82" t="inlineStr">
        <is>
          <t/>
        </is>
      </c>
      <c r="CC82" t="inlineStr">
        <is>
          <t/>
        </is>
      </c>
      <c r="CD82" t="inlineStr">
        <is>
          <t/>
        </is>
      </c>
      <c r="CE82" t="inlineStr">
        <is>
          <t/>
        </is>
      </c>
      <c r="CF82" t="inlineStr">
        <is>
          <t/>
        </is>
      </c>
      <c r="CG82" t="inlineStr">
        <is>
          <t/>
        </is>
      </c>
      <c r="CH82" t="inlineStr">
        <is>
          <t/>
        </is>
      </c>
      <c r="CI82" t="inlineStr">
        <is>
          <t/>
        </is>
      </c>
      <c r="CJ82" t="inlineStr">
        <is>
          <t/>
        </is>
      </c>
      <c r="CK82" t="inlineStr">
        <is>
          <t/>
        </is>
      </c>
      <c r="CL82" t="inlineStr">
        <is>
          <t/>
        </is>
      </c>
      <c r="CM82" t="inlineStr">
        <is>
          <t/>
        </is>
      </c>
      <c r="CN82" t="inlineStr">
        <is>
          <t/>
        </is>
      </c>
      <c r="CO82" t="inlineStr">
        <is>
          <t/>
        </is>
      </c>
      <c r="CP82" t="inlineStr">
        <is>
          <t/>
        </is>
      </c>
      <c r="CQ82" t="inlineStr">
        <is>
          <t/>
        </is>
      </c>
      <c r="CR82" t="inlineStr">
        <is>
          <t/>
        </is>
      </c>
      <c r="CS82" t="inlineStr">
        <is>
          <t/>
        </is>
      </c>
      <c r="CT82" t="inlineStr">
        <is>
          <t/>
        </is>
      </c>
      <c r="CU82" t="inlineStr">
        <is>
          <t/>
        </is>
      </c>
      <c r="CV82" t="inlineStr">
        <is>
          <t/>
        </is>
      </c>
      <c r="CW82" t="inlineStr">
        <is>
          <t/>
        </is>
      </c>
    </row>
    <row r="83">
      <c r="A83" s="1" t="str">
        <f>HYPERLINK("https://iate.europa.eu/entry/result/1117690/all", "1117690")</f>
        <v>1117690</v>
      </c>
      <c r="B83" t="inlineStr">
        <is>
          <t>LAW</t>
        </is>
      </c>
      <c r="C83" t="inlineStr">
        <is>
          <t>LAW</t>
        </is>
      </c>
      <c r="D83" t="inlineStr">
        <is>
          <t>no</t>
        </is>
      </c>
      <c r="E83" t="inlineStr">
        <is>
          <t/>
        </is>
      </c>
      <c r="F83" t="inlineStr">
        <is>
          <t/>
        </is>
      </c>
      <c r="G83" t="inlineStr">
        <is>
          <t/>
        </is>
      </c>
      <c r="H83" t="inlineStr">
        <is>
          <t/>
        </is>
      </c>
      <c r="I83" t="inlineStr">
        <is>
          <t/>
        </is>
      </c>
      <c r="J83" t="inlineStr">
        <is>
          <t/>
        </is>
      </c>
      <c r="K83" t="inlineStr">
        <is>
          <t/>
        </is>
      </c>
      <c r="L83" t="inlineStr">
        <is>
          <t/>
        </is>
      </c>
      <c r="M83" t="inlineStr">
        <is>
          <t/>
        </is>
      </c>
      <c r="N83" s="2" t="inlineStr">
        <is>
          <t>klageskrivelse</t>
        </is>
      </c>
      <c r="O83" s="2" t="inlineStr">
        <is>
          <t>3</t>
        </is>
      </c>
      <c r="P83" s="2" t="inlineStr">
        <is>
          <t/>
        </is>
      </c>
      <c r="Q83" t="inlineStr">
        <is>
          <t/>
        </is>
      </c>
      <c r="R83" s="2" t="inlineStr">
        <is>
          <t>Beschwerdeschrift</t>
        </is>
      </c>
      <c r="S83" s="2" t="inlineStr">
        <is>
          <t>3</t>
        </is>
      </c>
      <c r="T83" s="2" t="inlineStr">
        <is>
          <t/>
        </is>
      </c>
      <c r="U83" t="inlineStr">
        <is>
          <t/>
        </is>
      </c>
      <c r="V83" s="2" t="inlineStr">
        <is>
          <t>δικόγραφο της προσφυγής</t>
        </is>
      </c>
      <c r="W83" s="2" t="inlineStr">
        <is>
          <t>3</t>
        </is>
      </c>
      <c r="X83" s="2" t="inlineStr">
        <is>
          <t/>
        </is>
      </c>
      <c r="Y83" t="inlineStr">
        <is>
          <t/>
        </is>
      </c>
      <c r="Z83" s="2" t="inlineStr">
        <is>
          <t>notice of appeal</t>
        </is>
      </c>
      <c r="AA83" s="2" t="inlineStr">
        <is>
          <t>3</t>
        </is>
      </c>
      <c r="AB83" s="2" t="inlineStr">
        <is>
          <t/>
        </is>
      </c>
      <c r="AC83" t="inlineStr">
        <is>
          <t/>
        </is>
      </c>
      <c r="AD83" s="2" t="inlineStr">
        <is>
          <t>escrito del recurso</t>
        </is>
      </c>
      <c r="AE83" s="2" t="inlineStr">
        <is>
          <t>3</t>
        </is>
      </c>
      <c r="AF83" s="2" t="inlineStr">
        <is>
          <t/>
        </is>
      </c>
      <c r="AG83" t="inlineStr">
        <is>
          <t/>
        </is>
      </c>
      <c r="AH83" t="inlineStr">
        <is>
          <t/>
        </is>
      </c>
      <c r="AI83" t="inlineStr">
        <is>
          <t/>
        </is>
      </c>
      <c r="AJ83" t="inlineStr">
        <is>
          <t/>
        </is>
      </c>
      <c r="AK83" t="inlineStr">
        <is>
          <t/>
        </is>
      </c>
      <c r="AL83" t="inlineStr">
        <is>
          <t/>
        </is>
      </c>
      <c r="AM83" t="inlineStr">
        <is>
          <t/>
        </is>
      </c>
      <c r="AN83" t="inlineStr">
        <is>
          <t/>
        </is>
      </c>
      <c r="AO83" t="inlineStr">
        <is>
          <t/>
        </is>
      </c>
      <c r="AP83" s="2" t="inlineStr">
        <is>
          <t>acte de recours</t>
        </is>
      </c>
      <c r="AQ83" s="2" t="inlineStr">
        <is>
          <t>3</t>
        </is>
      </c>
      <c r="AR83" s="2" t="inlineStr">
        <is>
          <t/>
        </is>
      </c>
      <c r="AS83" t="inlineStr">
        <is>
          <t/>
        </is>
      </c>
      <c r="AT83" t="inlineStr">
        <is>
          <t/>
        </is>
      </c>
      <c r="AU83" t="inlineStr">
        <is>
          <t/>
        </is>
      </c>
      <c r="AV83" t="inlineStr">
        <is>
          <t/>
        </is>
      </c>
      <c r="AW83" t="inlineStr">
        <is>
          <t/>
        </is>
      </c>
      <c r="AX83" t="inlineStr">
        <is>
          <t/>
        </is>
      </c>
      <c r="AY83" t="inlineStr">
        <is>
          <t/>
        </is>
      </c>
      <c r="AZ83" t="inlineStr">
        <is>
          <t/>
        </is>
      </c>
      <c r="BA83" t="inlineStr">
        <is>
          <t/>
        </is>
      </c>
      <c r="BB83" t="inlineStr">
        <is>
          <t/>
        </is>
      </c>
      <c r="BC83" t="inlineStr">
        <is>
          <t/>
        </is>
      </c>
      <c r="BD83" t="inlineStr">
        <is>
          <t/>
        </is>
      </c>
      <c r="BE83" t="inlineStr">
        <is>
          <t/>
        </is>
      </c>
      <c r="BF83" s="2" t="inlineStr">
        <is>
          <t>atto del ricorso</t>
        </is>
      </c>
      <c r="BG83" s="2" t="inlineStr">
        <is>
          <t>3</t>
        </is>
      </c>
      <c r="BH83" s="2" t="inlineStr">
        <is>
          <t/>
        </is>
      </c>
      <c r="BI83" t="inlineStr">
        <is>
          <t/>
        </is>
      </c>
      <c r="BJ83" s="2" t="inlineStr">
        <is>
          <t>apeliacija</t>
        </is>
      </c>
      <c r="BK83" s="2" t="inlineStr">
        <is>
          <t>3</t>
        </is>
      </c>
      <c r="BL83" s="2" t="inlineStr">
        <is>
          <t/>
        </is>
      </c>
      <c r="BM83" t="inlineStr">
        <is>
          <t/>
        </is>
      </c>
      <c r="BN83" t="inlineStr">
        <is>
          <t/>
        </is>
      </c>
      <c r="BO83" t="inlineStr">
        <is>
          <t/>
        </is>
      </c>
      <c r="BP83" t="inlineStr">
        <is>
          <t/>
        </is>
      </c>
      <c r="BQ83" t="inlineStr">
        <is>
          <t/>
        </is>
      </c>
      <c r="BR83" t="inlineStr">
        <is>
          <t/>
        </is>
      </c>
      <c r="BS83" t="inlineStr">
        <is>
          <t/>
        </is>
      </c>
      <c r="BT83" t="inlineStr">
        <is>
          <t/>
        </is>
      </c>
      <c r="BU83" t="inlineStr">
        <is>
          <t/>
        </is>
      </c>
      <c r="BV83" s="2" t="inlineStr">
        <is>
          <t>beroepsschrift</t>
        </is>
      </c>
      <c r="BW83" s="2" t="inlineStr">
        <is>
          <t>3</t>
        </is>
      </c>
      <c r="BX83" s="2" t="inlineStr">
        <is>
          <t/>
        </is>
      </c>
      <c r="BY83" t="inlineStr">
        <is>
          <t/>
        </is>
      </c>
      <c r="BZ83" t="inlineStr">
        <is>
          <t/>
        </is>
      </c>
      <c r="CA83" t="inlineStr">
        <is>
          <t/>
        </is>
      </c>
      <c r="CB83" t="inlineStr">
        <is>
          <t/>
        </is>
      </c>
      <c r="CC83" t="inlineStr">
        <is>
          <t/>
        </is>
      </c>
      <c r="CD83" s="2" t="inlineStr">
        <is>
          <t>ato de recurso</t>
        </is>
      </c>
      <c r="CE83" s="2" t="inlineStr">
        <is>
          <t>3</t>
        </is>
      </c>
      <c r="CF83" s="2" t="inlineStr">
        <is>
          <t/>
        </is>
      </c>
      <c r="CG83" t="inlineStr">
        <is>
          <t/>
        </is>
      </c>
      <c r="CH83" t="inlineStr">
        <is>
          <t/>
        </is>
      </c>
      <c r="CI83" t="inlineStr">
        <is>
          <t/>
        </is>
      </c>
      <c r="CJ83" t="inlineStr">
        <is>
          <t/>
        </is>
      </c>
      <c r="CK83" t="inlineStr">
        <is>
          <t/>
        </is>
      </c>
      <c r="CL83" t="inlineStr">
        <is>
          <t/>
        </is>
      </c>
      <c r="CM83" t="inlineStr">
        <is>
          <t/>
        </is>
      </c>
      <c r="CN83" t="inlineStr">
        <is>
          <t/>
        </is>
      </c>
      <c r="CO83" t="inlineStr">
        <is>
          <t/>
        </is>
      </c>
      <c r="CP83" t="inlineStr">
        <is>
          <t/>
        </is>
      </c>
      <c r="CQ83" t="inlineStr">
        <is>
          <t/>
        </is>
      </c>
      <c r="CR83" t="inlineStr">
        <is>
          <t/>
        </is>
      </c>
      <c r="CS83" t="inlineStr">
        <is>
          <t/>
        </is>
      </c>
      <c r="CT83" t="inlineStr">
        <is>
          <t/>
        </is>
      </c>
      <c r="CU83" t="inlineStr">
        <is>
          <t/>
        </is>
      </c>
      <c r="CV83" t="inlineStr">
        <is>
          <t/>
        </is>
      </c>
      <c r="CW83" t="inlineStr">
        <is>
          <t/>
        </is>
      </c>
    </row>
    <row r="84">
      <c r="A84" s="1" t="str">
        <f>HYPERLINK("https://iate.europa.eu/entry/result/3583233/all", "3583233")</f>
        <v>3583233</v>
      </c>
      <c r="B84" t="inlineStr">
        <is>
          <t>PRODUCTION, TECHNOLOGY AND RESEARCH</t>
        </is>
      </c>
      <c r="C84" t="inlineStr">
        <is>
          <t>PRODUCTION, TECHNOLOGY AND RESEARCH|research and intellectual property</t>
        </is>
      </c>
      <c r="D84" t="inlineStr">
        <is>
          <t>no</t>
        </is>
      </c>
      <c r="E84" t="inlineStr">
        <is>
          <t/>
        </is>
      </c>
      <c r="F84" t="inlineStr">
        <is>
          <t/>
        </is>
      </c>
      <c r="G84" t="inlineStr">
        <is>
          <t/>
        </is>
      </c>
      <c r="H84" t="inlineStr">
        <is>
          <t/>
        </is>
      </c>
      <c r="I84" t="inlineStr">
        <is>
          <t/>
        </is>
      </c>
      <c r="J84" t="inlineStr">
        <is>
          <t/>
        </is>
      </c>
      <c r="K84" t="inlineStr">
        <is>
          <t/>
        </is>
      </c>
      <c r="L84" t="inlineStr">
        <is>
          <t/>
        </is>
      </c>
      <c r="M84" t="inlineStr">
        <is>
          <t/>
        </is>
      </c>
      <c r="N84" t="inlineStr">
        <is>
          <t/>
        </is>
      </c>
      <c r="O84" t="inlineStr">
        <is>
          <t/>
        </is>
      </c>
      <c r="P84" t="inlineStr">
        <is>
          <t/>
        </is>
      </c>
      <c r="Q84" t="inlineStr">
        <is>
          <t/>
        </is>
      </c>
      <c r="R84" s="2" t="inlineStr">
        <is>
          <t>Zeichen mit Unterscheidungskraft</t>
        </is>
      </c>
      <c r="S84" s="2" t="inlineStr">
        <is>
          <t>3</t>
        </is>
      </c>
      <c r="T84" s="2" t="inlineStr">
        <is>
          <t/>
        </is>
      </c>
      <c r="U84" t="inlineStr">
        <is>
          <t>Marke mit einem besonderen Element, durch das die Marke für die Waren oder Dienstleistungen, für die sie eingetragen worden ist, als von einem bestimmten Unternehmen stammend gekennzeichnet wird, wodurch diese Waren oder Dienstleistungen von denen anderer Unternehmen unterschieden werden</t>
        </is>
      </c>
      <c r="V84" t="inlineStr">
        <is>
          <t/>
        </is>
      </c>
      <c r="W84" t="inlineStr">
        <is>
          <t/>
        </is>
      </c>
      <c r="X84" t="inlineStr">
        <is>
          <t/>
        </is>
      </c>
      <c r="Y84" t="inlineStr">
        <is>
          <t/>
        </is>
      </c>
      <c r="Z84" s="2" t="inlineStr">
        <is>
          <t>distinctive sign</t>
        </is>
      </c>
      <c r="AA84" s="2" t="inlineStr">
        <is>
          <t>3</t>
        </is>
      </c>
      <c r="AB84" s="2" t="inlineStr">
        <is>
          <t/>
        </is>
      </c>
      <c r="AC84" t="inlineStr">
        <is>
          <t>particular element assuring the distinctive character of a trade mark, capable of identifying the goods or services for which it has been registered as coming from a particular undertaking and to distinguish them from those of other undertakings</t>
        </is>
      </c>
      <c r="AD84" s="2" t="inlineStr">
        <is>
          <t>signo distintivo</t>
        </is>
      </c>
      <c r="AE84" s="2" t="inlineStr">
        <is>
          <t>3</t>
        </is>
      </c>
      <c r="AF84" s="2" t="inlineStr">
        <is>
          <t/>
        </is>
      </c>
      <c r="AG84" t="inlineStr">
        <is>
          <t>elemento concreto que garantiza el carácter distintivo de la marca, capaz de identificar los productos o servicios para los cuales fue registrada atribuyéndoles una procedencia empresarial determinada y, por consiguiente, diferenciándolos de los productos de otras empresas</t>
        </is>
      </c>
      <c r="AH84" t="inlineStr">
        <is>
          <t/>
        </is>
      </c>
      <c r="AI84" t="inlineStr">
        <is>
          <t/>
        </is>
      </c>
      <c r="AJ84" t="inlineStr">
        <is>
          <t/>
        </is>
      </c>
      <c r="AK84" t="inlineStr">
        <is>
          <t/>
        </is>
      </c>
      <c r="AL84" t="inlineStr">
        <is>
          <t/>
        </is>
      </c>
      <c r="AM84" t="inlineStr">
        <is>
          <t/>
        </is>
      </c>
      <c r="AN84" t="inlineStr">
        <is>
          <t/>
        </is>
      </c>
      <c r="AO84" t="inlineStr">
        <is>
          <t/>
        </is>
      </c>
      <c r="AP84" s="2" t="inlineStr">
        <is>
          <t>signe distinctif</t>
        </is>
      </c>
      <c r="AQ84" s="2" t="inlineStr">
        <is>
          <t>3</t>
        </is>
      </c>
      <c r="AR84" s="2" t="inlineStr">
        <is>
          <t/>
        </is>
      </c>
      <c r="AS84" t="inlineStr">
        <is>
          <t>élément particulier garantissant le caractère distinctif d’une marque, apte à identifier les produits ou services pour lesquels elle a été enregistrée comme provenant d’une entreprise déterminée et donc à distinguer ces produits ou services de ceux d’autres entreprises</t>
        </is>
      </c>
      <c r="AT84" t="inlineStr">
        <is>
          <t/>
        </is>
      </c>
      <c r="AU84" t="inlineStr">
        <is>
          <t/>
        </is>
      </c>
      <c r="AV84" t="inlineStr">
        <is>
          <t/>
        </is>
      </c>
      <c r="AW84" t="inlineStr">
        <is>
          <t/>
        </is>
      </c>
      <c r="AX84" t="inlineStr">
        <is>
          <t/>
        </is>
      </c>
      <c r="AY84" t="inlineStr">
        <is>
          <t/>
        </is>
      </c>
      <c r="AZ84" t="inlineStr">
        <is>
          <t/>
        </is>
      </c>
      <c r="BA84" t="inlineStr">
        <is>
          <t/>
        </is>
      </c>
      <c r="BB84" t="inlineStr">
        <is>
          <t/>
        </is>
      </c>
      <c r="BC84" t="inlineStr">
        <is>
          <t/>
        </is>
      </c>
      <c r="BD84" t="inlineStr">
        <is>
          <t/>
        </is>
      </c>
      <c r="BE84" t="inlineStr">
        <is>
          <t/>
        </is>
      </c>
      <c r="BF84" s="2" t="inlineStr">
        <is>
          <t>segno distintivo</t>
        </is>
      </c>
      <c r="BG84" s="2" t="inlineStr">
        <is>
          <t>3</t>
        </is>
      </c>
      <c r="BH84" s="2" t="inlineStr">
        <is>
          <t/>
        </is>
      </c>
      <c r="BI84" t="inlineStr">
        <is>
          <t>elemento specifico che assicura il carattere distintivo di un marchio, capace di identificare come provenienti da una particolare impresa i prodotti o servizi per i quali il marchio è stato registrato e di distinguerli da quelli di altre imprese</t>
        </is>
      </c>
      <c r="BJ84" t="inlineStr">
        <is>
          <t/>
        </is>
      </c>
      <c r="BK84" t="inlineStr">
        <is>
          <t/>
        </is>
      </c>
      <c r="BL84" t="inlineStr">
        <is>
          <t/>
        </is>
      </c>
      <c r="BM84" t="inlineStr">
        <is>
          <t/>
        </is>
      </c>
      <c r="BN84" t="inlineStr">
        <is>
          <t/>
        </is>
      </c>
      <c r="BO84" t="inlineStr">
        <is>
          <t/>
        </is>
      </c>
      <c r="BP84" t="inlineStr">
        <is>
          <t/>
        </is>
      </c>
      <c r="BQ84" t="inlineStr">
        <is>
          <t/>
        </is>
      </c>
      <c r="BR84" t="inlineStr">
        <is>
          <t/>
        </is>
      </c>
      <c r="BS84" t="inlineStr">
        <is>
          <t/>
        </is>
      </c>
      <c r="BT84" t="inlineStr">
        <is>
          <t/>
        </is>
      </c>
      <c r="BU84" t="inlineStr">
        <is>
          <t/>
        </is>
      </c>
      <c r="BV84" t="inlineStr">
        <is>
          <t/>
        </is>
      </c>
      <c r="BW84" t="inlineStr">
        <is>
          <t/>
        </is>
      </c>
      <c r="BX84" t="inlineStr">
        <is>
          <t/>
        </is>
      </c>
      <c r="BY84" t="inlineStr">
        <is>
          <t/>
        </is>
      </c>
      <c r="BZ84" t="inlineStr">
        <is>
          <t/>
        </is>
      </c>
      <c r="CA84" t="inlineStr">
        <is>
          <t/>
        </is>
      </c>
      <c r="CB84" t="inlineStr">
        <is>
          <t/>
        </is>
      </c>
      <c r="CC84" t="inlineStr">
        <is>
          <t/>
        </is>
      </c>
      <c r="CD84" t="inlineStr">
        <is>
          <t/>
        </is>
      </c>
      <c r="CE84" t="inlineStr">
        <is>
          <t/>
        </is>
      </c>
      <c r="CF84" t="inlineStr">
        <is>
          <t/>
        </is>
      </c>
      <c r="CG84" t="inlineStr">
        <is>
          <t/>
        </is>
      </c>
      <c r="CH84" t="inlineStr">
        <is>
          <t/>
        </is>
      </c>
      <c r="CI84" t="inlineStr">
        <is>
          <t/>
        </is>
      </c>
      <c r="CJ84" t="inlineStr">
        <is>
          <t/>
        </is>
      </c>
      <c r="CK84" t="inlineStr">
        <is>
          <t/>
        </is>
      </c>
      <c r="CL84" t="inlineStr">
        <is>
          <t/>
        </is>
      </c>
      <c r="CM84" t="inlineStr">
        <is>
          <t/>
        </is>
      </c>
      <c r="CN84" t="inlineStr">
        <is>
          <t/>
        </is>
      </c>
      <c r="CO84" t="inlineStr">
        <is>
          <t/>
        </is>
      </c>
      <c r="CP84" t="inlineStr">
        <is>
          <t/>
        </is>
      </c>
      <c r="CQ84" t="inlineStr">
        <is>
          <t/>
        </is>
      </c>
      <c r="CR84" t="inlineStr">
        <is>
          <t/>
        </is>
      </c>
      <c r="CS84" t="inlineStr">
        <is>
          <t/>
        </is>
      </c>
      <c r="CT84" t="inlineStr">
        <is>
          <t/>
        </is>
      </c>
      <c r="CU84" t="inlineStr">
        <is>
          <t/>
        </is>
      </c>
      <c r="CV84" t="inlineStr">
        <is>
          <t/>
        </is>
      </c>
      <c r="CW84" t="inlineStr">
        <is>
          <t/>
        </is>
      </c>
    </row>
    <row r="85">
      <c r="A85" s="1" t="str">
        <f>HYPERLINK("https://iate.europa.eu/entry/result/3578486/all", "3578486")</f>
        <v>3578486</v>
      </c>
      <c r="B85" t="inlineStr">
        <is>
          <t>PRODUCTION, TECHNOLOGY AND RESEARCH</t>
        </is>
      </c>
      <c r="C85" t="inlineStr">
        <is>
          <t>PRODUCTION, TECHNOLOGY AND RESEARCH|research and intellectual property|intellectual property</t>
        </is>
      </c>
      <c r="D85" t="inlineStr">
        <is>
          <t>no</t>
        </is>
      </c>
      <c r="E85" t="inlineStr">
        <is>
          <t/>
        </is>
      </c>
      <c r="F85" s="2" t="inlineStr">
        <is>
          <t>неизвършено действие</t>
        </is>
      </c>
      <c r="G85" s="2" t="inlineStr">
        <is>
          <t>3</t>
        </is>
      </c>
      <c r="H85" s="2" t="inlineStr">
        <is>
          <t/>
        </is>
      </c>
      <c r="I85" t="inlineStr">
        <is>
          <t/>
        </is>
      </c>
      <c r="J85" s="2" t="inlineStr">
        <is>
          <t>zmeškaný úkon</t>
        </is>
      </c>
      <c r="K85" s="2" t="inlineStr">
        <is>
          <t>3</t>
        </is>
      </c>
      <c r="L85" s="2" t="inlineStr">
        <is>
          <t/>
        </is>
      </c>
      <c r="M85" t="inlineStr">
        <is>
          <t/>
        </is>
      </c>
      <c r="N85" s="2" t="inlineStr">
        <is>
          <t>undladelse</t>
        </is>
      </c>
      <c r="O85" s="2" t="inlineStr">
        <is>
          <t>3</t>
        </is>
      </c>
      <c r="P85" s="2" t="inlineStr">
        <is>
          <t/>
        </is>
      </c>
      <c r="Q85" t="inlineStr">
        <is>
          <t/>
        </is>
      </c>
      <c r="R85" s="2" t="inlineStr">
        <is>
          <t>versäumte Handlung</t>
        </is>
      </c>
      <c r="S85" s="2" t="inlineStr">
        <is>
          <t>4</t>
        </is>
      </c>
      <c r="T85" s="2" t="inlineStr">
        <is>
          <t/>
        </is>
      </c>
      <c r="U85" t="inlineStr">
        <is>
          <t>Handlung, die wegen Nichteinhaltung einer Frist nicht vollendet worden ist</t>
        </is>
      </c>
      <c r="V85" s="2" t="inlineStr">
        <is>
          <t>μη διενεργηθείσα πράξη</t>
        </is>
      </c>
      <c r="W85" s="2" t="inlineStr">
        <is>
          <t>3</t>
        </is>
      </c>
      <c r="X85" s="2" t="inlineStr">
        <is>
          <t/>
        </is>
      </c>
      <c r="Y85" t="inlineStr">
        <is>
          <t/>
        </is>
      </c>
      <c r="Z85" s="2" t="inlineStr">
        <is>
          <t>omitted act</t>
        </is>
      </c>
      <c r="AA85" s="2" t="inlineStr">
        <is>
          <t>4</t>
        </is>
      </c>
      <c r="AB85" s="2" t="inlineStr">
        <is>
          <t/>
        </is>
      </c>
      <c r="AC85" t="inlineStr">
        <is>
          <t>act that was not completed because of non-compliance with a time limit</t>
        </is>
      </c>
      <c r="AD85" s="2" t="inlineStr">
        <is>
          <t>acto omitido</t>
        </is>
      </c>
      <c r="AE85" s="2" t="inlineStr">
        <is>
          <t>4</t>
        </is>
      </c>
      <c r="AF85" s="2" t="inlineStr">
        <is>
          <t/>
        </is>
      </c>
      <c r="AG85" t="inlineStr">
        <is>
          <t>acto que no se completó por incumplimiento del plazo</t>
        </is>
      </c>
      <c r="AH85" s="2" t="inlineStr">
        <is>
          <t>tegemata jäetud toiming</t>
        </is>
      </c>
      <c r="AI85" s="2" t="inlineStr">
        <is>
          <t>3</t>
        </is>
      </c>
      <c r="AJ85" s="2" t="inlineStr">
        <is>
          <t/>
        </is>
      </c>
      <c r="AK85" t="inlineStr">
        <is>
          <t/>
        </is>
      </c>
      <c r="AL85" s="2" t="inlineStr">
        <is>
          <t>suorittamatta jätetty toimi</t>
        </is>
      </c>
      <c r="AM85" s="2" t="inlineStr">
        <is>
          <t>3</t>
        </is>
      </c>
      <c r="AN85" s="2" t="inlineStr">
        <is>
          <t/>
        </is>
      </c>
      <c r="AO85" t="inlineStr">
        <is>
          <t/>
        </is>
      </c>
      <c r="AP85" s="2" t="inlineStr">
        <is>
          <t>acte non accompli</t>
        </is>
      </c>
      <c r="AQ85" s="2" t="inlineStr">
        <is>
          <t>4</t>
        </is>
      </c>
      <c r="AR85" s="2" t="inlineStr">
        <is>
          <t/>
        </is>
      </c>
      <c r="AS85" t="inlineStr">
        <is>
          <t>acte qui n'a pas pu être réalisé en raison du non-respect d'un délai imparti</t>
        </is>
      </c>
      <c r="AT85" t="inlineStr">
        <is>
          <t/>
        </is>
      </c>
      <c r="AU85" t="inlineStr">
        <is>
          <t/>
        </is>
      </c>
      <c r="AV85" t="inlineStr">
        <is>
          <t/>
        </is>
      </c>
      <c r="AW85" t="inlineStr">
        <is>
          <t/>
        </is>
      </c>
      <c r="AX85" s="2" t="inlineStr">
        <is>
          <t>propuštena radnja</t>
        </is>
      </c>
      <c r="AY85" s="2" t="inlineStr">
        <is>
          <t>3</t>
        </is>
      </c>
      <c r="AZ85" s="2" t="inlineStr">
        <is>
          <t/>
        </is>
      </c>
      <c r="BA85" t="inlineStr">
        <is>
          <t/>
        </is>
      </c>
      <c r="BB85" s="2" t="inlineStr">
        <is>
          <t>elmulasztott cselekmény</t>
        </is>
      </c>
      <c r="BC85" s="2" t="inlineStr">
        <is>
          <t>3</t>
        </is>
      </c>
      <c r="BD85" s="2" t="inlineStr">
        <is>
          <t/>
        </is>
      </c>
      <c r="BE85" t="inlineStr">
        <is>
          <t/>
        </is>
      </c>
      <c r="BF85" s="2" t="inlineStr">
        <is>
          <t>atto omesso</t>
        </is>
      </c>
      <c r="BG85" s="2" t="inlineStr">
        <is>
          <t>4</t>
        </is>
      </c>
      <c r="BH85" s="2" t="inlineStr">
        <is>
          <t/>
        </is>
      </c>
      <c r="BI85" t="inlineStr">
        <is>
          <t>atto non compiuto a causa della mancata osservanza di un termine</t>
        </is>
      </c>
      <c r="BJ85" s="2" t="inlineStr">
        <is>
          <t>neatliktas veiksmas</t>
        </is>
      </c>
      <c r="BK85" s="2" t="inlineStr">
        <is>
          <t>3</t>
        </is>
      </c>
      <c r="BL85" s="2" t="inlineStr">
        <is>
          <t/>
        </is>
      </c>
      <c r="BM85" t="inlineStr">
        <is>
          <t/>
        </is>
      </c>
      <c r="BN85" s="2" t="inlineStr">
        <is>
          <t>nepaveikta darbība</t>
        </is>
      </c>
      <c r="BO85" s="2" t="inlineStr">
        <is>
          <t>3</t>
        </is>
      </c>
      <c r="BP85" s="2" t="inlineStr">
        <is>
          <t/>
        </is>
      </c>
      <c r="BQ85" t="inlineStr">
        <is>
          <t/>
        </is>
      </c>
      <c r="BR85" s="2" t="inlineStr">
        <is>
          <t>att imħolli barra</t>
        </is>
      </c>
      <c r="BS85" s="2" t="inlineStr">
        <is>
          <t>3</t>
        </is>
      </c>
      <c r="BT85" s="2" t="inlineStr">
        <is>
          <t/>
        </is>
      </c>
      <c r="BU85" t="inlineStr">
        <is>
          <t/>
        </is>
      </c>
      <c r="BV85" s="2" t="inlineStr">
        <is>
          <t>(nog) niet verrichte handeling</t>
        </is>
      </c>
      <c r="BW85" s="2" t="inlineStr">
        <is>
          <t>3</t>
        </is>
      </c>
      <c r="BX85" s="2" t="inlineStr">
        <is>
          <t/>
        </is>
      </c>
      <c r="BY85" t="inlineStr">
        <is>
          <t/>
        </is>
      </c>
      <c r="BZ85" s="2" t="inlineStr">
        <is>
          <t>zaniechana czynność</t>
        </is>
      </c>
      <c r="CA85" s="2" t="inlineStr">
        <is>
          <t>3</t>
        </is>
      </c>
      <c r="CB85" s="2" t="inlineStr">
        <is>
          <t/>
        </is>
      </c>
      <c r="CC85" t="inlineStr">
        <is>
          <t/>
        </is>
      </c>
      <c r="CD85" s="2" t="inlineStr">
        <is>
          <t>ato não cumprido</t>
        </is>
      </c>
      <c r="CE85" s="2" t="inlineStr">
        <is>
          <t>3</t>
        </is>
      </c>
      <c r="CF85" s="2" t="inlineStr">
        <is>
          <t/>
        </is>
      </c>
      <c r="CG85" t="inlineStr">
        <is>
          <t/>
        </is>
      </c>
      <c r="CH85" s="2" t="inlineStr">
        <is>
          <t>act neîndeplinit</t>
        </is>
      </c>
      <c r="CI85" s="2" t="inlineStr">
        <is>
          <t>3</t>
        </is>
      </c>
      <c r="CJ85" s="2" t="inlineStr">
        <is>
          <t/>
        </is>
      </c>
      <c r="CK85" t="inlineStr">
        <is>
          <t/>
        </is>
      </c>
      <c r="CL85" s="2" t="inlineStr">
        <is>
          <t>zmeškaný úkon</t>
        </is>
      </c>
      <c r="CM85" s="2" t="inlineStr">
        <is>
          <t>3</t>
        </is>
      </c>
      <c r="CN85" s="2" t="inlineStr">
        <is>
          <t/>
        </is>
      </c>
      <c r="CO85" t="inlineStr">
        <is>
          <t/>
        </is>
      </c>
      <c r="CP85" s="2" t="inlineStr">
        <is>
          <t>zamujeno dejanje</t>
        </is>
      </c>
      <c r="CQ85" s="2" t="inlineStr">
        <is>
          <t>3</t>
        </is>
      </c>
      <c r="CR85" s="2" t="inlineStr">
        <is>
          <t/>
        </is>
      </c>
      <c r="CS85" t="inlineStr">
        <is>
          <t/>
        </is>
      </c>
      <c r="CT85" s="2" t="inlineStr">
        <is>
          <t>försummad åtgärd</t>
        </is>
      </c>
      <c r="CU85" s="2" t="inlineStr">
        <is>
          <t>3</t>
        </is>
      </c>
      <c r="CV85" s="2" t="inlineStr">
        <is>
          <t/>
        </is>
      </c>
      <c r="CW85" t="inlineStr">
        <is>
          <t/>
        </is>
      </c>
    </row>
    <row r="86">
      <c r="A86" s="1" t="str">
        <f>HYPERLINK("https://iate.europa.eu/entry/result/1134089/all", "1134089")</f>
        <v>1134089</v>
      </c>
      <c r="B86" t="inlineStr">
        <is>
          <t>EUROPEAN UNION;LAW</t>
        </is>
      </c>
      <c r="C86" t="inlineStr">
        <is>
          <t>EUROPEAN UNION|EU institutions and European civil service|EU institution;EUROPEAN UNION|EU institutions and European civil service|operation of the Institutions;LAW|justice|judicial proceedings</t>
        </is>
      </c>
      <c r="D86" t="inlineStr">
        <is>
          <t>yes</t>
        </is>
      </c>
      <c r="E86" t="inlineStr">
        <is>
          <t/>
        </is>
      </c>
      <c r="F86" s="2" t="inlineStr">
        <is>
          <t>устна фаза на производството</t>
        </is>
      </c>
      <c r="G86" s="2" t="inlineStr">
        <is>
          <t>4</t>
        </is>
      </c>
      <c r="H86" s="2" t="inlineStr">
        <is>
          <t/>
        </is>
      </c>
      <c r="I86" t="inlineStr">
        <is>
          <t/>
        </is>
      </c>
      <c r="J86" t="inlineStr">
        <is>
          <t/>
        </is>
      </c>
      <c r="K86" t="inlineStr">
        <is>
          <t/>
        </is>
      </c>
      <c r="L86" t="inlineStr">
        <is>
          <t/>
        </is>
      </c>
      <c r="M86" t="inlineStr">
        <is>
          <t/>
        </is>
      </c>
      <c r="N86" s="2" t="inlineStr">
        <is>
          <t>mundtlig forhandling</t>
        </is>
      </c>
      <c r="O86" s="2" t="inlineStr">
        <is>
          <t>3</t>
        </is>
      </c>
      <c r="P86" s="2" t="inlineStr">
        <is>
          <t/>
        </is>
      </c>
      <c r="Q86" t="inlineStr">
        <is>
          <t/>
        </is>
      </c>
      <c r="R86" s="2" t="inlineStr">
        <is>
          <t>mündliche Verhandlung</t>
        </is>
      </c>
      <c r="S86" s="2" t="inlineStr">
        <is>
          <t>3</t>
        </is>
      </c>
      <c r="T86" s="2" t="inlineStr">
        <is>
          <t/>
        </is>
      </c>
      <c r="U86" t="inlineStr">
        <is>
          <t/>
        </is>
      </c>
      <c r="V86" s="2" t="inlineStr">
        <is>
          <t>προφορική διαδικασία</t>
        </is>
      </c>
      <c r="W86" s="2" t="inlineStr">
        <is>
          <t>3</t>
        </is>
      </c>
      <c r="X86" s="2" t="inlineStr">
        <is>
          <t/>
        </is>
      </c>
      <c r="Y86" t="inlineStr">
        <is>
          <t/>
        </is>
      </c>
      <c r="Z86" s="2" t="inlineStr">
        <is>
          <t>oral procedure|
oral proceedings</t>
        </is>
      </c>
      <c r="AA86" s="2" t="inlineStr">
        <is>
          <t>3|
3</t>
        </is>
      </c>
      <c r="AB86" s="2" t="inlineStr">
        <is>
          <t xml:space="preserve">|
</t>
        </is>
      </c>
      <c r="AC86" t="inlineStr">
        <is>
          <t/>
        </is>
      </c>
      <c r="AD86" s="2" t="inlineStr">
        <is>
          <t>vista oral|
fase oral</t>
        </is>
      </c>
      <c r="AE86" s="2" t="inlineStr">
        <is>
          <t>3|
3</t>
        </is>
      </c>
      <c r="AF86" s="2" t="inlineStr">
        <is>
          <t xml:space="preserve">|
</t>
        </is>
      </c>
      <c r="AG86" t="inlineStr">
        <is>
          <t/>
        </is>
      </c>
      <c r="AH86" s="2" t="inlineStr">
        <is>
          <t>suuline menetlus</t>
        </is>
      </c>
      <c r="AI86" s="2" t="inlineStr">
        <is>
          <t>3</t>
        </is>
      </c>
      <c r="AJ86" s="2" t="inlineStr">
        <is>
          <t/>
        </is>
      </c>
      <c r="AK86" t="inlineStr">
        <is>
          <t/>
        </is>
      </c>
      <c r="AL86" t="inlineStr">
        <is>
          <t/>
        </is>
      </c>
      <c r="AM86" t="inlineStr">
        <is>
          <t/>
        </is>
      </c>
      <c r="AN86" t="inlineStr">
        <is>
          <t/>
        </is>
      </c>
      <c r="AO86" t="inlineStr">
        <is>
          <t/>
        </is>
      </c>
      <c r="AP86" s="2" t="inlineStr">
        <is>
          <t>procédure orale</t>
        </is>
      </c>
      <c r="AQ86" s="2" t="inlineStr">
        <is>
          <t>3</t>
        </is>
      </c>
      <c r="AR86" s="2" t="inlineStr">
        <is>
          <t/>
        </is>
      </c>
      <c r="AS86" t="inlineStr">
        <is>
          <t/>
        </is>
      </c>
      <c r="AT86" s="2" t="inlineStr">
        <is>
          <t>imeachtaí ó bhéal|
nós imeachta ó bhéal</t>
        </is>
      </c>
      <c r="AU86" s="2" t="inlineStr">
        <is>
          <t>3|
3</t>
        </is>
      </c>
      <c r="AV86" s="2" t="inlineStr">
        <is>
          <t xml:space="preserve">|
</t>
        </is>
      </c>
      <c r="AW86" t="inlineStr">
        <is>
          <t/>
        </is>
      </c>
      <c r="AX86" s="2" t="inlineStr">
        <is>
          <t>usmeni dio postupka</t>
        </is>
      </c>
      <c r="AY86" s="2" t="inlineStr">
        <is>
          <t>3</t>
        </is>
      </c>
      <c r="AZ86" s="2" t="inlineStr">
        <is>
          <t/>
        </is>
      </c>
      <c r="BA86" t="inlineStr">
        <is>
          <t/>
        </is>
      </c>
      <c r="BB86" s="2" t="inlineStr">
        <is>
          <t>szóbeli szakasz</t>
        </is>
      </c>
      <c r="BC86" s="2" t="inlineStr">
        <is>
          <t>4</t>
        </is>
      </c>
      <c r="BD86" s="2" t="inlineStr">
        <is>
          <t/>
        </is>
      </c>
      <c r="BE86" t="inlineStr">
        <is>
          <t>a bírósági eljárás az ügy természetétől függetlenül &lt;i&gt;írásbeli szakaszból&lt;/i&gt; [ &lt;a href="/entry/result/796913/all" id="ENTRY_TO_ENTRY_CONVERTER" target="_blank"&gt;IATE:796913&lt;/a&gt; ] és – rendszerint – nyilvános szóbeli szakaszból áll</t>
        </is>
      </c>
      <c r="BF86" s="2" t="inlineStr">
        <is>
          <t>fase orale|
udienza</t>
        </is>
      </c>
      <c r="BG86" s="2" t="inlineStr">
        <is>
          <t>3|
3</t>
        </is>
      </c>
      <c r="BH86" s="2" t="inlineStr">
        <is>
          <t xml:space="preserve">|
</t>
        </is>
      </c>
      <c r="BI86" t="inlineStr">
        <is>
          <t/>
        </is>
      </c>
      <c r="BJ86" s="2" t="inlineStr">
        <is>
          <t>žodinė procedūra</t>
        </is>
      </c>
      <c r="BK86" s="2" t="inlineStr">
        <is>
          <t>3</t>
        </is>
      </c>
      <c r="BL86" s="2" t="inlineStr">
        <is>
          <t/>
        </is>
      </c>
      <c r="BM86" t="inlineStr">
        <is>
          <t/>
        </is>
      </c>
      <c r="BN86" t="inlineStr">
        <is>
          <t/>
        </is>
      </c>
      <c r="BO86" t="inlineStr">
        <is>
          <t/>
        </is>
      </c>
      <c r="BP86" t="inlineStr">
        <is>
          <t/>
        </is>
      </c>
      <c r="BQ86" t="inlineStr">
        <is>
          <t/>
        </is>
      </c>
      <c r="BR86" t="inlineStr">
        <is>
          <t/>
        </is>
      </c>
      <c r="BS86" t="inlineStr">
        <is>
          <t/>
        </is>
      </c>
      <c r="BT86" t="inlineStr">
        <is>
          <t/>
        </is>
      </c>
      <c r="BU86" t="inlineStr">
        <is>
          <t/>
        </is>
      </c>
      <c r="BV86" s="2" t="inlineStr">
        <is>
          <t>mondelinge behandeling</t>
        </is>
      </c>
      <c r="BW86" s="2" t="inlineStr">
        <is>
          <t>3</t>
        </is>
      </c>
      <c r="BX86" s="2" t="inlineStr">
        <is>
          <t/>
        </is>
      </c>
      <c r="BY86" t="inlineStr">
        <is>
          <t/>
        </is>
      </c>
      <c r="BZ86" t="inlineStr">
        <is>
          <t/>
        </is>
      </c>
      <c r="CA86" t="inlineStr">
        <is>
          <t/>
        </is>
      </c>
      <c r="CB86" t="inlineStr">
        <is>
          <t/>
        </is>
      </c>
      <c r="CC86" t="inlineStr">
        <is>
          <t/>
        </is>
      </c>
      <c r="CD86" s="2" t="inlineStr">
        <is>
          <t>fase oral|
audiência</t>
        </is>
      </c>
      <c r="CE86" s="2" t="inlineStr">
        <is>
          <t>3|
3</t>
        </is>
      </c>
      <c r="CF86" s="2" t="inlineStr">
        <is>
          <t xml:space="preserve">|
</t>
        </is>
      </c>
      <c r="CG86" t="inlineStr">
        <is>
          <t/>
        </is>
      </c>
      <c r="CH86" s="2" t="inlineStr">
        <is>
          <t>procedură orală</t>
        </is>
      </c>
      <c r="CI86" s="2" t="inlineStr">
        <is>
          <t>4</t>
        </is>
      </c>
      <c r="CJ86" s="2" t="inlineStr">
        <is>
          <t/>
        </is>
      </c>
      <c r="CK86" t="inlineStr">
        <is>
          <t/>
        </is>
      </c>
      <c r="CL86" t="inlineStr">
        <is>
          <t/>
        </is>
      </c>
      <c r="CM86" t="inlineStr">
        <is>
          <t/>
        </is>
      </c>
      <c r="CN86" t="inlineStr">
        <is>
          <t/>
        </is>
      </c>
      <c r="CO86" t="inlineStr">
        <is>
          <t/>
        </is>
      </c>
      <c r="CP86" s="2" t="inlineStr">
        <is>
          <t>ustno zaslišanje</t>
        </is>
      </c>
      <c r="CQ86" s="2" t="inlineStr">
        <is>
          <t>3</t>
        </is>
      </c>
      <c r="CR86" s="2" t="inlineStr">
        <is>
          <t/>
        </is>
      </c>
      <c r="CS86" t="inlineStr">
        <is>
          <t/>
        </is>
      </c>
      <c r="CT86" s="2" t="inlineStr">
        <is>
          <t>muntlig handläggning</t>
        </is>
      </c>
      <c r="CU86" s="2" t="inlineStr">
        <is>
          <t>3</t>
        </is>
      </c>
      <c r="CV86" s="2" t="inlineStr">
        <is>
          <t/>
        </is>
      </c>
      <c r="CW86" t="inlineStr">
        <is>
          <t>muntligt förvaltningsförfarande</t>
        </is>
      </c>
    </row>
    <row r="87">
      <c r="A87" s="1" t="str">
        <f>HYPERLINK("https://iate.europa.eu/entry/result/793336/all", "793336")</f>
        <v>793336</v>
      </c>
      <c r="B87" t="inlineStr">
        <is>
          <t>PRODUCTION, TECHNOLOGY AND RESEARCH</t>
        </is>
      </c>
      <c r="C87" t="inlineStr">
        <is>
          <t>PRODUCTION, TECHNOLOGY AND RESEARCH|research and intellectual property|intellectual property</t>
        </is>
      </c>
      <c r="D87" t="inlineStr">
        <is>
          <t>yes</t>
        </is>
      </c>
      <c r="E87" t="inlineStr">
        <is>
          <t/>
        </is>
      </c>
      <c r="F87" t="inlineStr">
        <is>
          <t/>
        </is>
      </c>
      <c r="G87" t="inlineStr">
        <is>
          <t/>
        </is>
      </c>
      <c r="H87" t="inlineStr">
        <is>
          <t/>
        </is>
      </c>
      <c r="I87" t="inlineStr">
        <is>
          <t/>
        </is>
      </c>
      <c r="J87" t="inlineStr">
        <is>
          <t/>
        </is>
      </c>
      <c r="K87" t="inlineStr">
        <is>
          <t/>
        </is>
      </c>
      <c r="L87" t="inlineStr">
        <is>
          <t/>
        </is>
      </c>
      <c r="M87" t="inlineStr">
        <is>
          <t/>
        </is>
      </c>
      <c r="N87" s="2" t="inlineStr">
        <is>
          <t>simpel licens|
ikkeeksklusiv licens</t>
        </is>
      </c>
      <c r="O87" s="2" t="inlineStr">
        <is>
          <t>4|
4</t>
        </is>
      </c>
      <c r="P87" s="2" t="inlineStr">
        <is>
          <t xml:space="preserve">|
</t>
        </is>
      </c>
      <c r="Q87" t="inlineStr">
        <is>
          <t/>
        </is>
      </c>
      <c r="R87" s="2" t="inlineStr">
        <is>
          <t>nicht ausschliessliche Lizenz</t>
        </is>
      </c>
      <c r="S87" s="2" t="inlineStr">
        <is>
          <t>2</t>
        </is>
      </c>
      <c r="T87" s="2" t="inlineStr">
        <is>
          <t/>
        </is>
      </c>
      <c r="U87" t="inlineStr">
        <is>
          <t/>
        </is>
      </c>
      <c r="V87" s="2" t="inlineStr">
        <is>
          <t>μη αποκλειστική άδεια</t>
        </is>
      </c>
      <c r="W87" s="2" t="inlineStr">
        <is>
          <t>3</t>
        </is>
      </c>
      <c r="X87" s="2" t="inlineStr">
        <is>
          <t/>
        </is>
      </c>
      <c r="Y87" t="inlineStr">
        <is>
          <t/>
        </is>
      </c>
      <c r="Z87" s="2" t="inlineStr">
        <is>
          <t>non-exclusive licence</t>
        </is>
      </c>
      <c r="AA87" s="2" t="inlineStr">
        <is>
          <t>2</t>
        </is>
      </c>
      <c r="AB87" s="2" t="inlineStr">
        <is>
          <t/>
        </is>
      </c>
      <c r="AC87" t="inlineStr">
        <is>
          <t>licence which is granted by the holder of an intellectual property right, and which does not exclude the holder from using the right or from granting licences to any other person</t>
        </is>
      </c>
      <c r="AD87" s="2" t="inlineStr">
        <is>
          <t>licencia no exclusiva</t>
        </is>
      </c>
      <c r="AE87" s="2" t="inlineStr">
        <is>
          <t>3</t>
        </is>
      </c>
      <c r="AF87" s="2" t="inlineStr">
        <is>
          <t/>
        </is>
      </c>
      <c r="AG87" t="inlineStr">
        <is>
          <t/>
        </is>
      </c>
      <c r="AH87" t="inlineStr">
        <is>
          <t/>
        </is>
      </c>
      <c r="AI87" t="inlineStr">
        <is>
          <t/>
        </is>
      </c>
      <c r="AJ87" t="inlineStr">
        <is>
          <t/>
        </is>
      </c>
      <c r="AK87" t="inlineStr">
        <is>
          <t/>
        </is>
      </c>
      <c r="AL87" s="2" t="inlineStr">
        <is>
          <t>käyttölupa, joka ei ole yksinomainen|
rajoittamaton käyttölupa</t>
        </is>
      </c>
      <c r="AM87" s="2" t="inlineStr">
        <is>
          <t>2|
2</t>
        </is>
      </c>
      <c r="AN87" s="2" t="inlineStr">
        <is>
          <t xml:space="preserve">|
</t>
        </is>
      </c>
      <c r="AO87" t="inlineStr">
        <is>
          <t/>
        </is>
      </c>
      <c r="AP87" s="2" t="inlineStr">
        <is>
          <t>licence non exclusive</t>
        </is>
      </c>
      <c r="AQ87" s="2" t="inlineStr">
        <is>
          <t>4</t>
        </is>
      </c>
      <c r="AR87" s="2" t="inlineStr">
        <is>
          <t/>
        </is>
      </c>
      <c r="AS87" t="inlineStr">
        <is>
          <t>licence que le titulaire d'un droit de propriété intellectuelle (marque, brevet, etc.) peut accorder à un ou plusieurs tiers preneur de licence et qui ne lui interdit pas d'exploiter le droit qu'il détient</t>
        </is>
      </c>
      <c r="AT87" s="2" t="inlineStr">
        <is>
          <t>ceadúnas neamheisiach</t>
        </is>
      </c>
      <c r="AU87" s="2" t="inlineStr">
        <is>
          <t>3</t>
        </is>
      </c>
      <c r="AV87" s="2" t="inlineStr">
        <is>
          <t/>
        </is>
      </c>
      <c r="AW87" t="inlineStr">
        <is>
          <t/>
        </is>
      </c>
      <c r="AX87" s="2" t="inlineStr">
        <is>
          <t>neisključiva licencija</t>
        </is>
      </c>
      <c r="AY87" s="2" t="inlineStr">
        <is>
          <t>3</t>
        </is>
      </c>
      <c r="AZ87" s="2" t="inlineStr">
        <is>
          <t/>
        </is>
      </c>
      <c r="BA87" t="inlineStr">
        <is>
          <t>﻿licencija koju je dao nositelj prava intelektualnog vlasništva i koja nositelja ne isključuje iz prava ili davanja licencija bilo kojoj drugoj osobi</t>
        </is>
      </c>
      <c r="BB87" t="inlineStr">
        <is>
          <t/>
        </is>
      </c>
      <c r="BC87" t="inlineStr">
        <is>
          <t/>
        </is>
      </c>
      <c r="BD87" t="inlineStr">
        <is>
          <t/>
        </is>
      </c>
      <c r="BE87" t="inlineStr">
        <is>
          <t/>
        </is>
      </c>
      <c r="BF87" s="2" t="inlineStr">
        <is>
          <t>licenza non esclusiva</t>
        </is>
      </c>
      <c r="BG87" s="2" t="inlineStr">
        <is>
          <t>3</t>
        </is>
      </c>
      <c r="BH87" s="2" t="inlineStr">
        <is>
          <t/>
        </is>
      </c>
      <c r="BI87" t="inlineStr">
        <is>
          <t/>
        </is>
      </c>
      <c r="BJ87" t="inlineStr">
        <is>
          <t/>
        </is>
      </c>
      <c r="BK87" t="inlineStr">
        <is>
          <t/>
        </is>
      </c>
      <c r="BL87" t="inlineStr">
        <is>
          <t/>
        </is>
      </c>
      <c r="BM87" t="inlineStr">
        <is>
          <t/>
        </is>
      </c>
      <c r="BN87" s="2" t="inlineStr">
        <is>
          <t>vienkārša licence</t>
        </is>
      </c>
      <c r="BO87" s="2" t="inlineStr">
        <is>
          <t>3</t>
        </is>
      </c>
      <c r="BP87" s="2" t="inlineStr">
        <is>
          <t/>
        </is>
      </c>
      <c r="BQ87" t="inlineStr">
        <is>
          <t>Licence, kas dod licences saņēmējam tiesības veikt tajā norādītās darbības vienlaikus ar autoru vai citām personām, kuras arī saņēmušas vai saņems attiecīgo licenci.</t>
        </is>
      </c>
      <c r="BR87" t="inlineStr">
        <is>
          <t/>
        </is>
      </c>
      <c r="BS87" t="inlineStr">
        <is>
          <t/>
        </is>
      </c>
      <c r="BT87" t="inlineStr">
        <is>
          <t/>
        </is>
      </c>
      <c r="BU87" t="inlineStr">
        <is>
          <t/>
        </is>
      </c>
      <c r="BV87" s="2" t="inlineStr">
        <is>
          <t>niet-exclusieve licentie|
niet-uitsluitende licentie</t>
        </is>
      </c>
      <c r="BW87" s="2" t="inlineStr">
        <is>
          <t>2|
2</t>
        </is>
      </c>
      <c r="BX87" s="2" t="inlineStr">
        <is>
          <t xml:space="preserve">|
</t>
        </is>
      </c>
      <c r="BY87" t="inlineStr">
        <is>
          <t/>
        </is>
      </c>
      <c r="BZ87" s="2" t="inlineStr">
        <is>
          <t>licencja niewyłączna</t>
        </is>
      </c>
      <c r="CA87" s="2" t="inlineStr">
        <is>
          <t>3</t>
        </is>
      </c>
      <c r="CB87" s="2" t="inlineStr">
        <is>
          <t/>
        </is>
      </c>
      <c r="CC87" t="inlineStr">
        <is>
          <t>rodzaj umowy licencyjnej nieograniczającej grona licencjobiorców, co oznacza, że licencjodawca może upoważnić do korzystania z danego dobra wiele różnych osób</t>
        </is>
      </c>
      <c r="CD87" t="inlineStr">
        <is>
          <t/>
        </is>
      </c>
      <c r="CE87" t="inlineStr">
        <is>
          <t/>
        </is>
      </c>
      <c r="CF87" t="inlineStr">
        <is>
          <t/>
        </is>
      </c>
      <c r="CG87" t="inlineStr">
        <is>
          <t/>
        </is>
      </c>
      <c r="CH87" s="2" t="inlineStr">
        <is>
          <t>licență neexclusivă</t>
        </is>
      </c>
      <c r="CI87" s="2" t="inlineStr">
        <is>
          <t>3</t>
        </is>
      </c>
      <c r="CJ87" s="2" t="inlineStr">
        <is>
          <t/>
        </is>
      </c>
      <c r="CK87" t="inlineStr">
        <is>
          <t/>
        </is>
      </c>
      <c r="CL87" t="inlineStr">
        <is>
          <t/>
        </is>
      </c>
      <c r="CM87" t="inlineStr">
        <is>
          <t/>
        </is>
      </c>
      <c r="CN87" t="inlineStr">
        <is>
          <t/>
        </is>
      </c>
      <c r="CO87" t="inlineStr">
        <is>
          <t/>
        </is>
      </c>
      <c r="CP87" t="inlineStr">
        <is>
          <t/>
        </is>
      </c>
      <c r="CQ87" t="inlineStr">
        <is>
          <t/>
        </is>
      </c>
      <c r="CR87" t="inlineStr">
        <is>
          <t/>
        </is>
      </c>
      <c r="CS87" t="inlineStr">
        <is>
          <t/>
        </is>
      </c>
      <c r="CT87" s="2" t="inlineStr">
        <is>
          <t>enkel licens|
icke-exklusiv licens</t>
        </is>
      </c>
      <c r="CU87" s="2" t="inlineStr">
        <is>
          <t>2|
2</t>
        </is>
      </c>
      <c r="CV87" s="2" t="inlineStr">
        <is>
          <t xml:space="preserve">|
</t>
        </is>
      </c>
      <c r="CW87" t="inlineStr">
        <is>
          <t/>
        </is>
      </c>
    </row>
    <row r="88">
      <c r="A88" s="1" t="str">
        <f>HYPERLINK("https://iate.europa.eu/entry/result/3578482/all", "3578482")</f>
        <v>3578482</v>
      </c>
      <c r="B88" t="inlineStr">
        <is>
          <t>PRODUCTION, TECHNOLOGY AND RESEARCH</t>
        </is>
      </c>
      <c r="C88" t="inlineStr">
        <is>
          <t>PRODUCTION, TECHNOLOGY AND RESEARCH|research and intellectual property|intellectual property</t>
        </is>
      </c>
      <c r="D88" t="inlineStr">
        <is>
          <t>no</t>
        </is>
      </c>
      <c r="E88" t="inlineStr">
        <is>
          <t/>
        </is>
      </c>
      <c r="F88" s="2" t="inlineStr">
        <is>
          <t>съсобственост</t>
        </is>
      </c>
      <c r="G88" s="2" t="inlineStr">
        <is>
          <t>3</t>
        </is>
      </c>
      <c r="H88" s="2" t="inlineStr">
        <is>
          <t/>
        </is>
      </c>
      <c r="I88" t="inlineStr">
        <is>
          <t/>
        </is>
      </c>
      <c r="J88" s="2" t="inlineStr">
        <is>
          <t>spoluvlastnictví</t>
        </is>
      </c>
      <c r="K88" s="2" t="inlineStr">
        <is>
          <t>3</t>
        </is>
      </c>
      <c r="L88" s="2" t="inlineStr">
        <is>
          <t/>
        </is>
      </c>
      <c r="M88" t="inlineStr">
        <is>
          <t/>
        </is>
      </c>
      <c r="N88" s="2" t="inlineStr">
        <is>
          <t>sameje mellem flere</t>
        </is>
      </c>
      <c r="O88" s="2" t="inlineStr">
        <is>
          <t>3</t>
        </is>
      </c>
      <c r="P88" s="2" t="inlineStr">
        <is>
          <t/>
        </is>
      </c>
      <c r="Q88" t="inlineStr">
        <is>
          <t/>
        </is>
      </c>
      <c r="R88" s="2" t="inlineStr">
        <is>
          <t>Mitinhaberschaft</t>
        </is>
      </c>
      <c r="S88" s="2" t="inlineStr">
        <is>
          <t>4</t>
        </is>
      </c>
      <c r="T88" s="2" t="inlineStr">
        <is>
          <t/>
        </is>
      </c>
      <c r="U88" t="inlineStr">
        <is>
          <t>Inhaberschaft an einem Gemeinschaftsgeschmacksmuster, die mehr als einer natürlichen oder juristischen Person zusteht</t>
        </is>
      </c>
      <c r="V88" s="2" t="inlineStr">
        <is>
          <t>συγκυριότητα</t>
        </is>
      </c>
      <c r="W88" s="2" t="inlineStr">
        <is>
          <t>3</t>
        </is>
      </c>
      <c r="X88" s="2" t="inlineStr">
        <is>
          <t/>
        </is>
      </c>
      <c r="Y88" t="inlineStr">
        <is>
          <t/>
        </is>
      </c>
      <c r="Z88" s="2" t="inlineStr">
        <is>
          <t>joint proprietorship</t>
        </is>
      </c>
      <c r="AA88" s="2" t="inlineStr">
        <is>
          <t>4</t>
        </is>
      </c>
      <c r="AB88" s="2" t="inlineStr">
        <is>
          <t/>
        </is>
      </c>
      <c r="AC88" t="inlineStr">
        <is>
          <t>ownership of a Community design held jointly by more than one person</t>
        </is>
      </c>
      <c r="AD88" s="2" t="inlineStr">
        <is>
          <t>cotitularidad</t>
        </is>
      </c>
      <c r="AE88" s="2" t="inlineStr">
        <is>
          <t>4</t>
        </is>
      </c>
      <c r="AF88" s="2" t="inlineStr">
        <is>
          <t/>
        </is>
      </c>
      <c r="AG88" t="inlineStr">
        <is>
          <t>propiedad conjunta de un dibujo o modelo por más de una persona</t>
        </is>
      </c>
      <c r="AH88" s="2" t="inlineStr">
        <is>
          <t>ühisomand</t>
        </is>
      </c>
      <c r="AI88" s="2" t="inlineStr">
        <is>
          <t>3</t>
        </is>
      </c>
      <c r="AJ88" s="2" t="inlineStr">
        <is>
          <t/>
        </is>
      </c>
      <c r="AK88" t="inlineStr">
        <is>
          <t/>
        </is>
      </c>
      <c r="AL88" s="2" t="inlineStr">
        <is>
          <t>yhteisomistus</t>
        </is>
      </c>
      <c r="AM88" s="2" t="inlineStr">
        <is>
          <t>3</t>
        </is>
      </c>
      <c r="AN88" s="2" t="inlineStr">
        <is>
          <t/>
        </is>
      </c>
      <c r="AO88" t="inlineStr">
        <is>
          <t/>
        </is>
      </c>
      <c r="AP88" s="2" t="inlineStr">
        <is>
          <t>copropriété</t>
        </is>
      </c>
      <c r="AQ88" s="2" t="inlineStr">
        <is>
          <t>4</t>
        </is>
      </c>
      <c r="AR88" s="2" t="inlineStr">
        <is>
          <t/>
        </is>
      </c>
      <c r="AS88" t="inlineStr">
        <is>
          <t>propriété d'un dessin ou modèle communautaire détenu par plusieurs titulaires</t>
        </is>
      </c>
      <c r="AT88" t="inlineStr">
        <is>
          <t/>
        </is>
      </c>
      <c r="AU88" t="inlineStr">
        <is>
          <t/>
        </is>
      </c>
      <c r="AV88" t="inlineStr">
        <is>
          <t/>
        </is>
      </c>
      <c r="AW88" t="inlineStr">
        <is>
          <t/>
        </is>
      </c>
      <c r="AX88" s="2" t="inlineStr">
        <is>
          <t>zajedničko vlasništvo</t>
        </is>
      </c>
      <c r="AY88" s="2" t="inlineStr">
        <is>
          <t>3</t>
        </is>
      </c>
      <c r="AZ88" s="2" t="inlineStr">
        <is>
          <t/>
        </is>
      </c>
      <c r="BA88" t="inlineStr">
        <is>
          <t/>
        </is>
      </c>
      <c r="BB88" s="2" t="inlineStr">
        <is>
          <t>több jogosult</t>
        </is>
      </c>
      <c r="BC88" s="2" t="inlineStr">
        <is>
          <t>3</t>
        </is>
      </c>
      <c r="BD88" s="2" t="inlineStr">
        <is>
          <t/>
        </is>
      </c>
      <c r="BE88" t="inlineStr">
        <is>
          <t/>
        </is>
      </c>
      <c r="BF88" s="2" t="inlineStr">
        <is>
          <t>comproprietà</t>
        </is>
      </c>
      <c r="BG88" s="2" t="inlineStr">
        <is>
          <t>4</t>
        </is>
      </c>
      <c r="BH88" s="2" t="inlineStr">
        <is>
          <t/>
        </is>
      </c>
      <c r="BI88" t="inlineStr">
        <is>
          <t>appartenenza in comune a più persone</t>
        </is>
      </c>
      <c r="BJ88" s="2" t="inlineStr">
        <is>
          <t>bendroji nuosavybės teisė</t>
        </is>
      </c>
      <c r="BK88" s="2" t="inlineStr">
        <is>
          <t>3</t>
        </is>
      </c>
      <c r="BL88" s="2" t="inlineStr">
        <is>
          <t/>
        </is>
      </c>
      <c r="BM88" t="inlineStr">
        <is>
          <t/>
        </is>
      </c>
      <c r="BN88" s="2" t="inlineStr">
        <is>
          <t>līdzīpašnieki</t>
        </is>
      </c>
      <c r="BO88" s="2" t="inlineStr">
        <is>
          <t>3</t>
        </is>
      </c>
      <c r="BP88" s="2" t="inlineStr">
        <is>
          <t/>
        </is>
      </c>
      <c r="BQ88" t="inlineStr">
        <is>
          <t/>
        </is>
      </c>
      <c r="BR88" s="2" t="inlineStr">
        <is>
          <t>pussess konġunt</t>
        </is>
      </c>
      <c r="BS88" s="2" t="inlineStr">
        <is>
          <t>3</t>
        </is>
      </c>
      <c r="BT88" s="2" t="inlineStr">
        <is>
          <t/>
        </is>
      </c>
      <c r="BU88" t="inlineStr">
        <is>
          <t/>
        </is>
      </c>
      <c r="BV88" s="2" t="inlineStr">
        <is>
          <t>medehouderschap</t>
        </is>
      </c>
      <c r="BW88" s="2" t="inlineStr">
        <is>
          <t>3</t>
        </is>
      </c>
      <c r="BX88" s="2" t="inlineStr">
        <is>
          <t/>
        </is>
      </c>
      <c r="BY88" t="inlineStr">
        <is>
          <t/>
        </is>
      </c>
      <c r="BZ88" s="2" t="inlineStr">
        <is>
          <t>współwłasność</t>
        </is>
      </c>
      <c r="CA88" s="2" t="inlineStr">
        <is>
          <t>3</t>
        </is>
      </c>
      <c r="CB88" s="2" t="inlineStr">
        <is>
          <t/>
        </is>
      </c>
      <c r="CC88" t="inlineStr">
        <is>
          <t/>
        </is>
      </c>
      <c r="CD88" s="2" t="inlineStr">
        <is>
          <t>cotitularidade</t>
        </is>
      </c>
      <c r="CE88" s="2" t="inlineStr">
        <is>
          <t>3</t>
        </is>
      </c>
      <c r="CF88" s="2" t="inlineStr">
        <is>
          <t/>
        </is>
      </c>
      <c r="CG88" t="inlineStr">
        <is>
          <t/>
        </is>
      </c>
      <c r="CH88" s="2" t="inlineStr">
        <is>
          <t>coproprietate</t>
        </is>
      </c>
      <c r="CI88" s="2" t="inlineStr">
        <is>
          <t>3</t>
        </is>
      </c>
      <c r="CJ88" s="2" t="inlineStr">
        <is>
          <t/>
        </is>
      </c>
      <c r="CK88" t="inlineStr">
        <is>
          <t/>
        </is>
      </c>
      <c r="CL88" s="2" t="inlineStr">
        <is>
          <t>spolumajiteľstvo</t>
        </is>
      </c>
      <c r="CM88" s="2" t="inlineStr">
        <is>
          <t>3</t>
        </is>
      </c>
      <c r="CN88" s="2" t="inlineStr">
        <is>
          <t/>
        </is>
      </c>
      <c r="CO88" t="inlineStr">
        <is>
          <t/>
        </is>
      </c>
      <c r="CP88" s="2" t="inlineStr">
        <is>
          <t>skupno lastništvo</t>
        </is>
      </c>
      <c r="CQ88" s="2" t="inlineStr">
        <is>
          <t>3</t>
        </is>
      </c>
      <c r="CR88" s="2" t="inlineStr">
        <is>
          <t/>
        </is>
      </c>
      <c r="CS88" t="inlineStr">
        <is>
          <t/>
        </is>
      </c>
      <c r="CT88" s="2" t="inlineStr">
        <is>
          <t>gemensamt innehav</t>
        </is>
      </c>
      <c r="CU88" s="2" t="inlineStr">
        <is>
          <t>3</t>
        </is>
      </c>
      <c r="CV88" s="2" t="inlineStr">
        <is>
          <t/>
        </is>
      </c>
      <c r="CW88" t="inlineStr">
        <is>
          <t/>
        </is>
      </c>
    </row>
    <row r="89">
      <c r="A89" s="1" t="str">
        <f>HYPERLINK("https://iate.europa.eu/entry/result/1133609/all", "1133609")</f>
        <v>1133609</v>
      </c>
      <c r="B89" t="inlineStr">
        <is>
          <t>LAW</t>
        </is>
      </c>
      <c r="C89" t="inlineStr">
        <is>
          <t>LAW</t>
        </is>
      </c>
      <c r="D89" t="inlineStr">
        <is>
          <t>no</t>
        </is>
      </c>
      <c r="E89" t="inlineStr">
        <is>
          <t/>
        </is>
      </c>
      <c r="F89" t="inlineStr">
        <is>
          <t/>
        </is>
      </c>
      <c r="G89" t="inlineStr">
        <is>
          <t/>
        </is>
      </c>
      <c r="H89" t="inlineStr">
        <is>
          <t/>
        </is>
      </c>
      <c r="I89" t="inlineStr">
        <is>
          <t/>
        </is>
      </c>
      <c r="J89" t="inlineStr">
        <is>
          <t/>
        </is>
      </c>
      <c r="K89" t="inlineStr">
        <is>
          <t/>
        </is>
      </c>
      <c r="L89" t="inlineStr">
        <is>
          <t/>
        </is>
      </c>
      <c r="M89" t="inlineStr">
        <is>
          <t/>
        </is>
      </c>
      <c r="N89" s="2" t="inlineStr">
        <is>
          <t>erklære sig inkompetent</t>
        </is>
      </c>
      <c r="O89" s="2" t="inlineStr">
        <is>
          <t>3</t>
        </is>
      </c>
      <c r="P89" s="2" t="inlineStr">
        <is>
          <t/>
        </is>
      </c>
      <c r="Q89" t="inlineStr">
        <is>
          <t/>
        </is>
      </c>
      <c r="R89" s="2" t="inlineStr">
        <is>
          <t>sich für unzuständig erklären</t>
        </is>
      </c>
      <c r="S89" s="2" t="inlineStr">
        <is>
          <t>3</t>
        </is>
      </c>
      <c r="T89" s="2" t="inlineStr">
        <is>
          <t/>
        </is>
      </c>
      <c r="U89" t="inlineStr">
        <is>
          <t/>
        </is>
      </c>
      <c r="V89" s="2" t="inlineStr">
        <is>
          <t>κρίνω ότι είμαι αναρμόδιος</t>
        </is>
      </c>
      <c r="W89" s="2" t="inlineStr">
        <is>
          <t>3</t>
        </is>
      </c>
      <c r="X89" s="2" t="inlineStr">
        <is>
          <t/>
        </is>
      </c>
      <c r="Y89" t="inlineStr">
        <is>
          <t/>
        </is>
      </c>
      <c r="Z89" s="2" t="inlineStr">
        <is>
          <t>decline jurisdiction</t>
        </is>
      </c>
      <c r="AA89" s="2" t="inlineStr">
        <is>
          <t>3</t>
        </is>
      </c>
      <c r="AB89" s="2" t="inlineStr">
        <is>
          <t/>
        </is>
      </c>
      <c r="AC89" t="inlineStr">
        <is>
          <t/>
        </is>
      </c>
      <c r="AD89" s="2" t="inlineStr">
        <is>
          <t>declinar su competencia</t>
        </is>
      </c>
      <c r="AE89" s="2" t="inlineStr">
        <is>
          <t>3</t>
        </is>
      </c>
      <c r="AF89" s="2" t="inlineStr">
        <is>
          <t/>
        </is>
      </c>
      <c r="AG89" t="inlineStr">
        <is>
          <t/>
        </is>
      </c>
      <c r="AH89" t="inlineStr">
        <is>
          <t/>
        </is>
      </c>
      <c r="AI89" t="inlineStr">
        <is>
          <t/>
        </is>
      </c>
      <c r="AJ89" t="inlineStr">
        <is>
          <t/>
        </is>
      </c>
      <c r="AK89" t="inlineStr">
        <is>
          <t/>
        </is>
      </c>
      <c r="AL89" t="inlineStr">
        <is>
          <t/>
        </is>
      </c>
      <c r="AM89" t="inlineStr">
        <is>
          <t/>
        </is>
      </c>
      <c r="AN89" t="inlineStr">
        <is>
          <t/>
        </is>
      </c>
      <c r="AO89" t="inlineStr">
        <is>
          <t/>
        </is>
      </c>
      <c r="AP89" s="2" t="inlineStr">
        <is>
          <t>décliner sa compétence</t>
        </is>
      </c>
      <c r="AQ89" s="2" t="inlineStr">
        <is>
          <t>3</t>
        </is>
      </c>
      <c r="AR89" s="2" t="inlineStr">
        <is>
          <t/>
        </is>
      </c>
      <c r="AS89" t="inlineStr">
        <is>
          <t/>
        </is>
      </c>
      <c r="AT89" t="inlineStr">
        <is>
          <t/>
        </is>
      </c>
      <c r="AU89" t="inlineStr">
        <is>
          <t/>
        </is>
      </c>
      <c r="AV89" t="inlineStr">
        <is>
          <t/>
        </is>
      </c>
      <c r="AW89" t="inlineStr">
        <is>
          <t/>
        </is>
      </c>
      <c r="AX89" t="inlineStr">
        <is>
          <t/>
        </is>
      </c>
      <c r="AY89" t="inlineStr">
        <is>
          <t/>
        </is>
      </c>
      <c r="AZ89" t="inlineStr">
        <is>
          <t/>
        </is>
      </c>
      <c r="BA89" t="inlineStr">
        <is>
          <t/>
        </is>
      </c>
      <c r="BB89" t="inlineStr">
        <is>
          <t/>
        </is>
      </c>
      <c r="BC89" t="inlineStr">
        <is>
          <t/>
        </is>
      </c>
      <c r="BD89" t="inlineStr">
        <is>
          <t/>
        </is>
      </c>
      <c r="BE89" t="inlineStr">
        <is>
          <t/>
        </is>
      </c>
      <c r="BF89" s="2" t="inlineStr">
        <is>
          <t>declinare la propria competenza</t>
        </is>
      </c>
      <c r="BG89" s="2" t="inlineStr">
        <is>
          <t>3</t>
        </is>
      </c>
      <c r="BH89" s="2" t="inlineStr">
        <is>
          <t/>
        </is>
      </c>
      <c r="BI89" t="inlineStr">
        <is>
          <t/>
        </is>
      </c>
      <c r="BJ89" t="inlineStr">
        <is>
          <t/>
        </is>
      </c>
      <c r="BK89" t="inlineStr">
        <is>
          <t/>
        </is>
      </c>
      <c r="BL89" t="inlineStr">
        <is>
          <t/>
        </is>
      </c>
      <c r="BM89" t="inlineStr">
        <is>
          <t/>
        </is>
      </c>
      <c r="BN89" t="inlineStr">
        <is>
          <t/>
        </is>
      </c>
      <c r="BO89" t="inlineStr">
        <is>
          <t/>
        </is>
      </c>
      <c r="BP89" t="inlineStr">
        <is>
          <t/>
        </is>
      </c>
      <c r="BQ89" t="inlineStr">
        <is>
          <t/>
        </is>
      </c>
      <c r="BR89" t="inlineStr">
        <is>
          <t/>
        </is>
      </c>
      <c r="BS89" t="inlineStr">
        <is>
          <t/>
        </is>
      </c>
      <c r="BT89" t="inlineStr">
        <is>
          <t/>
        </is>
      </c>
      <c r="BU89" t="inlineStr">
        <is>
          <t/>
        </is>
      </c>
      <c r="BV89" s="2" t="inlineStr">
        <is>
          <t>zich onbevoegd verklaren</t>
        </is>
      </c>
      <c r="BW89" s="2" t="inlineStr">
        <is>
          <t>3</t>
        </is>
      </c>
      <c r="BX89" s="2" t="inlineStr">
        <is>
          <t/>
        </is>
      </c>
      <c r="BY89" t="inlineStr">
        <is>
          <t/>
        </is>
      </c>
      <c r="BZ89" t="inlineStr">
        <is>
          <t/>
        </is>
      </c>
      <c r="CA89" t="inlineStr">
        <is>
          <t/>
        </is>
      </c>
      <c r="CB89" t="inlineStr">
        <is>
          <t/>
        </is>
      </c>
      <c r="CC89" t="inlineStr">
        <is>
          <t/>
        </is>
      </c>
      <c r="CD89" s="2" t="inlineStr">
        <is>
          <t>declinar a sua competência</t>
        </is>
      </c>
      <c r="CE89" s="2" t="inlineStr">
        <is>
          <t>3</t>
        </is>
      </c>
      <c r="CF89" s="2" t="inlineStr">
        <is>
          <t/>
        </is>
      </c>
      <c r="CG89" t="inlineStr">
        <is>
          <t/>
        </is>
      </c>
      <c r="CH89" t="inlineStr">
        <is>
          <t/>
        </is>
      </c>
      <c r="CI89" t="inlineStr">
        <is>
          <t/>
        </is>
      </c>
      <c r="CJ89" t="inlineStr">
        <is>
          <t/>
        </is>
      </c>
      <c r="CK89" t="inlineStr">
        <is>
          <t/>
        </is>
      </c>
      <c r="CL89" t="inlineStr">
        <is>
          <t/>
        </is>
      </c>
      <c r="CM89" t="inlineStr">
        <is>
          <t/>
        </is>
      </c>
      <c r="CN89" t="inlineStr">
        <is>
          <t/>
        </is>
      </c>
      <c r="CO89" t="inlineStr">
        <is>
          <t/>
        </is>
      </c>
      <c r="CP89" t="inlineStr">
        <is>
          <t/>
        </is>
      </c>
      <c r="CQ89" t="inlineStr">
        <is>
          <t/>
        </is>
      </c>
      <c r="CR89" t="inlineStr">
        <is>
          <t/>
        </is>
      </c>
      <c r="CS89" t="inlineStr">
        <is>
          <t/>
        </is>
      </c>
      <c r="CT89" t="inlineStr">
        <is>
          <t/>
        </is>
      </c>
      <c r="CU89" t="inlineStr">
        <is>
          <t/>
        </is>
      </c>
      <c r="CV89" t="inlineStr">
        <is>
          <t/>
        </is>
      </c>
      <c r="CW89" t="inlineStr">
        <is>
          <t/>
        </is>
      </c>
    </row>
    <row r="90">
      <c r="A90" s="1" t="str">
        <f>HYPERLINK("https://iate.europa.eu/entry/result/873624/all", "873624")</f>
        <v>873624</v>
      </c>
      <c r="B90" t="inlineStr">
        <is>
          <t>PRODUCTION, TECHNOLOGY AND RESEARCH</t>
        </is>
      </c>
      <c r="C90" t="inlineStr">
        <is>
          <t>PRODUCTION, TECHNOLOGY AND RESEARCH|research and intellectual property|intellectual property</t>
        </is>
      </c>
      <c r="D90" t="inlineStr">
        <is>
          <t>no</t>
        </is>
      </c>
      <c r="E90" t="inlineStr">
        <is>
          <t/>
        </is>
      </c>
      <c r="F90" t="inlineStr">
        <is>
          <t/>
        </is>
      </c>
      <c r="G90" t="inlineStr">
        <is>
          <t/>
        </is>
      </c>
      <c r="H90" t="inlineStr">
        <is>
          <t/>
        </is>
      </c>
      <c r="I90" t="inlineStr">
        <is>
          <t/>
        </is>
      </c>
      <c r="J90" t="inlineStr">
        <is>
          <t/>
        </is>
      </c>
      <c r="K90" t="inlineStr">
        <is>
          <t/>
        </is>
      </c>
      <c r="L90" t="inlineStr">
        <is>
          <t/>
        </is>
      </c>
      <c r="M90" t="inlineStr">
        <is>
          <t/>
        </is>
      </c>
      <c r="N90" t="inlineStr">
        <is>
          <t/>
        </is>
      </c>
      <c r="O90" t="inlineStr">
        <is>
          <t/>
        </is>
      </c>
      <c r="P90" t="inlineStr">
        <is>
          <t/>
        </is>
      </c>
      <c r="Q90" t="inlineStr">
        <is>
          <t/>
        </is>
      </c>
      <c r="R90" s="2" t="inlineStr">
        <is>
          <t>Beweisaufnahme</t>
        </is>
      </c>
      <c r="S90" s="2" t="inlineStr">
        <is>
          <t>1</t>
        </is>
      </c>
      <c r="T90" s="2" t="inlineStr">
        <is>
          <t/>
        </is>
      </c>
      <c r="U90" t="inlineStr">
        <is>
          <t/>
        </is>
      </c>
      <c r="V90" t="inlineStr">
        <is>
          <t/>
        </is>
      </c>
      <c r="W90" t="inlineStr">
        <is>
          <t/>
        </is>
      </c>
      <c r="X90" t="inlineStr">
        <is>
          <t/>
        </is>
      </c>
      <c r="Y90" t="inlineStr">
        <is>
          <t/>
        </is>
      </c>
      <c r="Z90" s="2" t="inlineStr">
        <is>
          <t>evidence adduced</t>
        </is>
      </c>
      <c r="AA90" s="2" t="inlineStr">
        <is>
          <t>1</t>
        </is>
      </c>
      <c r="AB90" s="2" t="inlineStr">
        <is>
          <t/>
        </is>
      </c>
      <c r="AC90" t="inlineStr">
        <is>
          <t/>
        </is>
      </c>
      <c r="AD90" t="inlineStr">
        <is>
          <t/>
        </is>
      </c>
      <c r="AE90" t="inlineStr">
        <is>
          <t/>
        </is>
      </c>
      <c r="AF90" t="inlineStr">
        <is>
          <t/>
        </is>
      </c>
      <c r="AG90" t="inlineStr">
        <is>
          <t/>
        </is>
      </c>
      <c r="AH90" t="inlineStr">
        <is>
          <t/>
        </is>
      </c>
      <c r="AI90" t="inlineStr">
        <is>
          <t/>
        </is>
      </c>
      <c r="AJ90" t="inlineStr">
        <is>
          <t/>
        </is>
      </c>
      <c r="AK90" t="inlineStr">
        <is>
          <t/>
        </is>
      </c>
      <c r="AL90" t="inlineStr">
        <is>
          <t/>
        </is>
      </c>
      <c r="AM90" t="inlineStr">
        <is>
          <t/>
        </is>
      </c>
      <c r="AN90" t="inlineStr">
        <is>
          <t/>
        </is>
      </c>
      <c r="AO90" t="inlineStr">
        <is>
          <t/>
        </is>
      </c>
      <c r="AP90" s="2" t="inlineStr">
        <is>
          <t>preuves fournies</t>
        </is>
      </c>
      <c r="AQ90" s="2" t="inlineStr">
        <is>
          <t>3</t>
        </is>
      </c>
      <c r="AR90" s="2" t="inlineStr">
        <is>
          <t/>
        </is>
      </c>
      <c r="AS90" t="inlineStr">
        <is>
          <t/>
        </is>
      </c>
      <c r="AT90" t="inlineStr">
        <is>
          <t/>
        </is>
      </c>
      <c r="AU90" t="inlineStr">
        <is>
          <t/>
        </is>
      </c>
      <c r="AV90" t="inlineStr">
        <is>
          <t/>
        </is>
      </c>
      <c r="AW90" t="inlineStr">
        <is>
          <t/>
        </is>
      </c>
      <c r="AX90" t="inlineStr">
        <is>
          <t/>
        </is>
      </c>
      <c r="AY90" t="inlineStr">
        <is>
          <t/>
        </is>
      </c>
      <c r="AZ90" t="inlineStr">
        <is>
          <t/>
        </is>
      </c>
      <c r="BA90" t="inlineStr">
        <is>
          <t/>
        </is>
      </c>
      <c r="BB90" t="inlineStr">
        <is>
          <t/>
        </is>
      </c>
      <c r="BC90" t="inlineStr">
        <is>
          <t/>
        </is>
      </c>
      <c r="BD90" t="inlineStr">
        <is>
          <t/>
        </is>
      </c>
      <c r="BE90" t="inlineStr">
        <is>
          <t/>
        </is>
      </c>
      <c r="BF90" t="inlineStr">
        <is>
          <t/>
        </is>
      </c>
      <c r="BG90" t="inlineStr">
        <is>
          <t/>
        </is>
      </c>
      <c r="BH90" t="inlineStr">
        <is>
          <t/>
        </is>
      </c>
      <c r="BI90" t="inlineStr">
        <is>
          <t/>
        </is>
      </c>
      <c r="BJ90" t="inlineStr">
        <is>
          <t/>
        </is>
      </c>
      <c r="BK90" t="inlineStr">
        <is>
          <t/>
        </is>
      </c>
      <c r="BL90" t="inlineStr">
        <is>
          <t/>
        </is>
      </c>
      <c r="BM90" t="inlineStr">
        <is>
          <t/>
        </is>
      </c>
      <c r="BN90" t="inlineStr">
        <is>
          <t/>
        </is>
      </c>
      <c r="BO90" t="inlineStr">
        <is>
          <t/>
        </is>
      </c>
      <c r="BP90" t="inlineStr">
        <is>
          <t/>
        </is>
      </c>
      <c r="BQ90" t="inlineStr">
        <is>
          <t/>
        </is>
      </c>
      <c r="BR90" t="inlineStr">
        <is>
          <t/>
        </is>
      </c>
      <c r="BS90" t="inlineStr">
        <is>
          <t/>
        </is>
      </c>
      <c r="BT90" t="inlineStr">
        <is>
          <t/>
        </is>
      </c>
      <c r="BU90" t="inlineStr">
        <is>
          <t/>
        </is>
      </c>
      <c r="BV90" t="inlineStr">
        <is>
          <t/>
        </is>
      </c>
      <c r="BW90" t="inlineStr">
        <is>
          <t/>
        </is>
      </c>
      <c r="BX90" t="inlineStr">
        <is>
          <t/>
        </is>
      </c>
      <c r="BY90" t="inlineStr">
        <is>
          <t/>
        </is>
      </c>
      <c r="BZ90" t="inlineStr">
        <is>
          <t/>
        </is>
      </c>
      <c r="CA90" t="inlineStr">
        <is>
          <t/>
        </is>
      </c>
      <c r="CB90" t="inlineStr">
        <is>
          <t/>
        </is>
      </c>
      <c r="CC90" t="inlineStr">
        <is>
          <t/>
        </is>
      </c>
      <c r="CD90" t="inlineStr">
        <is>
          <t/>
        </is>
      </c>
      <c r="CE90" t="inlineStr">
        <is>
          <t/>
        </is>
      </c>
      <c r="CF90" t="inlineStr">
        <is>
          <t/>
        </is>
      </c>
      <c r="CG90" t="inlineStr">
        <is>
          <t/>
        </is>
      </c>
      <c r="CH90" t="inlineStr">
        <is>
          <t/>
        </is>
      </c>
      <c r="CI90" t="inlineStr">
        <is>
          <t/>
        </is>
      </c>
      <c r="CJ90" t="inlineStr">
        <is>
          <t/>
        </is>
      </c>
      <c r="CK90" t="inlineStr">
        <is>
          <t/>
        </is>
      </c>
      <c r="CL90" t="inlineStr">
        <is>
          <t/>
        </is>
      </c>
      <c r="CM90" t="inlineStr">
        <is>
          <t/>
        </is>
      </c>
      <c r="CN90" t="inlineStr">
        <is>
          <t/>
        </is>
      </c>
      <c r="CO90" t="inlineStr">
        <is>
          <t/>
        </is>
      </c>
      <c r="CP90" t="inlineStr">
        <is>
          <t/>
        </is>
      </c>
      <c r="CQ90" t="inlineStr">
        <is>
          <t/>
        </is>
      </c>
      <c r="CR90" t="inlineStr">
        <is>
          <t/>
        </is>
      </c>
      <c r="CS90" t="inlineStr">
        <is>
          <t/>
        </is>
      </c>
      <c r="CT90" t="inlineStr">
        <is>
          <t/>
        </is>
      </c>
      <c r="CU90" t="inlineStr">
        <is>
          <t/>
        </is>
      </c>
      <c r="CV90" t="inlineStr">
        <is>
          <t/>
        </is>
      </c>
      <c r="CW90" t="inlineStr">
        <is>
          <t/>
        </is>
      </c>
    </row>
    <row r="91">
      <c r="A91" s="1" t="str">
        <f>HYPERLINK("https://iate.europa.eu/entry/result/3578417/all", "3578417")</f>
        <v>3578417</v>
      </c>
      <c r="B91" t="inlineStr">
        <is>
          <t>PRODUCTION, TECHNOLOGY AND RESEARCH</t>
        </is>
      </c>
      <c r="C91" t="inlineStr">
        <is>
          <t>PRODUCTION, TECHNOLOGY AND RESEARCH|research and intellectual property|intellectual property</t>
        </is>
      </c>
      <c r="D91" t="inlineStr">
        <is>
          <t>no</t>
        </is>
      </c>
      <c r="E91" t="inlineStr">
        <is>
          <t/>
        </is>
      </c>
      <c r="F91" s="2" t="inlineStr">
        <is>
          <t>редовно подаване на национална заявка</t>
        </is>
      </c>
      <c r="G91" s="2" t="inlineStr">
        <is>
          <t>3</t>
        </is>
      </c>
      <c r="H91" s="2" t="inlineStr">
        <is>
          <t/>
        </is>
      </c>
      <c r="I91" t="inlineStr">
        <is>
          <t/>
        </is>
      </c>
      <c r="J91" s="2" t="inlineStr">
        <is>
          <t>řádné vnitrostátní podání</t>
        </is>
      </c>
      <c r="K91" s="2" t="inlineStr">
        <is>
          <t>3</t>
        </is>
      </c>
      <c r="L91" s="2" t="inlineStr">
        <is>
          <t/>
        </is>
      </c>
      <c r="M91" t="inlineStr">
        <is>
          <t/>
        </is>
      </c>
      <c r="N91" s="2" t="inlineStr">
        <is>
          <t>forskriftsmæssig national ansøgning</t>
        </is>
      </c>
      <c r="O91" s="2" t="inlineStr">
        <is>
          <t>3</t>
        </is>
      </c>
      <c r="P91" s="2" t="inlineStr">
        <is>
          <t/>
        </is>
      </c>
      <c r="Q91" t="inlineStr">
        <is>
          <t/>
        </is>
      </c>
      <c r="R91" s="2" t="inlineStr">
        <is>
          <t>vorschriftsmäßige nationale Anmeldung</t>
        </is>
      </c>
      <c r="S91" s="2" t="inlineStr">
        <is>
          <t>4</t>
        </is>
      </c>
      <c r="T91" s="2" t="inlineStr">
        <is>
          <t/>
        </is>
      </c>
      <c r="U91" t="inlineStr">
        <is>
          <t>jede Hinterlegung, die zur Festlegung des Zeitpunkts ausreicht, an dem die Anmeldung in dem betreffenden Land hinterlegt worden ist, wobei das spätere Schicksal der Anmeldung ohne Bedeutung ist</t>
        </is>
      </c>
      <c r="V91" s="2" t="inlineStr">
        <is>
          <t>συνήθης εθνική κατάθεση</t>
        </is>
      </c>
      <c r="W91" s="2" t="inlineStr">
        <is>
          <t>3</t>
        </is>
      </c>
      <c r="X91" s="2" t="inlineStr">
        <is>
          <t/>
        </is>
      </c>
      <c r="Y91" t="inlineStr">
        <is>
          <t/>
        </is>
      </c>
      <c r="Z91" s="2" t="inlineStr">
        <is>
          <t>regular national filing</t>
        </is>
      </c>
      <c r="AA91" s="2" t="inlineStr">
        <is>
          <t>4</t>
        </is>
      </c>
      <c r="AB91" s="2" t="inlineStr">
        <is>
          <t/>
        </is>
      </c>
      <c r="AC91" t="inlineStr">
        <is>
          <t>any filing that is adequate to establish the date on which the application was filed in the country concerned, whatever may be the subsequent fate of the application</t>
        </is>
      </c>
      <c r="AD91" s="2" t="inlineStr">
        <is>
          <t>presentación nacional regular</t>
        </is>
      </c>
      <c r="AE91" s="2" t="inlineStr">
        <is>
          <t>4</t>
        </is>
      </c>
      <c r="AF91" s="2" t="inlineStr">
        <is>
          <t/>
        </is>
      </c>
      <c r="AG91" t="inlineStr">
        <is>
          <t>todo depósito que sea suficiente para determinar la fecha en la cual la solicitud fue depositada en el país de que se trate, cualquiera que sea la suerte posterior de esta solicitud</t>
        </is>
      </c>
      <c r="AH91" s="2" t="inlineStr">
        <is>
          <t>taotluse nõuetekohane siseriiklik esitamine</t>
        </is>
      </c>
      <c r="AI91" s="2" t="inlineStr">
        <is>
          <t>3</t>
        </is>
      </c>
      <c r="AJ91" s="2" t="inlineStr">
        <is>
          <t/>
        </is>
      </c>
      <c r="AK91" t="inlineStr">
        <is>
          <t/>
        </is>
      </c>
      <c r="AL91" s="2" t="inlineStr">
        <is>
          <t>säännönmukainen kansallinen hakemus</t>
        </is>
      </c>
      <c r="AM91" s="2" t="inlineStr">
        <is>
          <t>3</t>
        </is>
      </c>
      <c r="AN91" s="2" t="inlineStr">
        <is>
          <t/>
        </is>
      </c>
      <c r="AO91" t="inlineStr">
        <is>
          <t/>
        </is>
      </c>
      <c r="AP91" s="2" t="inlineStr">
        <is>
          <t>dépôt national régulier</t>
        </is>
      </c>
      <c r="AQ91" s="2" t="inlineStr">
        <is>
          <t>4</t>
        </is>
      </c>
      <c r="AR91" s="2" t="inlineStr">
        <is>
          <t/>
        </is>
      </c>
      <c r="AS91" t="inlineStr">
        <is>
          <t>tout dépôt qui suffit à établir la date à laquelle la demande a été déposée dans le pays en cause, quel que soit le sort ultérieur de cette demande</t>
        </is>
      </c>
      <c r="AT91" t="inlineStr">
        <is>
          <t/>
        </is>
      </c>
      <c r="AU91" t="inlineStr">
        <is>
          <t/>
        </is>
      </c>
      <c r="AV91" t="inlineStr">
        <is>
          <t/>
        </is>
      </c>
      <c r="AW91" t="inlineStr">
        <is>
          <t/>
        </is>
      </c>
      <c r="AX91" s="2" t="inlineStr">
        <is>
          <t>redovno nacionalno podnošenje prijave</t>
        </is>
      </c>
      <c r="AY91" s="2" t="inlineStr">
        <is>
          <t>3</t>
        </is>
      </c>
      <c r="AZ91" s="2" t="inlineStr">
        <is>
          <t/>
        </is>
      </c>
      <c r="BA91" t="inlineStr">
        <is>
          <t/>
        </is>
      </c>
      <c r="BB91" s="2" t="inlineStr">
        <is>
          <t>szabályszerű nemzeti bejelentés</t>
        </is>
      </c>
      <c r="BC91" s="2" t="inlineStr">
        <is>
          <t>3</t>
        </is>
      </c>
      <c r="BD91" s="2" t="inlineStr">
        <is>
          <t/>
        </is>
      </c>
      <c r="BE91" t="inlineStr">
        <is>
          <t/>
        </is>
      </c>
      <c r="BF91" s="2" t="inlineStr">
        <is>
          <t>deposito nazionale regolare</t>
        </is>
      </c>
      <c r="BG91" s="2" t="inlineStr">
        <is>
          <t>4</t>
        </is>
      </c>
      <c r="BH91" s="2" t="inlineStr">
        <is>
          <t/>
        </is>
      </c>
      <c r="BI91" t="inlineStr">
        <is>
          <t>deposito che offre elementi sufficienti per determinare la data alla quale la domanda è stata depositata, indipendentemente dall'esito di tale domanda</t>
        </is>
      </c>
      <c r="BJ91" s="2" t="inlineStr">
        <is>
          <t>pagal nacionalinę teisę tinkamai atliktas paraiškos padavimas</t>
        </is>
      </c>
      <c r="BK91" s="2" t="inlineStr">
        <is>
          <t>3</t>
        </is>
      </c>
      <c r="BL91" s="2" t="inlineStr">
        <is>
          <t/>
        </is>
      </c>
      <c r="BM91" t="inlineStr">
        <is>
          <t/>
        </is>
      </c>
      <c r="BN91" s="2" t="inlineStr">
        <is>
          <t>pieteikuma iesniegšana saskaņā ar valsts noteikumiem</t>
        </is>
      </c>
      <c r="BO91" s="2" t="inlineStr">
        <is>
          <t>3</t>
        </is>
      </c>
      <c r="BP91" s="2" t="inlineStr">
        <is>
          <t/>
        </is>
      </c>
      <c r="BQ91" t="inlineStr">
        <is>
          <t/>
        </is>
      </c>
      <c r="BR91" s="2" t="inlineStr">
        <is>
          <t>infilzar regolari nazzjonali</t>
        </is>
      </c>
      <c r="BS91" s="2" t="inlineStr">
        <is>
          <t>3</t>
        </is>
      </c>
      <c r="BT91" s="2" t="inlineStr">
        <is>
          <t/>
        </is>
      </c>
      <c r="BU91" t="inlineStr">
        <is>
          <t/>
        </is>
      </c>
      <c r="BV91" s="2" t="inlineStr">
        <is>
          <t>regelmatige nationale aanvraag</t>
        </is>
      </c>
      <c r="BW91" s="2" t="inlineStr">
        <is>
          <t>3</t>
        </is>
      </c>
      <c r="BX91" s="2" t="inlineStr">
        <is>
          <t/>
        </is>
      </c>
      <c r="BY91" t="inlineStr">
        <is>
          <t/>
        </is>
      </c>
      <c r="BZ91" s="2" t="inlineStr">
        <is>
          <t>prawidłowe zgłoszenie krajowe</t>
        </is>
      </c>
      <c r="CA91" s="2" t="inlineStr">
        <is>
          <t>3</t>
        </is>
      </c>
      <c r="CB91" s="2" t="inlineStr">
        <is>
          <t/>
        </is>
      </c>
      <c r="CC91" t="inlineStr">
        <is>
          <t/>
        </is>
      </c>
      <c r="CD91" s="2" t="inlineStr">
        <is>
          <t>depósito nacional regular</t>
        </is>
      </c>
      <c r="CE91" s="2" t="inlineStr">
        <is>
          <t>3</t>
        </is>
      </c>
      <c r="CF91" s="2" t="inlineStr">
        <is>
          <t/>
        </is>
      </c>
      <c r="CG91" t="inlineStr">
        <is>
          <t/>
        </is>
      </c>
      <c r="CH91" s="2" t="inlineStr">
        <is>
          <t>depozit național reglementar</t>
        </is>
      </c>
      <c r="CI91" s="2" t="inlineStr">
        <is>
          <t>3</t>
        </is>
      </c>
      <c r="CJ91" s="2" t="inlineStr">
        <is>
          <t/>
        </is>
      </c>
      <c r="CK91" t="inlineStr">
        <is>
          <t/>
        </is>
      </c>
      <c r="CL91" s="2" t="inlineStr">
        <is>
          <t>riadne národné podanie</t>
        </is>
      </c>
      <c r="CM91" s="2" t="inlineStr">
        <is>
          <t>3</t>
        </is>
      </c>
      <c r="CN91" s="2" t="inlineStr">
        <is>
          <t/>
        </is>
      </c>
      <c r="CO91" t="inlineStr">
        <is>
          <t/>
        </is>
      </c>
      <c r="CP91" s="2" t="inlineStr">
        <is>
          <t>redna nacionalna vložitev</t>
        </is>
      </c>
      <c r="CQ91" s="2" t="inlineStr">
        <is>
          <t>3</t>
        </is>
      </c>
      <c r="CR91" s="2" t="inlineStr">
        <is>
          <t/>
        </is>
      </c>
      <c r="CS91" t="inlineStr">
        <is>
          <t/>
        </is>
      </c>
      <c r="CT91" s="2" t="inlineStr">
        <is>
          <t>korrekt nationell ansökan</t>
        </is>
      </c>
      <c r="CU91" s="2" t="inlineStr">
        <is>
          <t>3</t>
        </is>
      </c>
      <c r="CV91" s="2" t="inlineStr">
        <is>
          <t/>
        </is>
      </c>
      <c r="CW91" t="inlineStr">
        <is>
          <t/>
        </is>
      </c>
    </row>
    <row r="92">
      <c r="A92" s="1" t="str">
        <f>HYPERLINK("https://iate.europa.eu/entry/result/1100244/all", "1100244")</f>
        <v>1100244</v>
      </c>
      <c r="B92" t="inlineStr">
        <is>
          <t>LAW</t>
        </is>
      </c>
      <c r="C92" t="inlineStr">
        <is>
          <t>LAW</t>
        </is>
      </c>
      <c r="D92" t="inlineStr">
        <is>
          <t>no</t>
        </is>
      </c>
      <c r="E92" t="inlineStr">
        <is>
          <t/>
        </is>
      </c>
      <c r="F92" t="inlineStr">
        <is>
          <t/>
        </is>
      </c>
      <c r="G92" t="inlineStr">
        <is>
          <t/>
        </is>
      </c>
      <c r="H92" t="inlineStr">
        <is>
          <t/>
        </is>
      </c>
      <c r="I92" t="inlineStr">
        <is>
          <t/>
        </is>
      </c>
      <c r="J92" t="inlineStr">
        <is>
          <t/>
        </is>
      </c>
      <c r="K92" t="inlineStr">
        <is>
          <t/>
        </is>
      </c>
      <c r="L92" t="inlineStr">
        <is>
          <t/>
        </is>
      </c>
      <c r="M92" t="inlineStr">
        <is>
          <t/>
        </is>
      </c>
      <c r="N92" s="2" t="inlineStr">
        <is>
          <t>generel overtagelse</t>
        </is>
      </c>
      <c r="O92" s="2" t="inlineStr">
        <is>
          <t>3</t>
        </is>
      </c>
      <c r="P92" s="2" t="inlineStr">
        <is>
          <t/>
        </is>
      </c>
      <c r="Q92" t="inlineStr">
        <is>
          <t/>
        </is>
      </c>
      <c r="R92" s="2" t="inlineStr">
        <is>
          <t>Gesamtrechtsnachfolge</t>
        </is>
      </c>
      <c r="S92" s="2" t="inlineStr">
        <is>
          <t>3</t>
        </is>
      </c>
      <c r="T92" s="2" t="inlineStr">
        <is>
          <t/>
        </is>
      </c>
      <c r="U92" t="inlineStr">
        <is>
          <t/>
        </is>
      </c>
      <c r="V92" s="2" t="inlineStr">
        <is>
          <t>καθολική διαδοχή</t>
        </is>
      </c>
      <c r="W92" s="2" t="inlineStr">
        <is>
          <t>3</t>
        </is>
      </c>
      <c r="X92" s="2" t="inlineStr">
        <is>
          <t/>
        </is>
      </c>
      <c r="Y92" t="inlineStr">
        <is>
          <t/>
        </is>
      </c>
      <c r="Z92" s="2" t="inlineStr">
        <is>
          <t>universal succession</t>
        </is>
      </c>
      <c r="AA92" s="2" t="inlineStr">
        <is>
          <t>3</t>
        </is>
      </c>
      <c r="AB92" s="2" t="inlineStr">
        <is>
          <t/>
        </is>
      </c>
      <c r="AC92" t="inlineStr">
        <is>
          <t/>
        </is>
      </c>
      <c r="AD92" s="2" t="inlineStr">
        <is>
          <t>sucesión a título universal</t>
        </is>
      </c>
      <c r="AE92" s="2" t="inlineStr">
        <is>
          <t>3</t>
        </is>
      </c>
      <c r="AF92" s="2" t="inlineStr">
        <is>
          <t/>
        </is>
      </c>
      <c r="AG92" t="inlineStr">
        <is>
          <t/>
        </is>
      </c>
      <c r="AH92" t="inlineStr">
        <is>
          <t/>
        </is>
      </c>
      <c r="AI92" t="inlineStr">
        <is>
          <t/>
        </is>
      </c>
      <c r="AJ92" t="inlineStr">
        <is>
          <t/>
        </is>
      </c>
      <c r="AK92" t="inlineStr">
        <is>
          <t/>
        </is>
      </c>
      <c r="AL92" t="inlineStr">
        <is>
          <t/>
        </is>
      </c>
      <c r="AM92" t="inlineStr">
        <is>
          <t/>
        </is>
      </c>
      <c r="AN92" t="inlineStr">
        <is>
          <t/>
        </is>
      </c>
      <c r="AO92" t="inlineStr">
        <is>
          <t/>
        </is>
      </c>
      <c r="AP92" s="2" t="inlineStr">
        <is>
          <t>succession à titre universel</t>
        </is>
      </c>
      <c r="AQ92" s="2" t="inlineStr">
        <is>
          <t>3</t>
        </is>
      </c>
      <c r="AR92" s="2" t="inlineStr">
        <is>
          <t/>
        </is>
      </c>
      <c r="AS92" t="inlineStr">
        <is>
          <t/>
        </is>
      </c>
      <c r="AT92" t="inlineStr">
        <is>
          <t/>
        </is>
      </c>
      <c r="AU92" t="inlineStr">
        <is>
          <t/>
        </is>
      </c>
      <c r="AV92" t="inlineStr">
        <is>
          <t/>
        </is>
      </c>
      <c r="AW92" t="inlineStr">
        <is>
          <t/>
        </is>
      </c>
      <c r="AX92" t="inlineStr">
        <is>
          <t/>
        </is>
      </c>
      <c r="AY92" t="inlineStr">
        <is>
          <t/>
        </is>
      </c>
      <c r="AZ92" t="inlineStr">
        <is>
          <t/>
        </is>
      </c>
      <c r="BA92" t="inlineStr">
        <is>
          <t/>
        </is>
      </c>
      <c r="BB92" t="inlineStr">
        <is>
          <t/>
        </is>
      </c>
      <c r="BC92" t="inlineStr">
        <is>
          <t/>
        </is>
      </c>
      <c r="BD92" t="inlineStr">
        <is>
          <t/>
        </is>
      </c>
      <c r="BE92" t="inlineStr">
        <is>
          <t/>
        </is>
      </c>
      <c r="BF92" s="2" t="inlineStr">
        <is>
          <t>successione a titolo universale</t>
        </is>
      </c>
      <c r="BG92" s="2" t="inlineStr">
        <is>
          <t>3</t>
        </is>
      </c>
      <c r="BH92" s="2" t="inlineStr">
        <is>
          <t/>
        </is>
      </c>
      <c r="BI92" t="inlineStr">
        <is>
          <t/>
        </is>
      </c>
      <c r="BJ92" s="2" t="inlineStr">
        <is>
          <t>universalus teisių perėmimas</t>
        </is>
      </c>
      <c r="BK92" s="2" t="inlineStr">
        <is>
          <t>3</t>
        </is>
      </c>
      <c r="BL92" s="2" t="inlineStr">
        <is>
          <t/>
        </is>
      </c>
      <c r="BM92" t="inlineStr">
        <is>
          <t/>
        </is>
      </c>
      <c r="BN92" t="inlineStr">
        <is>
          <t/>
        </is>
      </c>
      <c r="BO92" t="inlineStr">
        <is>
          <t/>
        </is>
      </c>
      <c r="BP92" t="inlineStr">
        <is>
          <t/>
        </is>
      </c>
      <c r="BQ92" t="inlineStr">
        <is>
          <t/>
        </is>
      </c>
      <c r="BR92" t="inlineStr">
        <is>
          <t/>
        </is>
      </c>
      <c r="BS92" t="inlineStr">
        <is>
          <t/>
        </is>
      </c>
      <c r="BT92" t="inlineStr">
        <is>
          <t/>
        </is>
      </c>
      <c r="BU92" t="inlineStr">
        <is>
          <t/>
        </is>
      </c>
      <c r="BV92" t="inlineStr">
        <is>
          <t/>
        </is>
      </c>
      <c r="BW92" t="inlineStr">
        <is>
          <t/>
        </is>
      </c>
      <c r="BX92" t="inlineStr">
        <is>
          <t/>
        </is>
      </c>
      <c r="BY92" t="inlineStr">
        <is>
          <t/>
        </is>
      </c>
      <c r="BZ92" s="2" t="inlineStr">
        <is>
          <t>sukcesja pod tytułem ogólnym|
sukcesja uniwersalna</t>
        </is>
      </c>
      <c r="CA92" s="2" t="inlineStr">
        <is>
          <t>3|
3</t>
        </is>
      </c>
      <c r="CB92" s="2" t="inlineStr">
        <is>
          <t xml:space="preserve">|
</t>
        </is>
      </c>
      <c r="CC92" t="inlineStr">
        <is>
          <t>sytuacja, w której cały majątek lub jego część zostają przeniesione na inną osobę na podstawie określonego, określonego w przepisach prawa, zdarzenia prawnego</t>
        </is>
      </c>
      <c r="CD92" s="2" t="inlineStr">
        <is>
          <t>sucessão a título universal</t>
        </is>
      </c>
      <c r="CE92" s="2" t="inlineStr">
        <is>
          <t>3</t>
        </is>
      </c>
      <c r="CF92" s="2" t="inlineStr">
        <is>
          <t/>
        </is>
      </c>
      <c r="CG92" t="inlineStr">
        <is>
          <t/>
        </is>
      </c>
      <c r="CH92" t="inlineStr">
        <is>
          <t/>
        </is>
      </c>
      <c r="CI92" t="inlineStr">
        <is>
          <t/>
        </is>
      </c>
      <c r="CJ92" t="inlineStr">
        <is>
          <t/>
        </is>
      </c>
      <c r="CK92" t="inlineStr">
        <is>
          <t/>
        </is>
      </c>
      <c r="CL92" t="inlineStr">
        <is>
          <t/>
        </is>
      </c>
      <c r="CM92" t="inlineStr">
        <is>
          <t/>
        </is>
      </c>
      <c r="CN92" t="inlineStr">
        <is>
          <t/>
        </is>
      </c>
      <c r="CO92" t="inlineStr">
        <is>
          <t/>
        </is>
      </c>
      <c r="CP92" s="2" t="inlineStr">
        <is>
          <t>univerzalno (pravno) nasledstvo</t>
        </is>
      </c>
      <c r="CQ92" s="2" t="inlineStr">
        <is>
          <t>4</t>
        </is>
      </c>
      <c r="CR92" s="2" t="inlineStr">
        <is>
          <t/>
        </is>
      </c>
      <c r="CS92" t="inlineStr">
        <is>
          <t>1. eden od načinov dedovanja [ &lt;a href="/entry/result/798044/all" id="ENTRY_TO_ENTRY_CONVERTER" target="_blank"&gt;IATE:798044&lt;/a&gt; ], pri katerem ob zapustnikovi smrti na dediče preide premoženje kot celota, kot zbir premoženjskih prenosnih pravic in obveznosti, z enim aktom. Za univerzalno nasledstvo morajo biti izpolnjeni splošni zakoniti pogoji, ki so: smrt zapustnika [ &lt;a href="/entry/result/1253171/all" id="ENTRY_TO_ENTRY_CONVERTER" target="_blank"&gt;IATE:1253171&lt;/a&gt; ], preživetje dediča [ &lt;a href="/entry/result/83114/all" id="ENTRY_TO_ENTRY_CONVERTER" target="_blank"&gt;IATE:83114&lt;/a&gt; ], njegova dedna sposobnost ter dedni naslov.&lt;br&gt;2. način preoblikovanja gospodarskih družb.</t>
        </is>
      </c>
      <c r="CT92" t="inlineStr">
        <is>
          <t/>
        </is>
      </c>
      <c r="CU92" t="inlineStr">
        <is>
          <t/>
        </is>
      </c>
      <c r="CV92" t="inlineStr">
        <is>
          <t/>
        </is>
      </c>
      <c r="CW92" t="inlineStr">
        <is>
          <t/>
        </is>
      </c>
    </row>
    <row r="93">
      <c r="A93" s="1" t="str">
        <f>HYPERLINK("https://iate.europa.eu/entry/result/54596/all", "54596")</f>
        <v>54596</v>
      </c>
      <c r="B93" t="inlineStr">
        <is>
          <t>Domain code not specified</t>
        </is>
      </c>
      <c r="C93" t="inlineStr">
        <is>
          <t>Domain code not specified</t>
        </is>
      </c>
      <c r="D93" t="inlineStr">
        <is>
          <t>no</t>
        </is>
      </c>
      <c r="E93" t="inlineStr">
        <is>
          <t/>
        </is>
      </c>
      <c r="F93" t="inlineStr">
        <is>
          <t/>
        </is>
      </c>
      <c r="G93" t="inlineStr">
        <is>
          <t/>
        </is>
      </c>
      <c r="H93" t="inlineStr">
        <is>
          <t/>
        </is>
      </c>
      <c r="I93" t="inlineStr">
        <is>
          <t/>
        </is>
      </c>
      <c r="J93" t="inlineStr">
        <is>
          <t/>
        </is>
      </c>
      <c r="K93" t="inlineStr">
        <is>
          <t/>
        </is>
      </c>
      <c r="L93" t="inlineStr">
        <is>
          <t/>
        </is>
      </c>
      <c r="M93" t="inlineStr">
        <is>
          <t/>
        </is>
      </c>
      <c r="N93" s="2" t="inlineStr">
        <is>
          <t>prioritetsfrist</t>
        </is>
      </c>
      <c r="O93" s="2" t="inlineStr">
        <is>
          <t>3</t>
        </is>
      </c>
      <c r="P93" s="2" t="inlineStr">
        <is>
          <t/>
        </is>
      </c>
      <c r="Q93" t="inlineStr">
        <is>
          <t/>
        </is>
      </c>
      <c r="R93" s="2" t="inlineStr">
        <is>
          <t>Prioritätsfrist</t>
        </is>
      </c>
      <c r="S93" s="2" t="inlineStr">
        <is>
          <t>3</t>
        </is>
      </c>
      <c r="T93" s="2" t="inlineStr">
        <is>
          <t/>
        </is>
      </c>
      <c r="U93" t="inlineStr">
        <is>
          <t/>
        </is>
      </c>
      <c r="V93" t="inlineStr">
        <is>
          <t/>
        </is>
      </c>
      <c r="W93" t="inlineStr">
        <is>
          <t/>
        </is>
      </c>
      <c r="X93" t="inlineStr">
        <is>
          <t/>
        </is>
      </c>
      <c r="Y93" t="inlineStr">
        <is>
          <t/>
        </is>
      </c>
      <c r="Z93" s="2" t="inlineStr">
        <is>
          <t>period of priority|
priority period</t>
        </is>
      </c>
      <c r="AA93" s="2" t="inlineStr">
        <is>
          <t>3|
3</t>
        </is>
      </c>
      <c r="AB93" s="2" t="inlineStr">
        <is>
          <t xml:space="preserve">|
</t>
        </is>
      </c>
      <c r="AC93" t="inlineStr">
        <is>
          <t/>
        </is>
      </c>
      <c r="AD93" t="inlineStr">
        <is>
          <t/>
        </is>
      </c>
      <c r="AE93" t="inlineStr">
        <is>
          <t/>
        </is>
      </c>
      <c r="AF93" t="inlineStr">
        <is>
          <t/>
        </is>
      </c>
      <c r="AG93" t="inlineStr">
        <is>
          <t/>
        </is>
      </c>
      <c r="AH93" t="inlineStr">
        <is>
          <t/>
        </is>
      </c>
      <c r="AI93" t="inlineStr">
        <is>
          <t/>
        </is>
      </c>
      <c r="AJ93" t="inlineStr">
        <is>
          <t/>
        </is>
      </c>
      <c r="AK93" t="inlineStr">
        <is>
          <t/>
        </is>
      </c>
      <c r="AL93" t="inlineStr">
        <is>
          <t/>
        </is>
      </c>
      <c r="AM93" t="inlineStr">
        <is>
          <t/>
        </is>
      </c>
      <c r="AN93" t="inlineStr">
        <is>
          <t/>
        </is>
      </c>
      <c r="AO93" t="inlineStr">
        <is>
          <t/>
        </is>
      </c>
      <c r="AP93" s="2" t="inlineStr">
        <is>
          <t>délai de priorité</t>
        </is>
      </c>
      <c r="AQ93" s="2" t="inlineStr">
        <is>
          <t>3</t>
        </is>
      </c>
      <c r="AR93" s="2" t="inlineStr">
        <is>
          <t/>
        </is>
      </c>
      <c r="AS93" t="inlineStr">
        <is>
          <t/>
        </is>
      </c>
      <c r="AT93" t="inlineStr">
        <is>
          <t/>
        </is>
      </c>
      <c r="AU93" t="inlineStr">
        <is>
          <t/>
        </is>
      </c>
      <c r="AV93" t="inlineStr">
        <is>
          <t/>
        </is>
      </c>
      <c r="AW93" t="inlineStr">
        <is>
          <t/>
        </is>
      </c>
      <c r="AX93" t="inlineStr">
        <is>
          <t/>
        </is>
      </c>
      <c r="AY93" t="inlineStr">
        <is>
          <t/>
        </is>
      </c>
      <c r="AZ93" t="inlineStr">
        <is>
          <t/>
        </is>
      </c>
      <c r="BA93" t="inlineStr">
        <is>
          <t/>
        </is>
      </c>
      <c r="BB93" t="inlineStr">
        <is>
          <t/>
        </is>
      </c>
      <c r="BC93" t="inlineStr">
        <is>
          <t/>
        </is>
      </c>
      <c r="BD93" t="inlineStr">
        <is>
          <t/>
        </is>
      </c>
      <c r="BE93" t="inlineStr">
        <is>
          <t/>
        </is>
      </c>
      <c r="BF93" t="inlineStr">
        <is>
          <t/>
        </is>
      </c>
      <c r="BG93" t="inlineStr">
        <is>
          <t/>
        </is>
      </c>
      <c r="BH93" t="inlineStr">
        <is>
          <t/>
        </is>
      </c>
      <c r="BI93" t="inlineStr">
        <is>
          <t/>
        </is>
      </c>
      <c r="BJ93" t="inlineStr">
        <is>
          <t/>
        </is>
      </c>
      <c r="BK93" t="inlineStr">
        <is>
          <t/>
        </is>
      </c>
      <c r="BL93" t="inlineStr">
        <is>
          <t/>
        </is>
      </c>
      <c r="BM93" t="inlineStr">
        <is>
          <t/>
        </is>
      </c>
      <c r="BN93" t="inlineStr">
        <is>
          <t/>
        </is>
      </c>
      <c r="BO93" t="inlineStr">
        <is>
          <t/>
        </is>
      </c>
      <c r="BP93" t="inlineStr">
        <is>
          <t/>
        </is>
      </c>
      <c r="BQ93" t="inlineStr">
        <is>
          <t/>
        </is>
      </c>
      <c r="BR93" t="inlineStr">
        <is>
          <t/>
        </is>
      </c>
      <c r="BS93" t="inlineStr">
        <is>
          <t/>
        </is>
      </c>
      <c r="BT93" t="inlineStr">
        <is>
          <t/>
        </is>
      </c>
      <c r="BU93" t="inlineStr">
        <is>
          <t/>
        </is>
      </c>
      <c r="BV93" s="2" t="inlineStr">
        <is>
          <t>voorrangsperiode</t>
        </is>
      </c>
      <c r="BW93" s="2" t="inlineStr">
        <is>
          <t>3</t>
        </is>
      </c>
      <c r="BX93" s="2" t="inlineStr">
        <is>
          <t/>
        </is>
      </c>
      <c r="BY93" t="inlineStr">
        <is>
          <t/>
        </is>
      </c>
      <c r="BZ93" t="inlineStr">
        <is>
          <t/>
        </is>
      </c>
      <c r="CA93" t="inlineStr">
        <is>
          <t/>
        </is>
      </c>
      <c r="CB93" t="inlineStr">
        <is>
          <t/>
        </is>
      </c>
      <c r="CC93" t="inlineStr">
        <is>
          <t/>
        </is>
      </c>
      <c r="CD93" t="inlineStr">
        <is>
          <t/>
        </is>
      </c>
      <c r="CE93" t="inlineStr">
        <is>
          <t/>
        </is>
      </c>
      <c r="CF93" t="inlineStr">
        <is>
          <t/>
        </is>
      </c>
      <c r="CG93" t="inlineStr">
        <is>
          <t/>
        </is>
      </c>
      <c r="CH93" t="inlineStr">
        <is>
          <t/>
        </is>
      </c>
      <c r="CI93" t="inlineStr">
        <is>
          <t/>
        </is>
      </c>
      <c r="CJ93" t="inlineStr">
        <is>
          <t/>
        </is>
      </c>
      <c r="CK93" t="inlineStr">
        <is>
          <t/>
        </is>
      </c>
      <c r="CL93" t="inlineStr">
        <is>
          <t/>
        </is>
      </c>
      <c r="CM93" t="inlineStr">
        <is>
          <t/>
        </is>
      </c>
      <c r="CN93" t="inlineStr">
        <is>
          <t/>
        </is>
      </c>
      <c r="CO93" t="inlineStr">
        <is>
          <t/>
        </is>
      </c>
      <c r="CP93" t="inlineStr">
        <is>
          <t/>
        </is>
      </c>
      <c r="CQ93" t="inlineStr">
        <is>
          <t/>
        </is>
      </c>
      <c r="CR93" t="inlineStr">
        <is>
          <t/>
        </is>
      </c>
      <c r="CS93" t="inlineStr">
        <is>
          <t/>
        </is>
      </c>
      <c r="CT93" t="inlineStr">
        <is>
          <t/>
        </is>
      </c>
      <c r="CU93" t="inlineStr">
        <is>
          <t/>
        </is>
      </c>
      <c r="CV93" t="inlineStr">
        <is>
          <t/>
        </is>
      </c>
      <c r="CW93" t="inlineStr">
        <is>
          <t/>
        </is>
      </c>
    </row>
    <row r="94">
      <c r="A94" s="1" t="str">
        <f>HYPERLINK("https://iate.europa.eu/entry/result/3500778/all", "3500778")</f>
        <v>3500778</v>
      </c>
      <c r="B94" t="inlineStr">
        <is>
          <t>PRODUCTION, TECHNOLOGY AND RESEARCH</t>
        </is>
      </c>
      <c r="C94" t="inlineStr">
        <is>
          <t>PRODUCTION, TECHNOLOGY AND RESEARCH|research and intellectual property</t>
        </is>
      </c>
      <c r="D94" t="inlineStr">
        <is>
          <t>no</t>
        </is>
      </c>
      <c r="E94" t="inlineStr">
        <is>
          <t/>
        </is>
      </c>
      <c r="F94" t="inlineStr">
        <is>
          <t/>
        </is>
      </c>
      <c r="G94" t="inlineStr">
        <is>
          <t/>
        </is>
      </c>
      <c r="H94" t="inlineStr">
        <is>
          <t/>
        </is>
      </c>
      <c r="I94" t="inlineStr">
        <is>
          <t/>
        </is>
      </c>
      <c r="J94" t="inlineStr">
        <is>
          <t/>
        </is>
      </c>
      <c r="K94" t="inlineStr">
        <is>
          <t/>
        </is>
      </c>
      <c r="L94" t="inlineStr">
        <is>
          <t/>
        </is>
      </c>
      <c r="M94" t="inlineStr">
        <is>
          <t/>
        </is>
      </c>
      <c r="N94" t="inlineStr">
        <is>
          <t/>
        </is>
      </c>
      <c r="O94" t="inlineStr">
        <is>
          <t/>
        </is>
      </c>
      <c r="P94" t="inlineStr">
        <is>
          <t/>
        </is>
      </c>
      <c r="Q94" t="inlineStr">
        <is>
          <t/>
        </is>
      </c>
      <c r="R94" s="2" t="inlineStr">
        <is>
          <t>Anordnung, die nachgeahmten Erzeugnisse zu beschlagnahmen</t>
        </is>
      </c>
      <c r="S94" s="2" t="inlineStr">
        <is>
          <t>3</t>
        </is>
      </c>
      <c r="T94" s="2" t="inlineStr">
        <is>
          <t/>
        </is>
      </c>
      <c r="U94" t="inlineStr">
        <is>
          <t/>
        </is>
      </c>
      <c r="V94" t="inlineStr">
        <is>
          <t/>
        </is>
      </c>
      <c r="W94" t="inlineStr">
        <is>
          <t/>
        </is>
      </c>
      <c r="X94" t="inlineStr">
        <is>
          <t/>
        </is>
      </c>
      <c r="Y94" t="inlineStr">
        <is>
          <t/>
        </is>
      </c>
      <c r="Z94" s="2" t="inlineStr">
        <is>
          <t>order to seize</t>
        </is>
      </c>
      <c r="AA94" s="2" t="inlineStr">
        <is>
          <t>3</t>
        </is>
      </c>
      <c r="AB94" s="2" t="inlineStr">
        <is>
          <t/>
        </is>
      </c>
      <c r="AC94" t="inlineStr">
        <is>
          <t/>
        </is>
      </c>
      <c r="AD94" s="2" t="inlineStr">
        <is>
          <t>orden de embargo</t>
        </is>
      </c>
      <c r="AE94" s="2" t="inlineStr">
        <is>
          <t>3</t>
        </is>
      </c>
      <c r="AF94" s="2" t="inlineStr">
        <is>
          <t/>
        </is>
      </c>
      <c r="AG94" t="inlineStr">
        <is>
          <t/>
        </is>
      </c>
      <c r="AH94" t="inlineStr">
        <is>
          <t/>
        </is>
      </c>
      <c r="AI94" t="inlineStr">
        <is>
          <t/>
        </is>
      </c>
      <c r="AJ94" t="inlineStr">
        <is>
          <t/>
        </is>
      </c>
      <c r="AK94" t="inlineStr">
        <is>
          <t/>
        </is>
      </c>
      <c r="AL94" t="inlineStr">
        <is>
          <t/>
        </is>
      </c>
      <c r="AM94" t="inlineStr">
        <is>
          <t/>
        </is>
      </c>
      <c r="AN94" t="inlineStr">
        <is>
          <t/>
        </is>
      </c>
      <c r="AO94" t="inlineStr">
        <is>
          <t/>
        </is>
      </c>
      <c r="AP94" s="2" t="inlineStr">
        <is>
          <t>ordonnance de saisie</t>
        </is>
      </c>
      <c r="AQ94" s="2" t="inlineStr">
        <is>
          <t>3</t>
        </is>
      </c>
      <c r="AR94" s="2" t="inlineStr">
        <is>
          <t/>
        </is>
      </c>
      <c r="AS94" t="inlineStr">
        <is>
          <t/>
        </is>
      </c>
      <c r="AT94" t="inlineStr">
        <is>
          <t/>
        </is>
      </c>
      <c r="AU94" t="inlineStr">
        <is>
          <t/>
        </is>
      </c>
      <c r="AV94" t="inlineStr">
        <is>
          <t/>
        </is>
      </c>
      <c r="AW94" t="inlineStr">
        <is>
          <t/>
        </is>
      </c>
      <c r="AX94" t="inlineStr">
        <is>
          <t/>
        </is>
      </c>
      <c r="AY94" t="inlineStr">
        <is>
          <t/>
        </is>
      </c>
      <c r="AZ94" t="inlineStr">
        <is>
          <t/>
        </is>
      </c>
      <c r="BA94" t="inlineStr">
        <is>
          <t/>
        </is>
      </c>
      <c r="BB94" t="inlineStr">
        <is>
          <t/>
        </is>
      </c>
      <c r="BC94" t="inlineStr">
        <is>
          <t/>
        </is>
      </c>
      <c r="BD94" t="inlineStr">
        <is>
          <t/>
        </is>
      </c>
      <c r="BE94" t="inlineStr">
        <is>
          <t/>
        </is>
      </c>
      <c r="BF94" s="2" t="inlineStr">
        <is>
          <t>ordinanza di sequestro</t>
        </is>
      </c>
      <c r="BG94" s="2" t="inlineStr">
        <is>
          <t>3</t>
        </is>
      </c>
      <c r="BH94" s="2" t="inlineStr">
        <is>
          <t/>
        </is>
      </c>
      <c r="BI94" t="inlineStr">
        <is>
          <t/>
        </is>
      </c>
      <c r="BJ94" t="inlineStr">
        <is>
          <t/>
        </is>
      </c>
      <c r="BK94" t="inlineStr">
        <is>
          <t/>
        </is>
      </c>
      <c r="BL94" t="inlineStr">
        <is>
          <t/>
        </is>
      </c>
      <c r="BM94" t="inlineStr">
        <is>
          <t/>
        </is>
      </c>
      <c r="BN94" t="inlineStr">
        <is>
          <t/>
        </is>
      </c>
      <c r="BO94" t="inlineStr">
        <is>
          <t/>
        </is>
      </c>
      <c r="BP94" t="inlineStr">
        <is>
          <t/>
        </is>
      </c>
      <c r="BQ94" t="inlineStr">
        <is>
          <t/>
        </is>
      </c>
      <c r="BR94" t="inlineStr">
        <is>
          <t/>
        </is>
      </c>
      <c r="BS94" t="inlineStr">
        <is>
          <t/>
        </is>
      </c>
      <c r="BT94" t="inlineStr">
        <is>
          <t/>
        </is>
      </c>
      <c r="BU94" t="inlineStr">
        <is>
          <t/>
        </is>
      </c>
      <c r="BV94" t="inlineStr">
        <is>
          <t/>
        </is>
      </c>
      <c r="BW94" t="inlineStr">
        <is>
          <t/>
        </is>
      </c>
      <c r="BX94" t="inlineStr">
        <is>
          <t/>
        </is>
      </c>
      <c r="BY94" t="inlineStr">
        <is>
          <t/>
        </is>
      </c>
      <c r="BZ94" t="inlineStr">
        <is>
          <t/>
        </is>
      </c>
      <c r="CA94" t="inlineStr">
        <is>
          <t/>
        </is>
      </c>
      <c r="CB94" t="inlineStr">
        <is>
          <t/>
        </is>
      </c>
      <c r="CC94" t="inlineStr">
        <is>
          <t/>
        </is>
      </c>
      <c r="CD94" t="inlineStr">
        <is>
          <t/>
        </is>
      </c>
      <c r="CE94" t="inlineStr">
        <is>
          <t/>
        </is>
      </c>
      <c r="CF94" t="inlineStr">
        <is>
          <t/>
        </is>
      </c>
      <c r="CG94" t="inlineStr">
        <is>
          <t/>
        </is>
      </c>
      <c r="CH94" t="inlineStr">
        <is>
          <t/>
        </is>
      </c>
      <c r="CI94" t="inlineStr">
        <is>
          <t/>
        </is>
      </c>
      <c r="CJ94" t="inlineStr">
        <is>
          <t/>
        </is>
      </c>
      <c r="CK94" t="inlineStr">
        <is>
          <t/>
        </is>
      </c>
      <c r="CL94" t="inlineStr">
        <is>
          <t/>
        </is>
      </c>
      <c r="CM94" t="inlineStr">
        <is>
          <t/>
        </is>
      </c>
      <c r="CN94" t="inlineStr">
        <is>
          <t/>
        </is>
      </c>
      <c r="CO94" t="inlineStr">
        <is>
          <t/>
        </is>
      </c>
      <c r="CP94" t="inlineStr">
        <is>
          <t/>
        </is>
      </c>
      <c r="CQ94" t="inlineStr">
        <is>
          <t/>
        </is>
      </c>
      <c r="CR94" t="inlineStr">
        <is>
          <t/>
        </is>
      </c>
      <c r="CS94" t="inlineStr">
        <is>
          <t/>
        </is>
      </c>
      <c r="CT94" t="inlineStr">
        <is>
          <t/>
        </is>
      </c>
      <c r="CU94" t="inlineStr">
        <is>
          <t/>
        </is>
      </c>
      <c r="CV94" t="inlineStr">
        <is>
          <t/>
        </is>
      </c>
      <c r="CW94" t="inlineStr">
        <is>
          <t/>
        </is>
      </c>
    </row>
    <row r="95">
      <c r="A95" s="1" t="str">
        <f>HYPERLINK("https://iate.europa.eu/entry/result/794140/all", "794140")</f>
        <v>794140</v>
      </c>
      <c r="B95" t="inlineStr">
        <is>
          <t>PRODUCTION, TECHNOLOGY AND RESEARCH</t>
        </is>
      </c>
      <c r="C95" t="inlineStr">
        <is>
          <t>PRODUCTION, TECHNOLOGY AND RESEARCH|research and intellectual property|intellectual property</t>
        </is>
      </c>
      <c r="D95" t="inlineStr">
        <is>
          <t>yes</t>
        </is>
      </c>
      <c r="E95" t="inlineStr">
        <is>
          <t/>
        </is>
      </c>
      <c r="F95" t="inlineStr">
        <is>
          <t/>
        </is>
      </c>
      <c r="G95" t="inlineStr">
        <is>
          <t/>
        </is>
      </c>
      <c r="H95" t="inlineStr">
        <is>
          <t/>
        </is>
      </c>
      <c r="I95" t="inlineStr">
        <is>
          <t/>
        </is>
      </c>
      <c r="J95" t="inlineStr">
        <is>
          <t/>
        </is>
      </c>
      <c r="K95" t="inlineStr">
        <is>
          <t/>
        </is>
      </c>
      <c r="L95" t="inlineStr">
        <is>
          <t/>
        </is>
      </c>
      <c r="M95" t="inlineStr">
        <is>
          <t/>
        </is>
      </c>
      <c r="N95" s="2" t="inlineStr">
        <is>
          <t>eksklusiv licens</t>
        </is>
      </c>
      <c r="O95" s="2" t="inlineStr">
        <is>
          <t>4</t>
        </is>
      </c>
      <c r="P95" s="2" t="inlineStr">
        <is>
          <t/>
        </is>
      </c>
      <c r="Q95" t="inlineStr">
        <is>
          <t/>
        </is>
      </c>
      <c r="R95" s="2" t="inlineStr">
        <is>
          <t>ausschliessliche Lizenz</t>
        </is>
      </c>
      <c r="S95" s="2" t="inlineStr">
        <is>
          <t>1</t>
        </is>
      </c>
      <c r="T95" s="2" t="inlineStr">
        <is>
          <t/>
        </is>
      </c>
      <c r="U95" t="inlineStr">
        <is>
          <t/>
        </is>
      </c>
      <c r="V95" s="2" t="inlineStr">
        <is>
          <t>αποκλειστική άδεια χρήσης</t>
        </is>
      </c>
      <c r="W95" s="2" t="inlineStr">
        <is>
          <t>3</t>
        </is>
      </c>
      <c r="X95" s="2" t="inlineStr">
        <is>
          <t/>
        </is>
      </c>
      <c r="Y95" t="inlineStr">
        <is>
          <t/>
        </is>
      </c>
      <c r="Z95" s="2" t="inlineStr">
        <is>
          <t>exclusive license|
exclusive licence</t>
        </is>
      </c>
      <c r="AA95" s="2" t="inlineStr">
        <is>
          <t>1|
4</t>
        </is>
      </c>
      <c r="AB95" s="2" t="inlineStr">
        <is>
          <t xml:space="preserve">|
</t>
        </is>
      </c>
      <c r="AC95" t="inlineStr">
        <is>
          <t>licence which is only granted to one licensee by the holder of an intellectual property right (e.g. patent, trade mark, etc.), and excludes the holder from using the right and from granting licences to any other person</t>
        </is>
      </c>
      <c r="AD95" s="2" t="inlineStr">
        <is>
          <t>licencia exclusiva</t>
        </is>
      </c>
      <c r="AE95" s="2" t="inlineStr">
        <is>
          <t>3</t>
        </is>
      </c>
      <c r="AF95" s="2" t="inlineStr">
        <is>
          <t/>
        </is>
      </c>
      <c r="AG95" t="inlineStr">
        <is>
          <t/>
        </is>
      </c>
      <c r="AH95" t="inlineStr">
        <is>
          <t/>
        </is>
      </c>
      <c r="AI95" t="inlineStr">
        <is>
          <t/>
        </is>
      </c>
      <c r="AJ95" t="inlineStr">
        <is>
          <t/>
        </is>
      </c>
      <c r="AK95" t="inlineStr">
        <is>
          <t/>
        </is>
      </c>
      <c r="AL95" s="2" t="inlineStr">
        <is>
          <t>yksinoikeuslisenssi|
yksinomainen käyttölupa</t>
        </is>
      </c>
      <c r="AM95" s="2" t="inlineStr">
        <is>
          <t>3|
3</t>
        </is>
      </c>
      <c r="AN95" s="2" t="inlineStr">
        <is>
          <t xml:space="preserve">|
</t>
        </is>
      </c>
      <c r="AO95" t="inlineStr">
        <is>
          <t/>
        </is>
      </c>
      <c r="AP95" s="2" t="inlineStr">
        <is>
          <t>licence exclusive</t>
        </is>
      </c>
      <c r="AQ95" s="2" t="inlineStr">
        <is>
          <t>4</t>
        </is>
      </c>
      <c r="AR95" s="2" t="inlineStr">
        <is>
          <t/>
        </is>
      </c>
      <c r="AS95" t="inlineStr">
        <is>
          <t>Licence concédée par le titulaire d'un droit de propriété intellectuelle (brevet, marque, etc.) à un seul preneur de licence et qui interdit au titulaire de concéder d'autres licences à quiconque et d'exploiter le droit qu'il détient.</t>
        </is>
      </c>
      <c r="AT95" s="2" t="inlineStr">
        <is>
          <t>ceadúnas eisiach</t>
        </is>
      </c>
      <c r="AU95" s="2" t="inlineStr">
        <is>
          <t>3</t>
        </is>
      </c>
      <c r="AV95" s="2" t="inlineStr">
        <is>
          <t/>
        </is>
      </c>
      <c r="AW95" t="inlineStr">
        <is>
          <t/>
        </is>
      </c>
      <c r="AX95" s="2" t="inlineStr">
        <is>
          <t>isključiva licencija</t>
        </is>
      </c>
      <c r="AY95" s="2" t="inlineStr">
        <is>
          <t>3</t>
        </is>
      </c>
      <c r="AZ95" s="2" t="inlineStr">
        <is>
          <t/>
        </is>
      </c>
      <c r="BA95" t="inlineStr">
        <is>
          <t>﻿licencija koju nositelj prava intelektualnog vlasništva dodjeljuje samo jednom stjecatelju licencije (npr. patent, žig itd.), a nositelja isključuje iz uporabe prava i davanja licencija drugoj osobi</t>
        </is>
      </c>
      <c r="BB95" t="inlineStr">
        <is>
          <t/>
        </is>
      </c>
      <c r="BC95" t="inlineStr">
        <is>
          <t/>
        </is>
      </c>
      <c r="BD95" t="inlineStr">
        <is>
          <t/>
        </is>
      </c>
      <c r="BE95" t="inlineStr">
        <is>
          <t/>
        </is>
      </c>
      <c r="BF95" s="2" t="inlineStr">
        <is>
          <t>licenza esclusiva</t>
        </is>
      </c>
      <c r="BG95" s="2" t="inlineStr">
        <is>
          <t>3</t>
        </is>
      </c>
      <c r="BH95" s="2" t="inlineStr">
        <is>
          <t/>
        </is>
      </c>
      <c r="BI95" t="inlineStr">
        <is>
          <t>diritto accordato ad un solo concessionario di utilizzare la tecnologia brevettata, la quale non può essere usata dal proprietario del brevetto</t>
        </is>
      </c>
      <c r="BJ95" s="2" t="inlineStr">
        <is>
          <t>išimtinė licencija</t>
        </is>
      </c>
      <c r="BK95" s="2" t="inlineStr">
        <is>
          <t>3</t>
        </is>
      </c>
      <c r="BL95" s="2" t="inlineStr">
        <is>
          <t/>
        </is>
      </c>
      <c r="BM95" t="inlineStr">
        <is>
          <t>licencija (bendra arba ribota), kuria licencijos turėtojui, išskyrus visus kitus asmenis, įskaitant licenciją išdavusį asmenį, leidžiama naudotis intelektinės nuosavybės teise licencijoje nustatytu būdu</t>
        </is>
      </c>
      <c r="BN95" s="2" t="inlineStr">
        <is>
          <t>izņēmuma licence</t>
        </is>
      </c>
      <c r="BO95" s="2" t="inlineStr">
        <is>
          <t>3</t>
        </is>
      </c>
      <c r="BP95" s="2" t="inlineStr">
        <is>
          <t/>
        </is>
      </c>
      <c r="BQ95" t="inlineStr">
        <is>
          <t>Licence, kas dod tiesības veikt tajā norādītās darbības vienīgi licences saņēmējam.</t>
        </is>
      </c>
      <c r="BR95" t="inlineStr">
        <is>
          <t/>
        </is>
      </c>
      <c r="BS95" t="inlineStr">
        <is>
          <t/>
        </is>
      </c>
      <c r="BT95" t="inlineStr">
        <is>
          <t/>
        </is>
      </c>
      <c r="BU95" t="inlineStr">
        <is>
          <t/>
        </is>
      </c>
      <c r="BV95" s="2" t="inlineStr">
        <is>
          <t>uitsluitende licentie</t>
        </is>
      </c>
      <c r="BW95" s="2" t="inlineStr">
        <is>
          <t>2</t>
        </is>
      </c>
      <c r="BX95" s="2" t="inlineStr">
        <is>
          <t/>
        </is>
      </c>
      <c r="BY95" t="inlineStr">
        <is>
          <t/>
        </is>
      </c>
      <c r="BZ95" s="2" t="inlineStr">
        <is>
          <t>licencja wyłączna</t>
        </is>
      </c>
      <c r="CA95" s="2" t="inlineStr">
        <is>
          <t>3</t>
        </is>
      </c>
      <c r="CB95" s="2" t="inlineStr">
        <is>
          <t/>
        </is>
      </c>
      <c r="CC95" t="inlineStr">
        <is>
          <t>rodzaj umowy licencyjnej dającej licencjobiorcy prawo do wyłącznego korzystania z prawa do dobra (utworu, znaku handlowego lub patentu) na określonym terytorium lub polu eksploatacji prawa</t>
        </is>
      </c>
      <c r="CD95" t="inlineStr">
        <is>
          <t/>
        </is>
      </c>
      <c r="CE95" t="inlineStr">
        <is>
          <t/>
        </is>
      </c>
      <c r="CF95" t="inlineStr">
        <is>
          <t/>
        </is>
      </c>
      <c r="CG95" t="inlineStr">
        <is>
          <t/>
        </is>
      </c>
      <c r="CH95" t="inlineStr">
        <is>
          <t/>
        </is>
      </c>
      <c r="CI95" t="inlineStr">
        <is>
          <t/>
        </is>
      </c>
      <c r="CJ95" t="inlineStr">
        <is>
          <t/>
        </is>
      </c>
      <c r="CK95" t="inlineStr">
        <is>
          <t/>
        </is>
      </c>
      <c r="CL95" t="inlineStr">
        <is>
          <t/>
        </is>
      </c>
      <c r="CM95" t="inlineStr">
        <is>
          <t/>
        </is>
      </c>
      <c r="CN95" t="inlineStr">
        <is>
          <t/>
        </is>
      </c>
      <c r="CO95" t="inlineStr">
        <is>
          <t/>
        </is>
      </c>
      <c r="CP95" t="inlineStr">
        <is>
          <t/>
        </is>
      </c>
      <c r="CQ95" t="inlineStr">
        <is>
          <t/>
        </is>
      </c>
      <c r="CR95" t="inlineStr">
        <is>
          <t/>
        </is>
      </c>
      <c r="CS95" t="inlineStr">
        <is>
          <t/>
        </is>
      </c>
      <c r="CT95" s="2" t="inlineStr">
        <is>
          <t>ensamlicens|
exklusivlicens|
exklusiv licens</t>
        </is>
      </c>
      <c r="CU95" s="2" t="inlineStr">
        <is>
          <t>2|
2|
2</t>
        </is>
      </c>
      <c r="CV95" s="2" t="inlineStr">
        <is>
          <t xml:space="preserve">|
|
</t>
        </is>
      </c>
      <c r="CW95" t="inlineStr">
        <is>
          <t/>
        </is>
      </c>
    </row>
    <row r="96">
      <c r="A96" s="1" t="str">
        <f>HYPERLINK("https://iate.europa.eu/entry/result/858545/all", "858545")</f>
        <v>858545</v>
      </c>
      <c r="B96" t="inlineStr">
        <is>
          <t>LAW</t>
        </is>
      </c>
      <c r="C96" t="inlineStr">
        <is>
          <t>LAW</t>
        </is>
      </c>
      <c r="D96" t="inlineStr">
        <is>
          <t>yes</t>
        </is>
      </c>
      <c r="E96" t="inlineStr">
        <is>
          <t/>
        </is>
      </c>
      <c r="F96" s="2" t="inlineStr">
        <is>
          <t>презумпция за валидност</t>
        </is>
      </c>
      <c r="G96" s="2" t="inlineStr">
        <is>
          <t>3</t>
        </is>
      </c>
      <c r="H96" s="2" t="inlineStr">
        <is>
          <t/>
        </is>
      </c>
      <c r="I96" t="inlineStr">
        <is>
          <t>принцип, според който се приема валидността на автентични актове, документи и др., при положение че тя не е оспорена и че въпросните актове или документи не са отменени или оттеглени</t>
        </is>
      </c>
      <c r="J96" s="2" t="inlineStr">
        <is>
          <t>domněnka platnosti</t>
        </is>
      </c>
      <c r="K96" s="2" t="inlineStr">
        <is>
          <t>3</t>
        </is>
      </c>
      <c r="L96" s="2" t="inlineStr">
        <is>
          <t/>
        </is>
      </c>
      <c r="M96" t="inlineStr">
        <is>
          <t>předpoklad, že je něco platné, až do okamžiku prokázání opaku</t>
        </is>
      </c>
      <c r="N96" s="2" t="inlineStr">
        <is>
          <t>formodning om gyldighed</t>
        </is>
      </c>
      <c r="O96" s="2" t="inlineStr">
        <is>
          <t>4</t>
        </is>
      </c>
      <c r="P96" s="2" t="inlineStr">
        <is>
          <t/>
        </is>
      </c>
      <c r="Q96" t="inlineStr">
        <is>
          <t>Mekanisme, hvor noget næsten automatisk anses for at være gyldigt.</t>
        </is>
      </c>
      <c r="R96" s="2" t="inlineStr">
        <is>
          <t>Vermutung der Rechtsgültigkeit</t>
        </is>
      </c>
      <c r="S96" s="2" t="inlineStr">
        <is>
          <t>2</t>
        </is>
      </c>
      <c r="T96" s="2" t="inlineStr">
        <is>
          <t/>
        </is>
      </c>
      <c r="U96" t="inlineStr">
        <is>
          <t/>
        </is>
      </c>
      <c r="V96" s="2" t="inlineStr">
        <is>
          <t>τεκμήριο εγκυρότητας</t>
        </is>
      </c>
      <c r="W96" s="2" t="inlineStr">
        <is>
          <t>3</t>
        </is>
      </c>
      <c r="X96" s="2" t="inlineStr">
        <is>
          <t/>
        </is>
      </c>
      <c r="Y96" t="inlineStr">
        <is>
          <t/>
        </is>
      </c>
      <c r="Z96" s="2" t="inlineStr">
        <is>
          <t>presumption of validity</t>
        </is>
      </c>
      <c r="AA96" s="2" t="inlineStr">
        <is>
          <t>4</t>
        </is>
      </c>
      <c r="AB96" s="2" t="inlineStr">
        <is>
          <t/>
        </is>
      </c>
      <c r="AC96" t="inlineStr">
        <is>
          <t>mechanism whereby something is automatically deemed to be valid up to a certain point</t>
        </is>
      </c>
      <c r="AD96" s="2" t="inlineStr">
        <is>
          <t>presunción de validez</t>
        </is>
      </c>
      <c r="AE96" s="2" t="inlineStr">
        <is>
          <t>3</t>
        </is>
      </c>
      <c r="AF96" s="2" t="inlineStr">
        <is>
          <t/>
        </is>
      </c>
      <c r="AG96" t="inlineStr">
        <is>
          <t>Suposición de que un acto o documento es válido salvo impugnación o prueba de lo contrario.&lt;br&gt;Se dice en particular de los documentos públicos con fuerza ejecutiva &lt;a href="/entry/result/800249/all" id="ENTRY_TO_ENTRY_CONVERTER" target="_blank"&gt;IATE:800249&lt;/a&gt; .</t>
        </is>
      </c>
      <c r="AH96" t="inlineStr">
        <is>
          <t/>
        </is>
      </c>
      <c r="AI96" t="inlineStr">
        <is>
          <t/>
        </is>
      </c>
      <c r="AJ96" t="inlineStr">
        <is>
          <t/>
        </is>
      </c>
      <c r="AK96" t="inlineStr">
        <is>
          <t/>
        </is>
      </c>
      <c r="AL96" s="2" t="inlineStr">
        <is>
          <t>pätevyysolettama</t>
        </is>
      </c>
      <c r="AM96" s="2" t="inlineStr">
        <is>
          <t>3</t>
        </is>
      </c>
      <c r="AN96" s="2" t="inlineStr">
        <is>
          <t/>
        </is>
      </c>
      <c r="AO96" t="inlineStr">
        <is>
          <t/>
        </is>
      </c>
      <c r="AP96" s="2" t="inlineStr">
        <is>
          <t>présomption de validité</t>
        </is>
      </c>
      <c r="AQ96" s="2" t="inlineStr">
        <is>
          <t>3</t>
        </is>
      </c>
      <c r="AR96" s="2" t="inlineStr">
        <is>
          <t/>
        </is>
      </c>
      <c r="AS96" t="inlineStr">
        <is>
          <t>supposition de validité, jusqu'à preuve du contraire</t>
        </is>
      </c>
      <c r="AT96" s="2" t="inlineStr">
        <is>
          <t>toimhde bailíochta</t>
        </is>
      </c>
      <c r="AU96" s="2" t="inlineStr">
        <is>
          <t>3</t>
        </is>
      </c>
      <c r="AV96" s="2" t="inlineStr">
        <is>
          <t/>
        </is>
      </c>
      <c r="AW96" t="inlineStr">
        <is>
          <t/>
        </is>
      </c>
      <c r="AX96" t="inlineStr">
        <is>
          <t/>
        </is>
      </c>
      <c r="AY96" t="inlineStr">
        <is>
          <t/>
        </is>
      </c>
      <c r="AZ96" t="inlineStr">
        <is>
          <t/>
        </is>
      </c>
      <c r="BA96" t="inlineStr">
        <is>
          <t/>
        </is>
      </c>
      <c r="BB96" s="2" t="inlineStr">
        <is>
          <t>az érvényesség vélelme</t>
        </is>
      </c>
      <c r="BC96" s="2" t="inlineStr">
        <is>
          <t>4</t>
        </is>
      </c>
      <c r="BD96" s="2" t="inlineStr">
        <is>
          <t/>
        </is>
      </c>
      <c r="BE96" t="inlineStr">
        <is>
          <t>Az érvényesség (gyakran szabadalom, védjegy stb. érvényességének) feltételezése, amíg be nem bizonyosodik az ellenkezője.</t>
        </is>
      </c>
      <c r="BF96" s="2" t="inlineStr">
        <is>
          <t>presunzione di validità</t>
        </is>
      </c>
      <c r="BG96" s="2" t="inlineStr">
        <is>
          <t>3</t>
        </is>
      </c>
      <c r="BH96" s="2" t="inlineStr">
        <is>
          <t/>
        </is>
      </c>
      <c r="BI96" t="inlineStr">
        <is>
          <t>Principio in base al quale si considera un atto valido fino a prova contraria.</t>
        </is>
      </c>
      <c r="BJ96" s="2" t="inlineStr">
        <is>
          <t>galiojimo prezumpcija</t>
        </is>
      </c>
      <c r="BK96" s="2" t="inlineStr">
        <is>
          <t>3</t>
        </is>
      </c>
      <c r="BL96" s="2" t="inlineStr">
        <is>
          <t/>
        </is>
      </c>
      <c r="BM96" t="inlineStr">
        <is>
          <t/>
        </is>
      </c>
      <c r="BN96" s="2" t="inlineStr">
        <is>
          <t>derīguma prezumpcija</t>
        </is>
      </c>
      <c r="BO96" s="2" t="inlineStr">
        <is>
          <t>2</t>
        </is>
      </c>
      <c r="BP96" s="2" t="inlineStr">
        <is>
          <t/>
        </is>
      </c>
      <c r="BQ96" t="inlineStr">
        <is>
          <t>Kopienas preču zīmju tiesas uzskata Kopienas preču zīmi par derīgu, ja vien atbildētājs tās derīgumu neapstrīd ar pretprasību par atcelšanu vai spēkā neesamības paziņošanu.</t>
        </is>
      </c>
      <c r="BR96" s="2" t="inlineStr">
        <is>
          <t>preżunzjoni ta' validità</t>
        </is>
      </c>
      <c r="BS96" s="2" t="inlineStr">
        <is>
          <t>3</t>
        </is>
      </c>
      <c r="BT96" s="2" t="inlineStr">
        <is>
          <t/>
        </is>
      </c>
      <c r="BU96" t="inlineStr">
        <is>
          <t>suppożizzjoni ta' validità dment li ma tingħatax prova kuntrarja,&lt;br&gt;eż.: &lt;i&gt;praesumitur pro legitimatione&lt;/i&gt; - preżunzjoni ta' leġittimità</t>
        </is>
      </c>
      <c r="BV96" s="2" t="inlineStr">
        <is>
          <t>vermoeden van geldigheid</t>
        </is>
      </c>
      <c r="BW96" s="2" t="inlineStr">
        <is>
          <t>3</t>
        </is>
      </c>
      <c r="BX96" s="2" t="inlineStr">
        <is>
          <t/>
        </is>
      </c>
      <c r="BY96" t="inlineStr">
        <is>
          <t/>
        </is>
      </c>
      <c r="BZ96" s="2" t="inlineStr">
        <is>
          <t>domniemanie ważności</t>
        </is>
      </c>
      <c r="CA96" s="2" t="inlineStr">
        <is>
          <t>2</t>
        </is>
      </c>
      <c r="CB96" s="2" t="inlineStr">
        <is>
          <t/>
        </is>
      </c>
      <c r="CC96" t="inlineStr">
        <is>
          <t>założenie, że akt lub dokument są ważne, do czasu udowodnienia, że jest inaczej</t>
        </is>
      </c>
      <c r="CD96" s="2" t="inlineStr">
        <is>
          <t>presunção de validade</t>
        </is>
      </c>
      <c r="CE96" s="2" t="inlineStr">
        <is>
          <t>3</t>
        </is>
      </c>
      <c r="CF96" s="2" t="inlineStr">
        <is>
          <t/>
        </is>
      </c>
      <c r="CG96" t="inlineStr">
        <is>
          <t>Princípio segundo o qual um ato, documento ou coisa fazem fé, salvo impugnação ou prova em contrário.</t>
        </is>
      </c>
      <c r="CH96" t="inlineStr">
        <is>
          <t/>
        </is>
      </c>
      <c r="CI96" t="inlineStr">
        <is>
          <t/>
        </is>
      </c>
      <c r="CJ96" t="inlineStr">
        <is>
          <t/>
        </is>
      </c>
      <c r="CK96" t="inlineStr">
        <is>
          <t/>
        </is>
      </c>
      <c r="CL96" s="2" t="inlineStr">
        <is>
          <t>domnienka platnosti</t>
        </is>
      </c>
      <c r="CM96" s="2" t="inlineStr">
        <is>
          <t>3</t>
        </is>
      </c>
      <c r="CN96" s="2" t="inlineStr">
        <is>
          <t/>
        </is>
      </c>
      <c r="CO96" t="inlineStr">
        <is>
          <t/>
        </is>
      </c>
      <c r="CP96" s="2" t="inlineStr">
        <is>
          <t>domneva veljavnosti</t>
        </is>
      </c>
      <c r="CQ96" s="2" t="inlineStr">
        <is>
          <t>3</t>
        </is>
      </c>
      <c r="CR96" s="2" t="inlineStr">
        <is>
          <t/>
        </is>
      </c>
      <c r="CS96" t="inlineStr">
        <is>
          <t/>
        </is>
      </c>
      <c r="CT96" s="2" t="inlineStr">
        <is>
          <t>giltighetspresumtion</t>
        </is>
      </c>
      <c r="CU96" s="2" t="inlineStr">
        <is>
          <t>3</t>
        </is>
      </c>
      <c r="CV96" s="2" t="inlineStr">
        <is>
          <t/>
        </is>
      </c>
      <c r="CW96" t="inlineStr">
        <is>
          <t/>
        </is>
      </c>
    </row>
    <row r="97">
      <c r="A97" s="1" t="str">
        <f>HYPERLINK("https://iate.europa.eu/entry/result/767476/all", "767476")</f>
        <v>767476</v>
      </c>
      <c r="B97" t="inlineStr">
        <is>
          <t>LAW;TRADE;FINANCE;PRODUCTION, TECHNOLOGY AND RESEARCH</t>
        </is>
      </c>
      <c r="C97" t="inlineStr">
        <is>
          <t>LAW;TRADE|international trade|international trade;FINANCE|taxation;PRODUCTION, TECHNOLOGY AND RESEARCH|research and intellectual property|intellectual property</t>
        </is>
      </c>
      <c r="D97" t="inlineStr">
        <is>
          <t>no</t>
        </is>
      </c>
      <c r="E97" t="inlineStr">
        <is>
          <t/>
        </is>
      </c>
      <c r="F97" s="2" t="inlineStr">
        <is>
          <t>правоприемник</t>
        </is>
      </c>
      <c r="G97" s="2" t="inlineStr">
        <is>
          <t>4</t>
        </is>
      </c>
      <c r="H97" s="2" t="inlineStr">
        <is>
          <t/>
        </is>
      </c>
      <c r="I97" t="inlineStr">
        <is>
          <t>лице, което е придобило право или задължение от друго лице, наречено негов праводател</t>
        </is>
      </c>
      <c r="J97" t="inlineStr">
        <is>
          <t/>
        </is>
      </c>
      <c r="K97" t="inlineStr">
        <is>
          <t/>
        </is>
      </c>
      <c r="L97" t="inlineStr">
        <is>
          <t/>
        </is>
      </c>
      <c r="M97" t="inlineStr">
        <is>
          <t/>
        </is>
      </c>
      <c r="N97" s="2" t="inlineStr">
        <is>
          <t>erhverver|
rettighedserhverver|
retsefterfølger|
den til hvem retten er overgået</t>
        </is>
      </c>
      <c r="O97" s="2" t="inlineStr">
        <is>
          <t>4|
4|
4|
4</t>
        </is>
      </c>
      <c r="P97" s="2" t="inlineStr">
        <is>
          <t xml:space="preserve">|
|
|
</t>
        </is>
      </c>
      <c r="Q97" t="inlineStr">
        <is>
          <t/>
        </is>
      </c>
      <c r="R97" s="2" t="inlineStr">
        <is>
          <t>Rechtsnachfolger</t>
        </is>
      </c>
      <c r="S97" s="2" t="inlineStr">
        <is>
          <t>3</t>
        </is>
      </c>
      <c r="T97" s="2" t="inlineStr">
        <is>
          <t/>
        </is>
      </c>
      <c r="U97" t="inlineStr">
        <is>
          <t>Personne qui a acquis un droit ou une obligation d'une autre personne</t>
        </is>
      </c>
      <c r="V97" s="2" t="inlineStr">
        <is>
          <t>διάδοχος</t>
        </is>
      </c>
      <c r="W97" s="2" t="inlineStr">
        <is>
          <t>3</t>
        </is>
      </c>
      <c r="X97" s="2" t="inlineStr">
        <is>
          <t/>
        </is>
      </c>
      <c r="Y97" t="inlineStr">
        <is>
          <t/>
        </is>
      </c>
      <c r="Z97" s="2" t="inlineStr">
        <is>
          <t>assignee|
successor in title|
successor title</t>
        </is>
      </c>
      <c r="AA97" s="2" t="inlineStr">
        <is>
          <t>3|
3|
1</t>
        </is>
      </c>
      <c r="AB97" s="2" t="inlineStr">
        <is>
          <t xml:space="preserve">|
|
</t>
        </is>
      </c>
      <c r="AC97" t="inlineStr">
        <is>
          <t/>
        </is>
      </c>
      <c r="AD97" s="2" t="inlineStr">
        <is>
          <t>causahabiente|
derechohabiente</t>
        </is>
      </c>
      <c r="AE97" s="2" t="inlineStr">
        <is>
          <t>3|
3</t>
        </is>
      </c>
      <c r="AF97" s="2" t="inlineStr">
        <is>
          <t xml:space="preserve">|
</t>
        </is>
      </c>
      <c r="AG97" t="inlineStr">
        <is>
          <t/>
        </is>
      </c>
      <c r="AH97" t="inlineStr">
        <is>
          <t/>
        </is>
      </c>
      <c r="AI97" t="inlineStr">
        <is>
          <t/>
        </is>
      </c>
      <c r="AJ97" t="inlineStr">
        <is>
          <t/>
        </is>
      </c>
      <c r="AK97" t="inlineStr">
        <is>
          <t/>
        </is>
      </c>
      <c r="AL97" t="inlineStr">
        <is>
          <t/>
        </is>
      </c>
      <c r="AM97" t="inlineStr">
        <is>
          <t/>
        </is>
      </c>
      <c r="AN97" t="inlineStr">
        <is>
          <t/>
        </is>
      </c>
      <c r="AO97" t="inlineStr">
        <is>
          <t/>
        </is>
      </c>
      <c r="AP97" s="2" t="inlineStr">
        <is>
          <t>ayant cause|
ayant droit</t>
        </is>
      </c>
      <c r="AQ97" s="2" t="inlineStr">
        <is>
          <t>3|
3</t>
        </is>
      </c>
      <c r="AR97" s="2" t="inlineStr">
        <is>
          <t xml:space="preserve">|
</t>
        </is>
      </c>
      <c r="AS97" t="inlineStr">
        <is>
          <t>Personne qui a acquis un droit ou une obligation d'une autre personne appelée son auteur</t>
        </is>
      </c>
      <c r="AT97" s="2" t="inlineStr">
        <is>
          <t>sannaí|
comharba i dteideal</t>
        </is>
      </c>
      <c r="AU97" s="2" t="inlineStr">
        <is>
          <t>3|
3</t>
        </is>
      </c>
      <c r="AV97" s="2" t="inlineStr">
        <is>
          <t xml:space="preserve">|
</t>
        </is>
      </c>
      <c r="AW97" t="inlineStr">
        <is>
          <t/>
        </is>
      </c>
      <c r="AX97" t="inlineStr">
        <is>
          <t/>
        </is>
      </c>
      <c r="AY97" t="inlineStr">
        <is>
          <t/>
        </is>
      </c>
      <c r="AZ97" t="inlineStr">
        <is>
          <t/>
        </is>
      </c>
      <c r="BA97" t="inlineStr">
        <is>
          <t/>
        </is>
      </c>
      <c r="BB97" t="inlineStr">
        <is>
          <t/>
        </is>
      </c>
      <c r="BC97" t="inlineStr">
        <is>
          <t/>
        </is>
      </c>
      <c r="BD97" t="inlineStr">
        <is>
          <t/>
        </is>
      </c>
      <c r="BE97" t="inlineStr">
        <is>
          <t/>
        </is>
      </c>
      <c r="BF97" s="2" t="inlineStr">
        <is>
          <t>avente causa</t>
        </is>
      </c>
      <c r="BG97" s="2" t="inlineStr">
        <is>
          <t>2</t>
        </is>
      </c>
      <c r="BH97" s="2" t="inlineStr">
        <is>
          <t/>
        </is>
      </c>
      <c r="BI97" t="inlineStr">
        <is>
          <t/>
        </is>
      </c>
      <c r="BJ97" s="2" t="inlineStr">
        <is>
          <t>teisių perėmėjas</t>
        </is>
      </c>
      <c r="BK97" s="2" t="inlineStr">
        <is>
          <t>3</t>
        </is>
      </c>
      <c r="BL97" s="2" t="inlineStr">
        <is>
          <t/>
        </is>
      </c>
      <c r="BM97" t="inlineStr">
        <is>
          <t/>
        </is>
      </c>
      <c r="BN97" s="2" t="inlineStr">
        <is>
          <t>tiesībpārņēmējs|
tiesību pārņēmējs</t>
        </is>
      </c>
      <c r="BO97" s="2" t="inlineStr">
        <is>
          <t>3|
2</t>
        </is>
      </c>
      <c r="BP97" s="2" t="inlineStr">
        <is>
          <t xml:space="preserve">|
</t>
        </is>
      </c>
      <c r="BQ97" t="inlineStr">
        <is>
          <t>Persona (mantinieks vai tiesību pēcnieks), kas pārņem no līguma izrietošas tiesības un saistības.</t>
        </is>
      </c>
      <c r="BR97" t="inlineStr">
        <is>
          <t/>
        </is>
      </c>
      <c r="BS97" t="inlineStr">
        <is>
          <t/>
        </is>
      </c>
      <c r="BT97" t="inlineStr">
        <is>
          <t/>
        </is>
      </c>
      <c r="BU97" t="inlineStr">
        <is>
          <t/>
        </is>
      </c>
      <c r="BV97" s="2" t="inlineStr">
        <is>
          <t>rechtsopvolger|
rechtverkrijgende</t>
        </is>
      </c>
      <c r="BW97" s="2" t="inlineStr">
        <is>
          <t>2|
2</t>
        </is>
      </c>
      <c r="BX97" s="2" t="inlineStr">
        <is>
          <t xml:space="preserve">|
</t>
        </is>
      </c>
      <c r="BY97" t="inlineStr">
        <is>
          <t/>
        </is>
      </c>
      <c r="BZ97" s="2" t="inlineStr">
        <is>
          <t>następca prawny</t>
        </is>
      </c>
      <c r="CA97" s="2" t="inlineStr">
        <is>
          <t>3</t>
        </is>
      </c>
      <c r="CB97" s="2" t="inlineStr">
        <is>
          <t/>
        </is>
      </c>
      <c r="CC97" t="inlineStr">
        <is>
          <t/>
        </is>
      </c>
      <c r="CD97" s="2" t="inlineStr">
        <is>
          <t>transmissário</t>
        </is>
      </c>
      <c r="CE97" s="2" t="inlineStr">
        <is>
          <t>2</t>
        </is>
      </c>
      <c r="CF97" s="2" t="inlineStr">
        <is>
          <t/>
        </is>
      </c>
      <c r="CG97" t="inlineStr">
        <is>
          <t>Aquele que recebe um direito ou obrigação de outrem, chamado transmitente.</t>
        </is>
      </c>
      <c r="CH97" t="inlineStr">
        <is>
          <t/>
        </is>
      </c>
      <c r="CI97" t="inlineStr">
        <is>
          <t/>
        </is>
      </c>
      <c r="CJ97" t="inlineStr">
        <is>
          <t/>
        </is>
      </c>
      <c r="CK97" t="inlineStr">
        <is>
          <t/>
        </is>
      </c>
      <c r="CL97" t="inlineStr">
        <is>
          <t/>
        </is>
      </c>
      <c r="CM97" t="inlineStr">
        <is>
          <t/>
        </is>
      </c>
      <c r="CN97" t="inlineStr">
        <is>
          <t/>
        </is>
      </c>
      <c r="CO97" t="inlineStr">
        <is>
          <t/>
        </is>
      </c>
      <c r="CP97" t="inlineStr">
        <is>
          <t/>
        </is>
      </c>
      <c r="CQ97" t="inlineStr">
        <is>
          <t/>
        </is>
      </c>
      <c r="CR97" t="inlineStr">
        <is>
          <t/>
        </is>
      </c>
      <c r="CS97" t="inlineStr">
        <is>
          <t/>
        </is>
      </c>
      <c r="CT97" s="2" t="inlineStr">
        <is>
          <t>den till vilken rätten har övergått|
rättsinnehavare|
förvärvare</t>
        </is>
      </c>
      <c r="CU97" s="2" t="inlineStr">
        <is>
          <t>3|
3|
3</t>
        </is>
      </c>
      <c r="CV97" s="2" t="inlineStr">
        <is>
          <t xml:space="preserve">|
|
</t>
        </is>
      </c>
      <c r="CW97" t="inlineStr">
        <is>
          <t>"rättsinnehavare, juridisk benämning på den som har möjlighet att göra gällande en rättighet, t.ex. en fordran. Eftersom en fordran kan övergå till annan person är det viktigt att fastställa vem som vid varje tidpunkt kan göra den gällande i egenskap av rättsinnehavare."</t>
        </is>
      </c>
    </row>
    <row r="98">
      <c r="A98" s="1" t="str">
        <f>HYPERLINK("https://iate.europa.eu/entry/result/793208/all", "793208")</f>
        <v>793208</v>
      </c>
      <c r="B98" t="inlineStr">
        <is>
          <t>LAW</t>
        </is>
      </c>
      <c r="C98" t="inlineStr">
        <is>
          <t>LAW</t>
        </is>
      </c>
      <c r="D98" t="inlineStr">
        <is>
          <t>yes</t>
        </is>
      </c>
      <c r="E98" t="inlineStr">
        <is>
          <t/>
        </is>
      </c>
      <c r="F98" t="inlineStr">
        <is>
          <t/>
        </is>
      </c>
      <c r="G98" t="inlineStr">
        <is>
          <t/>
        </is>
      </c>
      <c r="H98" t="inlineStr">
        <is>
          <t/>
        </is>
      </c>
      <c r="I98" t="inlineStr">
        <is>
          <t/>
        </is>
      </c>
      <c r="J98" t="inlineStr">
        <is>
          <t/>
        </is>
      </c>
      <c r="K98" t="inlineStr">
        <is>
          <t/>
        </is>
      </c>
      <c r="L98" t="inlineStr">
        <is>
          <t/>
        </is>
      </c>
      <c r="M98" t="inlineStr">
        <is>
          <t/>
        </is>
      </c>
      <c r="N98" s="2" t="inlineStr">
        <is>
          <t>uberettiget berigelse|
uretmæssig berigelse</t>
        </is>
      </c>
      <c r="O98" s="2" t="inlineStr">
        <is>
          <t>4|
4</t>
        </is>
      </c>
      <c r="P98" s="2" t="inlineStr">
        <is>
          <t xml:space="preserve">|
</t>
        </is>
      </c>
      <c r="Q98" t="inlineStr">
        <is>
          <t/>
        </is>
      </c>
      <c r="R98" s="2" t="inlineStr">
        <is>
          <t>ungerechtfertigte Bereicherung</t>
        </is>
      </c>
      <c r="S98" s="2" t="inlineStr">
        <is>
          <t>3</t>
        </is>
      </c>
      <c r="T98" s="2" t="inlineStr">
        <is>
          <t/>
        </is>
      </c>
      <c r="U98" t="inlineStr">
        <is>
          <t>Vermögensverschiebung ohne rechtfertigenden Grund, die ein gesetzliches Schuldverhältnis begründet; Verbesserung der Vermögenslage einer Person ohne rechtlichen Grund</t>
        </is>
      </c>
      <c r="V98" s="2" t="inlineStr">
        <is>
          <t>αδικαιολόγητος πλουτισμός</t>
        </is>
      </c>
      <c r="W98" s="2" t="inlineStr">
        <is>
          <t>3</t>
        </is>
      </c>
      <c r="X98" s="2" t="inlineStr">
        <is>
          <t/>
        </is>
      </c>
      <c r="Y98" t="inlineStr">
        <is>
          <t/>
        </is>
      </c>
      <c r="Z98" s="2" t="inlineStr">
        <is>
          <t>unjust enrichment|
unjustified enrichment</t>
        </is>
      </c>
      <c r="AA98" s="2" t="inlineStr">
        <is>
          <t>3|
3</t>
        </is>
      </c>
      <c r="AB98" s="2" t="inlineStr">
        <is>
          <t xml:space="preserve">|
</t>
        </is>
      </c>
      <c r="AC98" t="inlineStr">
        <is>
          <t>A legal doctrine stating that if a person receives money or other property through no effort of his own, at the expense of another, the recipient should return the property to the rightful owner, even if the property was not obtained illegally. Most courts will order that the property be returned if the party who has suffered the loss brings a lawsuit.</t>
        </is>
      </c>
      <c r="AD98" s="2" t="inlineStr">
        <is>
          <t>enriquecimiento sin causa|
enriquecimiento injusto</t>
        </is>
      </c>
      <c r="AE98" s="2" t="inlineStr">
        <is>
          <t>3|
4</t>
        </is>
      </c>
      <c r="AF98" s="2" t="inlineStr">
        <is>
          <t xml:space="preserve">|
</t>
        </is>
      </c>
      <c r="AG98" t="inlineStr">
        <is>
          <t>"&lt;i&gt;enriquecimiento&lt;/i&gt;": Acción o efecto de enriquecer o enriquecerse, de hacer fortuna o de aumentarla considerablemente.&lt;br&gt;"&lt;i&gt;enriquecimiento sin causa&lt;/i&gt;": Aumento de un patrimonio con empobrecimiento del ajeno y sin el amparo en normas legales ni en los convenios ni actos privados.&lt;br&gt;La doctrina jurídica suele incurrir en un descuido técnico que consiste en considerar &lt;i&gt;injusto&lt;/i&gt; todo &lt;i&gt;enriquecimiento sin causa&lt;/i&gt;. La afirmación peca cuando menos de apresurada. Si todo &lt;i&gt;enriquecimiento sin causa&lt;/i&gt; adolece de inequitativo en lo económico, puede no suceder lo mismo en el campo jurídico; por ejemplo, cuando no solamente hay error en quien paga sin ser deudor, sino confusión en el acreedor que, por apariencias u otras circunstancias, creyó que se satisfacía su crédito.</t>
        </is>
      </c>
      <c r="AH98" s="2" t="inlineStr">
        <is>
          <t>alusetu rikastumine</t>
        </is>
      </c>
      <c r="AI98" s="2" t="inlineStr">
        <is>
          <t>3</t>
        </is>
      </c>
      <c r="AJ98" s="2" t="inlineStr">
        <is>
          <t/>
        </is>
      </c>
      <c r="AK98" t="inlineStr">
        <is>
          <t/>
        </is>
      </c>
      <c r="AL98" s="2" t="inlineStr">
        <is>
          <t>perusteeton etu</t>
        </is>
      </c>
      <c r="AM98" s="2" t="inlineStr">
        <is>
          <t>3</t>
        </is>
      </c>
      <c r="AN98" s="2" t="inlineStr">
        <is>
          <t/>
        </is>
      </c>
      <c r="AO98" t="inlineStr">
        <is>
          <t/>
        </is>
      </c>
      <c r="AP98" s="2" t="inlineStr">
        <is>
          <t>enrichissement sans cause</t>
        </is>
      </c>
      <c r="AQ98" s="2" t="inlineStr">
        <is>
          <t>3</t>
        </is>
      </c>
      <c r="AR98" s="2" t="inlineStr">
        <is>
          <t/>
        </is>
      </c>
      <c r="AS98" t="inlineStr">
        <is>
          <t>principe selon lequel nul ne peut s'enrichir sans cause légitime aux dépens d'autrui</t>
        </is>
      </c>
      <c r="AT98" s="2" t="inlineStr">
        <is>
          <t>saibhriú éagórach</t>
        </is>
      </c>
      <c r="AU98" s="2" t="inlineStr">
        <is>
          <t>3</t>
        </is>
      </c>
      <c r="AV98" s="2" t="inlineStr">
        <is>
          <t/>
        </is>
      </c>
      <c r="AW98" t="inlineStr">
        <is>
          <t/>
        </is>
      </c>
      <c r="AX98" t="inlineStr">
        <is>
          <t/>
        </is>
      </c>
      <c r="AY98" t="inlineStr">
        <is>
          <t/>
        </is>
      </c>
      <c r="AZ98" t="inlineStr">
        <is>
          <t/>
        </is>
      </c>
      <c r="BA98" t="inlineStr">
        <is>
          <t/>
        </is>
      </c>
      <c r="BB98" s="2" t="inlineStr">
        <is>
          <t>jogalap nélküli gazdagodás</t>
        </is>
      </c>
      <c r="BC98" s="2" t="inlineStr">
        <is>
          <t>4</t>
        </is>
      </c>
      <c r="BD98" s="2" t="inlineStr">
        <is>
          <t/>
        </is>
      </c>
      <c r="BE98" t="inlineStr">
        <is>
          <t>Az a jogelv, amely szerint aki másnak rovására jogalap nélkül jut vagyoni előnyhöz, köteles ezt az előnyt visszatéríteni.</t>
        </is>
      </c>
      <c r="BF98" s="2" t="inlineStr">
        <is>
          <t>arricchimento senza causa|
arricchimento senza giusta causa|
indebito arricchimento</t>
        </is>
      </c>
      <c r="BG98" s="2" t="inlineStr">
        <is>
          <t>4|
3|
3</t>
        </is>
      </c>
      <c r="BH98" s="2" t="inlineStr">
        <is>
          <t xml:space="preserve">|
|
</t>
        </is>
      </c>
      <c r="BI98" t="inlineStr">
        <is>
          <t>Si verifica in tutti i casi in cui taluno si arricchisce ai danni di un’altra persona, senza che tale vantaggio abbia una ragione giustificatrice. Dà luogo ad un’obbligazione di indennizzo o di restituzione, se l’arricchimento ha avuto per oggetto una cosa determinata, da parte di colui che si è arricchito.</t>
        </is>
      </c>
      <c r="BJ98" t="inlineStr">
        <is>
          <t/>
        </is>
      </c>
      <c r="BK98" t="inlineStr">
        <is>
          <t/>
        </is>
      </c>
      <c r="BL98" t="inlineStr">
        <is>
          <t/>
        </is>
      </c>
      <c r="BM98" t="inlineStr">
        <is>
          <t/>
        </is>
      </c>
      <c r="BN98" s="2" t="inlineStr">
        <is>
          <t>nepamatota iedzīvošanās|
netaisna iedzīvošanās</t>
        </is>
      </c>
      <c r="BO98" s="2" t="inlineStr">
        <is>
          <t>3|
3</t>
        </is>
      </c>
      <c r="BP98" s="2" t="inlineStr">
        <is>
          <t xml:space="preserve">|
</t>
        </is>
      </c>
      <c r="BQ98" t="inlineStr">
        <is>
          <t/>
        </is>
      </c>
      <c r="BR98" s="2" t="inlineStr">
        <is>
          <t>arrikkiment indebitu|
de in rem verso</t>
        </is>
      </c>
      <c r="BS98" s="2" t="inlineStr">
        <is>
          <t>3|
2</t>
        </is>
      </c>
      <c r="BT98" s="2" t="inlineStr">
        <is>
          <t xml:space="preserve">|
</t>
        </is>
      </c>
      <c r="BU98" t="inlineStr">
        <is>
          <t>Meta l-baġit tal-UE jkun irċieva mingħand operatur ekonomiku, kemm jekk direttament kif ukoll indirettament, somma li legalment ma kellux dritt għaliha, dan jiġi indebitament arrikkit. Din is-sitwazzjoni tiġi rrimedjata b’mod konsiderevoli bil-ħlas lura tas-somma kapitali kkonċernata. Madankollu, matul il-perijodu bejn il-ġbir u l-ħlas lura, is-somma tkun għad-dispożizzjoni tal-UE u mhux tal-operatur ekonomiku.</t>
        </is>
      </c>
      <c r="BV98" s="2" t="inlineStr">
        <is>
          <t>ongerechtvaardigde verrijking</t>
        </is>
      </c>
      <c r="BW98" s="2" t="inlineStr">
        <is>
          <t>3</t>
        </is>
      </c>
      <c r="BX98" s="2" t="inlineStr">
        <is>
          <t/>
        </is>
      </c>
      <c r="BY98" t="inlineStr">
        <is>
          <t>"vermogensverschuiving van de een ten nadele van een ander zonder voldoende rechtsgrond; de verrijkte moet, voorzover redelijk, de schade vergoeden ten belope van het bedrag waarmee hij werd verrijkt; "ongerechtvaardigd" betekent niet dat de verrijking als onrecht wordt ervaren, maar of er al dan niet een redelijke grond voor aanwezig was."</t>
        </is>
      </c>
      <c r="BZ98" s="2" t="inlineStr">
        <is>
          <t>bezpodstawne wzbogacenie</t>
        </is>
      </c>
      <c r="CA98" s="2" t="inlineStr">
        <is>
          <t>4</t>
        </is>
      </c>
      <c r="CB98" s="2" t="inlineStr">
        <is>
          <t/>
        </is>
      </c>
      <c r="CC98" t="inlineStr">
        <is>
          <t>polega na osiągnięciu korzyści majątkowej bez podstawy prawnej kosztem innej osoby. Jest ono podstawą roszczenia majątkowego – bezpodstawnie wzbogacony jest obowiązany do wydania korzyści w naturze, a gdyby nie było to możliwe (np. gdy przedmiot wzbogacenia został zbyty, utracony lub uszkodzony) – do zwrotu jej wartości osobie, kosztem której korzyść została odniesiona (art. 405 Kodeksu cywilnego).</t>
        </is>
      </c>
      <c r="CD98" t="inlineStr">
        <is>
          <t/>
        </is>
      </c>
      <c r="CE98" t="inlineStr">
        <is>
          <t/>
        </is>
      </c>
      <c r="CF98" t="inlineStr">
        <is>
          <t/>
        </is>
      </c>
      <c r="CG98" t="inlineStr">
        <is>
          <t/>
        </is>
      </c>
      <c r="CH98" t="inlineStr">
        <is>
          <t/>
        </is>
      </c>
      <c r="CI98" t="inlineStr">
        <is>
          <t/>
        </is>
      </c>
      <c r="CJ98" t="inlineStr">
        <is>
          <t/>
        </is>
      </c>
      <c r="CK98" t="inlineStr">
        <is>
          <t/>
        </is>
      </c>
      <c r="CL98" s="2" t="inlineStr">
        <is>
          <t>bezdôvodné obohatenie</t>
        </is>
      </c>
      <c r="CM98" s="2" t="inlineStr">
        <is>
          <t>2</t>
        </is>
      </c>
      <c r="CN98" s="2" t="inlineStr">
        <is>
          <t/>
        </is>
      </c>
      <c r="CO98" t="inlineStr">
        <is>
          <t/>
        </is>
      </c>
      <c r="CP98" s="2" t="inlineStr">
        <is>
          <t>neupravičena obogatitev</t>
        </is>
      </c>
      <c r="CQ98" s="2" t="inlineStr">
        <is>
          <t>3</t>
        </is>
      </c>
      <c r="CR98" s="2" t="inlineStr">
        <is>
          <t/>
        </is>
      </c>
      <c r="CS98" t="inlineStr">
        <is>
          <t/>
        </is>
      </c>
      <c r="CT98" s="2" t="inlineStr">
        <is>
          <t>obehörig vinst</t>
        </is>
      </c>
      <c r="CU98" s="2" t="inlineStr">
        <is>
          <t>3</t>
        </is>
      </c>
      <c r="CV98" s="2" t="inlineStr">
        <is>
          <t/>
        </is>
      </c>
      <c r="CW98" t="inlineStr">
        <is>
          <t>"obehörig vinst: vinst som uppkommit utan rättslig grund, t.ex. genom felräkning"</t>
        </is>
      </c>
    </row>
    <row r="99">
      <c r="A99" s="1" t="str">
        <f>HYPERLINK("https://iate.europa.eu/entry/result/796699/all", "796699")</f>
        <v>796699</v>
      </c>
      <c r="B99" t="inlineStr">
        <is>
          <t>LAW</t>
        </is>
      </c>
      <c r="C99" t="inlineStr">
        <is>
          <t>LAW</t>
        </is>
      </c>
      <c r="D99" t="inlineStr">
        <is>
          <t>no</t>
        </is>
      </c>
      <c r="E99" t="inlineStr">
        <is>
          <t/>
        </is>
      </c>
      <c r="F99" s="2" t="inlineStr">
        <is>
          <t>касационно обжалване</t>
        </is>
      </c>
      <c r="G99" s="2" t="inlineStr">
        <is>
          <t>4</t>
        </is>
      </c>
      <c r="H99" s="2" t="inlineStr">
        <is>
          <t/>
        </is>
      </c>
      <c r="I99" t="inlineStr">
        <is>
          <t>извънреден способ за обжалване пред Върховния касационен съд или пред Върховния административен съд срещу съдебно решение от последна инстанция</t>
        </is>
      </c>
      <c r="J99" t="inlineStr">
        <is>
          <t/>
        </is>
      </c>
      <c r="K99" t="inlineStr">
        <is>
          <t/>
        </is>
      </c>
      <c r="L99" t="inlineStr">
        <is>
          <t/>
        </is>
      </c>
      <c r="M99" t="inlineStr">
        <is>
          <t/>
        </is>
      </c>
      <c r="N99" s="2" t="inlineStr">
        <is>
          <t>anke|
yderligere anke|
yderligere appel</t>
        </is>
      </c>
      <c r="O99" s="2" t="inlineStr">
        <is>
          <t>4|
3|
3</t>
        </is>
      </c>
      <c r="P99" s="2" t="inlineStr">
        <is>
          <t xml:space="preserve">|
|
</t>
        </is>
      </c>
      <c r="Q99" t="inlineStr">
        <is>
          <t/>
        </is>
      </c>
      <c r="R99" s="2" t="inlineStr">
        <is>
          <t>Kassationsbeschwerde|
weitere Rechtsmittel</t>
        </is>
      </c>
      <c r="S99" s="2" t="inlineStr">
        <is>
          <t>3|
3</t>
        </is>
      </c>
      <c r="T99" s="2" t="inlineStr">
        <is>
          <t xml:space="preserve">|
</t>
        </is>
      </c>
      <c r="U99" t="inlineStr">
        <is>
          <t>"Kassation ist im mittelalterlichen und ausländischen Recht die Vernichtung eines Urteils auf Grund eines Rechtsmittels" (Münchener Rechtslexikon)</t>
        </is>
      </c>
      <c r="V99" s="2" t="inlineStr">
        <is>
          <t>αίτηση αναίρεσης</t>
        </is>
      </c>
      <c r="W99" s="2" t="inlineStr">
        <is>
          <t>2</t>
        </is>
      </c>
      <c r="X99" s="2" t="inlineStr">
        <is>
          <t/>
        </is>
      </c>
      <c r="Y99" t="inlineStr">
        <is>
          <t>το ένδικο μέσο, με το οποίο ο ηττημένος διάδικος ζητάει από τον Άρειο Πάγο να εξαφανίσει την προσβαλλόμενη τελεσίδικη απόφαση, επειδή έχει νομικά λάθη</t>
        </is>
      </c>
      <c r="Z99" s="2" t="inlineStr">
        <is>
          <t>further appeal|
appeal to the highest instance|
further appeal</t>
        </is>
      </c>
      <c r="AA99" s="2" t="inlineStr">
        <is>
          <t>1|
3|
3</t>
        </is>
      </c>
      <c r="AB99" s="2" t="inlineStr">
        <is>
          <t xml:space="preserve">|
|
</t>
        </is>
      </c>
      <c r="AC99" t="inlineStr">
        <is>
          <t/>
        </is>
      </c>
      <c r="AD99" s="2" t="inlineStr">
        <is>
          <t>recurso de casación</t>
        </is>
      </c>
      <c r="AE99" s="2" t="inlineStr">
        <is>
          <t>3</t>
        </is>
      </c>
      <c r="AF99" s="2" t="inlineStr">
        <is>
          <t/>
        </is>
      </c>
      <c r="AG99" t="inlineStr">
        <is>
          <t/>
        </is>
      </c>
      <c r="AH99" t="inlineStr">
        <is>
          <t/>
        </is>
      </c>
      <c r="AI99" t="inlineStr">
        <is>
          <t/>
        </is>
      </c>
      <c r="AJ99" t="inlineStr">
        <is>
          <t/>
        </is>
      </c>
      <c r="AK99" t="inlineStr">
        <is>
          <t/>
        </is>
      </c>
      <c r="AL99" s="2" t="inlineStr">
        <is>
          <t>muutoksenhaku ylimpään oikeusasteeseen|
kassaatiovalitus</t>
        </is>
      </c>
      <c r="AM99" s="2" t="inlineStr">
        <is>
          <t>3|
2</t>
        </is>
      </c>
      <c r="AN99" s="2" t="inlineStr">
        <is>
          <t xml:space="preserve">|
</t>
        </is>
      </c>
      <c r="AO99" t="inlineStr">
        <is>
          <t/>
        </is>
      </c>
      <c r="AP99" s="2" t="inlineStr">
        <is>
          <t>pourvoi en cassation</t>
        </is>
      </c>
      <c r="AQ99" s="2" t="inlineStr">
        <is>
          <t>2</t>
        </is>
      </c>
      <c r="AR99" s="2" t="inlineStr">
        <is>
          <t/>
        </is>
      </c>
      <c r="AS99" t="inlineStr">
        <is>
          <t>Recours extraordinaire formé devant la Cour de cassation contre une décision de justice rendue en dernier ressort.</t>
        </is>
      </c>
      <c r="AT99" s="2" t="inlineStr">
        <is>
          <t>achomharc deiridh</t>
        </is>
      </c>
      <c r="AU99" s="2" t="inlineStr">
        <is>
          <t>3</t>
        </is>
      </c>
      <c r="AV99" s="2" t="inlineStr">
        <is>
          <t/>
        </is>
      </c>
      <c r="AW99" t="inlineStr">
        <is>
          <t/>
        </is>
      </c>
      <c r="AX99" t="inlineStr">
        <is>
          <t/>
        </is>
      </c>
      <c r="AY99" t="inlineStr">
        <is>
          <t/>
        </is>
      </c>
      <c r="AZ99" t="inlineStr">
        <is>
          <t/>
        </is>
      </c>
      <c r="BA99" t="inlineStr">
        <is>
          <t/>
        </is>
      </c>
      <c r="BB99" t="inlineStr">
        <is>
          <t/>
        </is>
      </c>
      <c r="BC99" t="inlineStr">
        <is>
          <t/>
        </is>
      </c>
      <c r="BD99" t="inlineStr">
        <is>
          <t/>
        </is>
      </c>
      <c r="BE99" t="inlineStr">
        <is>
          <t/>
        </is>
      </c>
      <c r="BF99" s="2" t="inlineStr">
        <is>
          <t>ricorso per cassazione</t>
        </is>
      </c>
      <c r="BG99" s="2" t="inlineStr">
        <is>
          <t>3</t>
        </is>
      </c>
      <c r="BH99" s="2" t="inlineStr">
        <is>
          <t/>
        </is>
      </c>
      <c r="BI99" t="inlineStr">
        <is>
          <t/>
        </is>
      </c>
      <c r="BJ99" t="inlineStr">
        <is>
          <t/>
        </is>
      </c>
      <c r="BK99" t="inlineStr">
        <is>
          <t/>
        </is>
      </c>
      <c r="BL99" t="inlineStr">
        <is>
          <t/>
        </is>
      </c>
      <c r="BM99" t="inlineStr">
        <is>
          <t/>
        </is>
      </c>
      <c r="BN99" t="inlineStr">
        <is>
          <t/>
        </is>
      </c>
      <c r="BO99" t="inlineStr">
        <is>
          <t/>
        </is>
      </c>
      <c r="BP99" t="inlineStr">
        <is>
          <t/>
        </is>
      </c>
      <c r="BQ99" t="inlineStr">
        <is>
          <t/>
        </is>
      </c>
      <c r="BR99" t="inlineStr">
        <is>
          <t/>
        </is>
      </c>
      <c r="BS99" t="inlineStr">
        <is>
          <t/>
        </is>
      </c>
      <c r="BT99" t="inlineStr">
        <is>
          <t/>
        </is>
      </c>
      <c r="BU99" t="inlineStr">
        <is>
          <t/>
        </is>
      </c>
      <c r="BV99" s="2" t="inlineStr">
        <is>
          <t>beroep in cassatie|
cassatieberoep|
cassatie|
voorziening in Cassatie</t>
        </is>
      </c>
      <c r="BW99" s="2" t="inlineStr">
        <is>
          <t>3|
3|
3|
3</t>
        </is>
      </c>
      <c r="BX99" s="2" t="inlineStr">
        <is>
          <t xml:space="preserve">|
|
|
</t>
        </is>
      </c>
      <c r="BY99" t="inlineStr">
        <is>
          <t>"cassatie: verbreking, vernietiging (...) van uitspraken van lagere rechters in het belang van de eenheid van het recht, wegens schennis van het recht (...)."</t>
        </is>
      </c>
      <c r="BZ99" s="2" t="inlineStr">
        <is>
          <t>kasacja|
skarga kasacyjna</t>
        </is>
      </c>
      <c r="CA99" s="2" t="inlineStr">
        <is>
          <t>2|
2</t>
        </is>
      </c>
      <c r="CB99" s="2" t="inlineStr">
        <is>
          <t xml:space="preserve">|
</t>
        </is>
      </c>
      <c r="CC99" t="inlineStr">
        <is>
          <t>w polskim systemie prawnym: 1) nadzwyczajny środek zaskarżenia w procesie cywilnym przysługujący od prawomocnego wyroku lub postanowienia w przedmiocie odrzucenia pozwu albo umorzenia postępowania kończących postępowanie w sprawie, wydanego przez sąd II instancji; rozpoznaje ją Sąd Najwyższy; 2) nadzwyczajny środek zaskarżenia od prawomocnego wyroku sądu odwoławczego kończącego postępowanie karne; rozpoznaje ją Sąd Najwyższy</t>
        </is>
      </c>
      <c r="CD99" s="2" t="inlineStr">
        <is>
          <t>recurso de cassação</t>
        </is>
      </c>
      <c r="CE99" s="2" t="inlineStr">
        <is>
          <t>2</t>
        </is>
      </c>
      <c r="CF99" s="2" t="inlineStr">
        <is>
          <t/>
        </is>
      </c>
      <c r="CG99" t="inlineStr">
        <is>
          <t>Recurso extraordinário sobre uma decisão judicial ou administrativa feito para uma jurisdição de última instância.</t>
        </is>
      </c>
      <c r="CH99" t="inlineStr">
        <is>
          <t/>
        </is>
      </c>
      <c r="CI99" t="inlineStr">
        <is>
          <t/>
        </is>
      </c>
      <c r="CJ99" t="inlineStr">
        <is>
          <t/>
        </is>
      </c>
      <c r="CK99" t="inlineStr">
        <is>
          <t/>
        </is>
      </c>
      <c r="CL99" t="inlineStr">
        <is>
          <t/>
        </is>
      </c>
      <c r="CM99" t="inlineStr">
        <is>
          <t/>
        </is>
      </c>
      <c r="CN99" t="inlineStr">
        <is>
          <t/>
        </is>
      </c>
      <c r="CO99" t="inlineStr">
        <is>
          <t/>
        </is>
      </c>
      <c r="CP99" s="2" t="inlineStr">
        <is>
          <t>nadaljnje pravno sredstvo|
izredno pravno sredstvo</t>
        </is>
      </c>
      <c r="CQ99" s="2" t="inlineStr">
        <is>
          <t>2|
2</t>
        </is>
      </c>
      <c r="CR99" s="2" t="inlineStr">
        <is>
          <t xml:space="preserve">|
</t>
        </is>
      </c>
      <c r="CS99" t="inlineStr">
        <is>
          <t>1) Pravno sredstvo, ki ga stranka ali državni tožilec lahko vložita proti pravnomočni pravni odločbi v zelo tehtnih, posebej predvidenih primerih.&lt;br&gt;2) Pravno sredstvo, ki je dovoljeno proti pravnomočnim sodnim odločbam.</t>
        </is>
      </c>
      <c r="CT99" s="2" t="inlineStr">
        <is>
          <t>fullföljd av talan</t>
        </is>
      </c>
      <c r="CU99" s="2" t="inlineStr">
        <is>
          <t>2</t>
        </is>
      </c>
      <c r="CV99" s="2" t="inlineStr">
        <is>
          <t/>
        </is>
      </c>
      <c r="CW99" t="inlineStr">
        <is>
          <t/>
        </is>
      </c>
    </row>
    <row r="100">
      <c r="A100" s="1" t="str">
        <f>HYPERLINK("https://iate.europa.eu/entry/result/872053/all", "872053")</f>
        <v>872053</v>
      </c>
      <c r="B100" t="inlineStr">
        <is>
          <t>PRODUCTION, TECHNOLOGY AND RESEARCH</t>
        </is>
      </c>
      <c r="C100" t="inlineStr">
        <is>
          <t>PRODUCTION, TECHNOLOGY AND RESEARCH|research and intellectual property|intellectual property</t>
        </is>
      </c>
      <c r="D100" t="inlineStr">
        <is>
          <t>no</t>
        </is>
      </c>
      <c r="E100" t="inlineStr">
        <is>
          <t/>
        </is>
      </c>
      <c r="F100" t="inlineStr">
        <is>
          <t/>
        </is>
      </c>
      <c r="G100" t="inlineStr">
        <is>
          <t/>
        </is>
      </c>
      <c r="H100" t="inlineStr">
        <is>
          <t/>
        </is>
      </c>
      <c r="I100" t="inlineStr">
        <is>
          <t/>
        </is>
      </c>
      <c r="J100" t="inlineStr">
        <is>
          <t/>
        </is>
      </c>
      <c r="K100" t="inlineStr">
        <is>
          <t/>
        </is>
      </c>
      <c r="L100" t="inlineStr">
        <is>
          <t/>
        </is>
      </c>
      <c r="M100" t="inlineStr">
        <is>
          <t/>
        </is>
      </c>
      <c r="N100" s="2" t="inlineStr">
        <is>
          <t>faglig repræsentation</t>
        </is>
      </c>
      <c r="O100" s="2" t="inlineStr">
        <is>
          <t>1</t>
        </is>
      </c>
      <c r="P100" s="2" t="inlineStr">
        <is>
          <t/>
        </is>
      </c>
      <c r="Q100" t="inlineStr">
        <is>
          <t/>
        </is>
      </c>
      <c r="R100" s="2" t="inlineStr">
        <is>
          <t>(zugelassene Vertreter)</t>
        </is>
      </c>
      <c r="S100" s="2" t="inlineStr">
        <is>
          <t>1</t>
        </is>
      </c>
      <c r="T100" s="2" t="inlineStr">
        <is>
          <t/>
        </is>
      </c>
      <c r="U100" t="inlineStr">
        <is>
          <t/>
        </is>
      </c>
      <c r="V100" s="2" t="inlineStr">
        <is>
          <t>επαγγελματική εκπροσώπηση</t>
        </is>
      </c>
      <c r="W100" s="2" t="inlineStr">
        <is>
          <t>2</t>
        </is>
      </c>
      <c r="X100" s="2" t="inlineStr">
        <is>
          <t/>
        </is>
      </c>
      <c r="Y100" t="inlineStr">
        <is>
          <t/>
        </is>
      </c>
      <c r="Z100" s="2" t="inlineStr">
        <is>
          <t>professional representation</t>
        </is>
      </c>
      <c r="AA100" s="2" t="inlineStr">
        <is>
          <t>2</t>
        </is>
      </c>
      <c r="AB100" s="2" t="inlineStr">
        <is>
          <t/>
        </is>
      </c>
      <c r="AC100" t="inlineStr">
        <is>
          <t/>
        </is>
      </c>
      <c r="AD100" t="inlineStr">
        <is>
          <t/>
        </is>
      </c>
      <c r="AE100" t="inlineStr">
        <is>
          <t/>
        </is>
      </c>
      <c r="AF100" t="inlineStr">
        <is>
          <t/>
        </is>
      </c>
      <c r="AG100" t="inlineStr">
        <is>
          <t/>
        </is>
      </c>
      <c r="AH100" t="inlineStr">
        <is>
          <t/>
        </is>
      </c>
      <c r="AI100" t="inlineStr">
        <is>
          <t/>
        </is>
      </c>
      <c r="AJ100" t="inlineStr">
        <is>
          <t/>
        </is>
      </c>
      <c r="AK100" t="inlineStr">
        <is>
          <t/>
        </is>
      </c>
      <c r="AL100" t="inlineStr">
        <is>
          <t/>
        </is>
      </c>
      <c r="AM100" t="inlineStr">
        <is>
          <t/>
        </is>
      </c>
      <c r="AN100" t="inlineStr">
        <is>
          <t/>
        </is>
      </c>
      <c r="AO100" t="inlineStr">
        <is>
          <t/>
        </is>
      </c>
      <c r="AP100" s="2" t="inlineStr">
        <is>
          <t>représentation professionnelle</t>
        </is>
      </c>
      <c r="AQ100" s="2" t="inlineStr">
        <is>
          <t>1</t>
        </is>
      </c>
      <c r="AR100" s="2" t="inlineStr">
        <is>
          <t/>
        </is>
      </c>
      <c r="AS100" t="inlineStr">
        <is>
          <t/>
        </is>
      </c>
      <c r="AT100" t="inlineStr">
        <is>
          <t/>
        </is>
      </c>
      <c r="AU100" t="inlineStr">
        <is>
          <t/>
        </is>
      </c>
      <c r="AV100" t="inlineStr">
        <is>
          <t/>
        </is>
      </c>
      <c r="AW100" t="inlineStr">
        <is>
          <t/>
        </is>
      </c>
      <c r="AX100" t="inlineStr">
        <is>
          <t/>
        </is>
      </c>
      <c r="AY100" t="inlineStr">
        <is>
          <t/>
        </is>
      </c>
      <c r="AZ100" t="inlineStr">
        <is>
          <t/>
        </is>
      </c>
      <c r="BA100" t="inlineStr">
        <is>
          <t/>
        </is>
      </c>
      <c r="BB100" t="inlineStr">
        <is>
          <t/>
        </is>
      </c>
      <c r="BC100" t="inlineStr">
        <is>
          <t/>
        </is>
      </c>
      <c r="BD100" t="inlineStr">
        <is>
          <t/>
        </is>
      </c>
      <c r="BE100" t="inlineStr">
        <is>
          <t/>
        </is>
      </c>
      <c r="BF100" t="inlineStr">
        <is>
          <t/>
        </is>
      </c>
      <c r="BG100" t="inlineStr">
        <is>
          <t/>
        </is>
      </c>
      <c r="BH100" t="inlineStr">
        <is>
          <t/>
        </is>
      </c>
      <c r="BI100" t="inlineStr">
        <is>
          <t/>
        </is>
      </c>
      <c r="BJ100" t="inlineStr">
        <is>
          <t/>
        </is>
      </c>
      <c r="BK100" t="inlineStr">
        <is>
          <t/>
        </is>
      </c>
      <c r="BL100" t="inlineStr">
        <is>
          <t/>
        </is>
      </c>
      <c r="BM100" t="inlineStr">
        <is>
          <t/>
        </is>
      </c>
      <c r="BN100" s="2" t="inlineStr">
        <is>
          <t>profesionāla pārstāvība</t>
        </is>
      </c>
      <c r="BO100" s="2" t="inlineStr">
        <is>
          <t>2</t>
        </is>
      </c>
      <c r="BP100" s="2" t="inlineStr">
        <is>
          <t/>
        </is>
      </c>
      <c r="BQ100" t="inlineStr">
        <is>
          <t/>
        </is>
      </c>
      <c r="BR100" t="inlineStr">
        <is>
          <t/>
        </is>
      </c>
      <c r="BS100" t="inlineStr">
        <is>
          <t/>
        </is>
      </c>
      <c r="BT100" t="inlineStr">
        <is>
          <t/>
        </is>
      </c>
      <c r="BU100" t="inlineStr">
        <is>
          <t/>
        </is>
      </c>
      <c r="BV100" s="2" t="inlineStr">
        <is>
          <t>vertegenwoordiging door een bevoegde</t>
        </is>
      </c>
      <c r="BW100" s="2" t="inlineStr">
        <is>
          <t>3</t>
        </is>
      </c>
      <c r="BX100" s="2" t="inlineStr">
        <is>
          <t/>
        </is>
      </c>
      <c r="BY100" t="inlineStr">
        <is>
          <t>vertegenwoordiging in of buiten rechte door een daartoe bevoegd beroepsbeoefenaar (advocaat, accountant, enz.)</t>
        </is>
      </c>
      <c r="BZ100" s="2" t="inlineStr">
        <is>
          <t>zawodowa reprezentacja</t>
        </is>
      </c>
      <c r="CA100" s="2" t="inlineStr">
        <is>
          <t>3</t>
        </is>
      </c>
      <c r="CB100" s="2" t="inlineStr">
        <is>
          <t/>
        </is>
      </c>
      <c r="CC100" t="inlineStr">
        <is>
          <t/>
        </is>
      </c>
      <c r="CD100" t="inlineStr">
        <is>
          <t/>
        </is>
      </c>
      <c r="CE100" t="inlineStr">
        <is>
          <t/>
        </is>
      </c>
      <c r="CF100" t="inlineStr">
        <is>
          <t/>
        </is>
      </c>
      <c r="CG100" t="inlineStr">
        <is>
          <t/>
        </is>
      </c>
      <c r="CH100" t="inlineStr">
        <is>
          <t/>
        </is>
      </c>
      <c r="CI100" t="inlineStr">
        <is>
          <t/>
        </is>
      </c>
      <c r="CJ100" t="inlineStr">
        <is>
          <t/>
        </is>
      </c>
      <c r="CK100" t="inlineStr">
        <is>
          <t/>
        </is>
      </c>
      <c r="CL100" t="inlineStr">
        <is>
          <t/>
        </is>
      </c>
      <c r="CM100" t="inlineStr">
        <is>
          <t/>
        </is>
      </c>
      <c r="CN100" t="inlineStr">
        <is>
          <t/>
        </is>
      </c>
      <c r="CO100" t="inlineStr">
        <is>
          <t/>
        </is>
      </c>
      <c r="CP100" t="inlineStr">
        <is>
          <t/>
        </is>
      </c>
      <c r="CQ100" t="inlineStr">
        <is>
          <t/>
        </is>
      </c>
      <c r="CR100" t="inlineStr">
        <is>
          <t/>
        </is>
      </c>
      <c r="CS100" t="inlineStr">
        <is>
          <t/>
        </is>
      </c>
      <c r="CT100" t="inlineStr">
        <is>
          <t/>
        </is>
      </c>
      <c r="CU100" t="inlineStr">
        <is>
          <t/>
        </is>
      </c>
      <c r="CV100" t="inlineStr">
        <is>
          <t/>
        </is>
      </c>
      <c r="CW100" t="inlineStr">
        <is>
          <t/>
        </is>
      </c>
    </row>
    <row r="101">
      <c r="A101" s="1" t="str">
        <f>HYPERLINK("https://iate.europa.eu/entry/result/911008/all", "911008")</f>
        <v>911008</v>
      </c>
      <c r="B101" t="inlineStr">
        <is>
          <t>LAW</t>
        </is>
      </c>
      <c r="C101" t="inlineStr">
        <is>
          <t>LAW|criminal law;LAW|justice|judicial proceedings</t>
        </is>
      </c>
      <c r="D101" t="inlineStr">
        <is>
          <t>yes</t>
        </is>
      </c>
      <c r="E101" t="inlineStr">
        <is>
          <t/>
        </is>
      </c>
      <c r="F101" s="2" t="inlineStr">
        <is>
          <t>събиране на доказателства</t>
        </is>
      </c>
      <c r="G101" s="2" t="inlineStr">
        <is>
          <t>3</t>
        </is>
      </c>
      <c r="H101" s="2" t="inlineStr">
        <is>
          <t/>
        </is>
      </c>
      <c r="I101" t="inlineStr">
        <is>
          <t/>
        </is>
      </c>
      <c r="J101" s="2" t="inlineStr">
        <is>
          <t>dokazování|
provedení důkazu</t>
        </is>
      </c>
      <c r="K101" s="2" t="inlineStr">
        <is>
          <t>3|
3</t>
        </is>
      </c>
      <c r="L101" s="2" t="inlineStr">
        <is>
          <t xml:space="preserve">|
</t>
        </is>
      </c>
      <c r="M101" t="inlineStr">
        <is>
          <t/>
        </is>
      </c>
      <c r="N101" s="2" t="inlineStr">
        <is>
          <t>bevisoptagelse|
efterforskningsskridt|
rettergangsskridt</t>
        </is>
      </c>
      <c r="O101" s="2" t="inlineStr">
        <is>
          <t>4|
4|
4</t>
        </is>
      </c>
      <c r="P101" s="2" t="inlineStr">
        <is>
          <t xml:space="preserve">|
|
</t>
        </is>
      </c>
      <c r="Q101" t="inlineStr">
        <is>
          <t>"Efterforskning" foretages af politiet, jf. rpl. kap. 67. Det tidligere mellemstadium, forundersøgelsen, mellem efterforskning og domsforhandling bortfaldt i DK ved ændringer af retsplejeloven i 1978.</t>
        </is>
      </c>
      <c r="R101" s="2" t="inlineStr">
        <is>
          <t>Beweisaufnahme im Strafverfahren|
Beweiserhebung|
Beweisaufnahme</t>
        </is>
      </c>
      <c r="S101" s="2" t="inlineStr">
        <is>
          <t>3|
3|
3</t>
        </is>
      </c>
      <c r="T101" s="2" t="inlineStr">
        <is>
          <t xml:space="preserve">|
|
</t>
        </is>
      </c>
      <c r="U101" t="inlineStr">
        <is>
          <t>die Vernehmung oder Verwendung der für die notwendige Entscheidung des Gerichts über die Wahrheit oder Unwahrheit einer streitigen Parteibehauptung oder Tatsache geeigneten Beweismittel</t>
        </is>
      </c>
      <c r="V101" s="2" t="inlineStr">
        <is>
          <t>διεξαγωγή αποδείξεων</t>
        </is>
      </c>
      <c r="W101" s="2" t="inlineStr">
        <is>
          <t>4</t>
        </is>
      </c>
      <c r="X101" s="2" t="inlineStr">
        <is>
          <t/>
        </is>
      </c>
      <c r="Y101" t="inlineStr">
        <is>
          <t>---</t>
        </is>
      </c>
      <c r="Z101" s="2" t="inlineStr">
        <is>
          <t>taking of evidence|
measure of inquiry</t>
        </is>
      </c>
      <c r="AA101" s="2" t="inlineStr">
        <is>
          <t>3|
3</t>
        </is>
      </c>
      <c r="AB101" s="2" t="inlineStr">
        <is>
          <t xml:space="preserve">|
</t>
        </is>
      </c>
      <c r="AC101" t="inlineStr">
        <is>
          <t>measure carried out for the purpose of gathering proof of an offence</t>
        </is>
      </c>
      <c r="AD101" s="2" t="inlineStr">
        <is>
          <t>diligencia sumarial|
actuación de instrucción|
diligencia de prueba</t>
        </is>
      </c>
      <c r="AE101" s="2" t="inlineStr">
        <is>
          <t>3|
3|
3</t>
        </is>
      </c>
      <c r="AF101" s="2" t="inlineStr">
        <is>
          <t xml:space="preserve">|
|
</t>
        </is>
      </c>
      <c r="AG101" t="inlineStr">
        <is>
          <t>"diligencia": Actuación procesal practicada, en un procedimiento penal, por orden del Juez o Magistrado. Por extensión, se denomina también así al documento en que se formaliza el resultado de aquella actuación (...).&lt;br&gt;En la jurisdicción criminal el diligenciamiento de pruebas presenta características distintas, y aún opuestas, del sumario al plenario. En aquél, las diligencias son secretas, hasta la apertura del juicio oral y salvo las excepciones legales; y así conviene para la averiguación y constancia del delito, de todas sus circunstancias y de la culpabilidad de los delincuentes.</t>
        </is>
      </c>
      <c r="AH101" s="2" t="inlineStr">
        <is>
          <t>tõendite kogumine</t>
        </is>
      </c>
      <c r="AI101" s="2" t="inlineStr">
        <is>
          <t>3</t>
        </is>
      </c>
      <c r="AJ101" s="2" t="inlineStr">
        <is>
          <t/>
        </is>
      </c>
      <c r="AK101" t="inlineStr">
        <is>
          <t>kohtu tegevus menetluses tõendite kättesaadavaks tegemiseks ja nende uurimise võimaldamiseks</t>
        </is>
      </c>
      <c r="AL101" s="2" t="inlineStr">
        <is>
          <t>selvittämistoimi</t>
        </is>
      </c>
      <c r="AM101" s="2" t="inlineStr">
        <is>
          <t>2</t>
        </is>
      </c>
      <c r="AN101" s="2" t="inlineStr">
        <is>
          <t/>
        </is>
      </c>
      <c r="AO101" t="inlineStr">
        <is>
          <t/>
        </is>
      </c>
      <c r="AP101" s="2" t="inlineStr">
        <is>
          <t>acte d'instruction</t>
        </is>
      </c>
      <c r="AQ101" s="2" t="inlineStr">
        <is>
          <t>3</t>
        </is>
      </c>
      <c r="AR101" s="2" t="inlineStr">
        <is>
          <t/>
        </is>
      </c>
      <c r="AS101" t="inlineStr">
        <is>
          <t>acte ayant pour but la recherche et la réunion des preuves de l'infraction, qu'il soit accompli par les juridictions d'instruction ou même par des officiers de la police judiciaire.</t>
        </is>
      </c>
      <c r="AT101" s="2" t="inlineStr">
        <is>
          <t>fiosrúchán|
fianaise a ghlacadh</t>
        </is>
      </c>
      <c r="AU101" s="2" t="inlineStr">
        <is>
          <t>3|
3</t>
        </is>
      </c>
      <c r="AV101" s="2" t="inlineStr">
        <is>
          <t xml:space="preserve">|
</t>
        </is>
      </c>
      <c r="AW101" t="inlineStr">
        <is>
          <t/>
        </is>
      </c>
      <c r="AX101" t="inlineStr">
        <is>
          <t/>
        </is>
      </c>
      <c r="AY101" t="inlineStr">
        <is>
          <t/>
        </is>
      </c>
      <c r="AZ101" t="inlineStr">
        <is>
          <t/>
        </is>
      </c>
      <c r="BA101" t="inlineStr">
        <is>
          <t/>
        </is>
      </c>
      <c r="BB101" s="2" t="inlineStr">
        <is>
          <t>bizonyítási cselekmény</t>
        </is>
      </c>
      <c r="BC101" s="2" t="inlineStr">
        <is>
          <t>4</t>
        </is>
      </c>
      <c r="BD101" s="2" t="inlineStr">
        <is>
          <t/>
        </is>
      </c>
      <c r="BE101" t="inlineStr">
        <is>
          <t/>
        </is>
      </c>
      <c r="BF101" s="2" t="inlineStr">
        <is>
          <t>atto istruttorio|
atto di istruzione</t>
        </is>
      </c>
      <c r="BG101" s="2" t="inlineStr">
        <is>
          <t>4|
4</t>
        </is>
      </c>
      <c r="BH101" s="2" t="inlineStr">
        <is>
          <t xml:space="preserve">|
</t>
        </is>
      </c>
      <c r="BI101" t="inlineStr">
        <is>
          <t>Atto con cui, nell'ambito di un procedimento giudiziario, si provvede alla raccolta degli elementi necessari alla decisione.</t>
        </is>
      </c>
      <c r="BJ101" s="2" t="inlineStr">
        <is>
          <t>tyrimas|
įrodymų rinkimas</t>
        </is>
      </c>
      <c r="BK101" s="2" t="inlineStr">
        <is>
          <t>3|
3</t>
        </is>
      </c>
      <c r="BL101" s="2" t="inlineStr">
        <is>
          <t xml:space="preserve">|
</t>
        </is>
      </c>
      <c r="BM101" t="inlineStr">
        <is>
          <t/>
        </is>
      </c>
      <c r="BN101" s="2" t="inlineStr">
        <is>
          <t>pierādījumu iegūšana</t>
        </is>
      </c>
      <c r="BO101" s="2" t="inlineStr">
        <is>
          <t>3</t>
        </is>
      </c>
      <c r="BP101" s="2" t="inlineStr">
        <is>
          <t/>
        </is>
      </c>
      <c r="BQ101" t="inlineStr">
        <is>
          <t>Izmeklēšana, ko pirms tiesas veic izmeklēšanas tiesnesis vai policija ar mērķi gūt pierādījumus.</t>
        </is>
      </c>
      <c r="BR101" s="2" t="inlineStr">
        <is>
          <t>miżura istruttorja</t>
        </is>
      </c>
      <c r="BS101" s="2" t="inlineStr">
        <is>
          <t>3</t>
        </is>
      </c>
      <c r="BT101" s="2" t="inlineStr">
        <is>
          <t/>
        </is>
      </c>
      <c r="BU101" t="inlineStr">
        <is>
          <t>investigazzjoni li ssir biex tinstab u tinġabar evidenza f'każ ta' reat. Tali azzjoni tiġi ordnata minn qorti u tista' ssir mill-pulizija</t>
        </is>
      </c>
      <c r="BV101" s="2" t="inlineStr">
        <is>
          <t>onderzoekshandeling|
handeling tot het verkrijgen van bewijs|
instructiehandeling</t>
        </is>
      </c>
      <c r="BW101" s="2" t="inlineStr">
        <is>
          <t>3|
3|
3</t>
        </is>
      </c>
      <c r="BX101" s="2" t="inlineStr">
        <is>
          <t xml:space="preserve">|
|
</t>
        </is>
      </c>
      <c r="BY101" t="inlineStr">
        <is>
          <t>gerechtelijke bewijsprocedure waartoe de rechter op verzoek van een procespartij of ambtshalve kan (laten) overgaan om (juiste) informatie (doorgaans bewijzen) te bekomen, zoals overlegging van stukken, schriftonderzoek, (burgerlijke) valsheidsprocedure, getuigenverhoor, (gerechtelijk) deskundigenonderzoek, verhoor van partijen, eed en plaatsopneming.</t>
        </is>
      </c>
      <c r="BZ101" s="2" t="inlineStr">
        <is>
          <t>przeprowadzenie środka dowodowego</t>
        </is>
      </c>
      <c r="CA101" s="2" t="inlineStr">
        <is>
          <t>3</t>
        </is>
      </c>
      <c r="CB101" s="2" t="inlineStr">
        <is>
          <t/>
        </is>
      </c>
      <c r="CC101" t="inlineStr">
        <is>
          <t>dochodzenie realizowane w celu uzyskania dowodu popełnienia przestępstwa; takie dochodzenia są etapem proceduralnym przygotowań do procesu; zleca lub przeprowadza je sędzia rozpatrujący sprawę, ale mogą one być przeprowadzane także przez policję</t>
        </is>
      </c>
      <c r="CD101" s="2" t="inlineStr">
        <is>
          <t>ato instrutório</t>
        </is>
      </c>
      <c r="CE101" s="2" t="inlineStr">
        <is>
          <t>3</t>
        </is>
      </c>
      <c r="CF101" s="2" t="inlineStr">
        <is>
          <t/>
        </is>
      </c>
      <c r="CG101" t="inlineStr">
        <is>
          <t>Aco praticado ou ordenado por uma jurisdição de instrução. Em direito penal, tem por efeito interromper a prescrição da ação pública.</t>
        </is>
      </c>
      <c r="CH101" s="2" t="inlineStr">
        <is>
          <t>cercetare judecătorească</t>
        </is>
      </c>
      <c r="CI101" s="2" t="inlineStr">
        <is>
          <t>3</t>
        </is>
      </c>
      <c r="CJ101" s="2" t="inlineStr">
        <is>
          <t/>
        </is>
      </c>
      <c r="CK101" t="inlineStr">
        <is>
          <t/>
        </is>
      </c>
      <c r="CL101" s="2" t="inlineStr">
        <is>
          <t>vyšetrovanie|
dokazovanie|
zisťovanie|
vyšetrovací úkon</t>
        </is>
      </c>
      <c r="CM101" s="2" t="inlineStr">
        <is>
          <t>3|
3|
3|
3</t>
        </is>
      </c>
      <c r="CN101" s="2" t="inlineStr">
        <is>
          <t xml:space="preserve">|
|
|
</t>
        </is>
      </c>
      <c r="CO101" t="inlineStr">
        <is>
          <t/>
        </is>
      </c>
      <c r="CP101" s="2" t="inlineStr">
        <is>
          <t>pripravljalni ukrep|
preiskava</t>
        </is>
      </c>
      <c r="CQ101" s="2" t="inlineStr">
        <is>
          <t>2|
3</t>
        </is>
      </c>
      <c r="CR101" s="2" t="inlineStr">
        <is>
          <t xml:space="preserve">|
</t>
        </is>
      </c>
      <c r="CS101" t="inlineStr">
        <is>
          <t>1. dejanje v sodnem ali upravnem postopku, narejeno za odkritje zanj pomembnih predmetov, sledov, oseb; 2. stadij kazenskega postopka, v katerem se zberejo podatki in dokazno gradivo za morebitno vložitev obtožnice</t>
        </is>
      </c>
      <c r="CT101" s="2" t="inlineStr">
        <is>
          <t>bevisupptagning</t>
        </is>
      </c>
      <c r="CU101" s="2" t="inlineStr">
        <is>
          <t>3</t>
        </is>
      </c>
      <c r="CV101" s="2" t="inlineStr">
        <is>
          <t/>
        </is>
      </c>
      <c r="CW101" t="inlineStr">
        <is>
          <t>Procedur (ex: vittnesförhör) varigenom domstol inhämtar ett bevismaterial.</t>
        </is>
      </c>
    </row>
    <row r="102">
      <c r="A102" s="1" t="str">
        <f>HYPERLINK("https://iate.europa.eu/entry/result/134100/all", "134100")</f>
        <v>134100</v>
      </c>
      <c r="B102" t="inlineStr">
        <is>
          <t>LAW;PRODUCTION, TECHNOLOGY AND RESEARCH</t>
        </is>
      </c>
      <c r="C102" t="inlineStr">
        <is>
          <t>LAW;PRODUCTION, TECHNOLOGY AND RESEARCH|research and intellectual property|intellectual property</t>
        </is>
      </c>
      <c r="D102" t="inlineStr">
        <is>
          <t>yes</t>
        </is>
      </c>
      <c r="E102" t="inlineStr">
        <is>
          <t/>
        </is>
      </c>
      <c r="F102" s="2" t="inlineStr">
        <is>
          <t>лицензионно споразумение|
лицензионен договор</t>
        </is>
      </c>
      <c r="G102" s="2" t="inlineStr">
        <is>
          <t>3|
3</t>
        </is>
      </c>
      <c r="H102" s="2" t="inlineStr">
        <is>
          <t xml:space="preserve">|
</t>
        </is>
      </c>
      <c r="I102" t="inlineStr">
        <is>
          <t>договор между две лица, по силата на който едната страна (лицензодател) отстъпва изцяло или отчасти правото на ползване върху свое изобретение, технология и т.н. на друго лице (лицензополучател) срещу възнаграждение</t>
        </is>
      </c>
      <c r="J102" s="2" t="inlineStr">
        <is>
          <t>licenční smlouva</t>
        </is>
      </c>
      <c r="K102" s="2" t="inlineStr">
        <is>
          <t>3</t>
        </is>
      </c>
      <c r="L102" s="2" t="inlineStr">
        <is>
          <t/>
        </is>
      </c>
      <c r="M102" t="inlineStr">
        <is>
          <t>smluvní typ upravený občanským zákoníkem, na jehož základě poskytovatel, který je majitelem práva duševního vlastnictví, poskytuje oprávnění k výkonu tohoto práva nabyvateli, jenž se zavazuje poskytnout poskytovateli odměnu</t>
        </is>
      </c>
      <c r="N102" s="2" t="inlineStr">
        <is>
          <t>licensaftale</t>
        </is>
      </c>
      <c r="O102" s="2" t="inlineStr">
        <is>
          <t>3</t>
        </is>
      </c>
      <c r="P102" s="2" t="inlineStr">
        <is>
          <t/>
        </is>
      </c>
      <c r="Q102" t="inlineStr">
        <is>
          <t>en licensaftale er en aftale mellem to parter, hvor en indehaver af en rettighed (licensgiver) giver en anden virksomhed eller person (licenstager) tilladelse til at udnytte rettigheden mod betaling (licensafgift). Der er ved en licensaftale tale om en overdragelse til brug og ikke til eje. Ved en licensaftale får licenstager kun retten til at råde over rettigheden på den måde, som vilkårene i licensaftalen fastlægger.</t>
        </is>
      </c>
      <c r="R102" s="2" t="inlineStr">
        <is>
          <t>Lizenzvertrag|
Lizenzabkommen|
Lizenzvereinbarung</t>
        </is>
      </c>
      <c r="S102" s="2" t="inlineStr">
        <is>
          <t>3|
3|
3</t>
        </is>
      </c>
      <c r="T102" s="2" t="inlineStr">
        <is>
          <t xml:space="preserve">|
|
</t>
        </is>
      </c>
      <c r="U102" t="inlineStr">
        <is>
          <t>Vereinbarung, die einer Person oder einem Unternehmen Nutzungsrechte an geistigem Eigentum eines anderen verschafft synallagmatischer Vertrag, dessen Wesen darin besteht, dass der Lizenzgeber dem Lizenznehmer das Recht zur Nutzung bestimmter Rechte des geistigen Eigentums einräumt und der Lizenznehmer dem Lizenzgeber dafür ein Lizenzentgelt zahlt</t>
        </is>
      </c>
      <c r="V102" s="2" t="inlineStr">
        <is>
          <t>συμφωνία παροχής άδειας|
σύμβαση για την παραχώρηση της άδειας χρήσης|
συμφωνία για άδεια εκμετάλλευσης|
συμφωνία παραχώρησης άδειας</t>
        </is>
      </c>
      <c r="W102" s="2" t="inlineStr">
        <is>
          <t>3|
2|
3|
3</t>
        </is>
      </c>
      <c r="X102" s="2" t="inlineStr">
        <is>
          <t xml:space="preserve">|
|
|
</t>
        </is>
      </c>
      <c r="Y102" t="inlineStr">
        <is>
          <t/>
        </is>
      </c>
      <c r="Z102" s="2" t="inlineStr">
        <is>
          <t>licence agreement|
licensing agreement|
license agreement|
licensing contract</t>
        </is>
      </c>
      <c r="AA102" s="2" t="inlineStr">
        <is>
          <t>3|
3|
1|
3</t>
        </is>
      </c>
      <c r="AB102" s="2" t="inlineStr">
        <is>
          <t xml:space="preserve">|
|
|
</t>
        </is>
      </c>
      <c r="AC102" t="inlineStr">
        <is>
          <t>legal contract between two parties in which the licensor grants the licensee the right to produce and sell goods, apply a brand name or trademark, or use patented technology owned by the licensor</t>
        </is>
      </c>
      <c r="AD102" s="2" t="inlineStr">
        <is>
          <t>acuerdo de licencia|
contrato de licencia</t>
        </is>
      </c>
      <c r="AE102" s="2" t="inlineStr">
        <is>
          <t>3|
3</t>
        </is>
      </c>
      <c r="AF102" s="2" t="inlineStr">
        <is>
          <t xml:space="preserve">|
</t>
        </is>
      </c>
      <c r="AG102" t="inlineStr">
        <is>
          <t>Asociación entre un titular de derechos de propiedad intelectual (licenciante) y otra persona que recibe la autorización de utilizar dichos derechos (licenciatario) a cambio de un pago convenido de antemano (tasa o regalía).</t>
        </is>
      </c>
      <c r="AH102" s="2" t="inlineStr">
        <is>
          <t>litsentsileping</t>
        </is>
      </c>
      <c r="AI102" s="2" t="inlineStr">
        <is>
          <t>3</t>
        </is>
      </c>
      <c r="AJ102" s="2" t="inlineStr">
        <is>
          <t/>
        </is>
      </c>
      <c r="AK102" t="inlineStr">
        <is>
          <t>võlaõigusseaduse (2001) tähenduses: leping, millega üks isik (litsentsiandja) annab teisele isikule (litsentsisaaja) õiguse teostada intellektuaalsest varast tulenevaid õigusi kokkulepitud ulatuses ja kokkulepitud territooriumil, litsentsisaaja aga kohustub maksma selle eest tasu (litsentsitasu).</t>
        </is>
      </c>
      <c r="AL102" s="2" t="inlineStr">
        <is>
          <t>käyttölupasopimus|
lisenssisopimus</t>
        </is>
      </c>
      <c r="AM102" s="2" t="inlineStr">
        <is>
          <t>3|
3</t>
        </is>
      </c>
      <c r="AN102" s="2" t="inlineStr">
        <is>
          <t xml:space="preserve">|
</t>
        </is>
      </c>
      <c r="AO102" t="inlineStr">
        <is>
          <t/>
        </is>
      </c>
      <c r="AP102" s="2" t="inlineStr">
        <is>
          <t>contrat de licence|
accord de licence</t>
        </is>
      </c>
      <c r="AQ102" s="2" t="inlineStr">
        <is>
          <t>3|
3</t>
        </is>
      </c>
      <c r="AR102" s="2" t="inlineStr">
        <is>
          <t xml:space="preserve">|
</t>
        </is>
      </c>
      <c r="AS102" t="inlineStr">
        <is>
          <t>accord passé entre un donneur et un preneur de licence concernant l'utilisation d'un logiciel, d'une marque ou de données appartenant audit donneur de licence et qui fixe les conditions devant être respectées par le preneur de licence dans le cadre de cette mise à disposition</t>
        </is>
      </c>
      <c r="AT102" s="2" t="inlineStr">
        <is>
          <t>comhaontú ceadúnúcháin</t>
        </is>
      </c>
      <c r="AU102" s="2" t="inlineStr">
        <is>
          <t>3</t>
        </is>
      </c>
      <c r="AV102" s="2" t="inlineStr">
        <is>
          <t/>
        </is>
      </c>
      <c r="AW102" t="inlineStr">
        <is>
          <t/>
        </is>
      </c>
      <c r="AX102" s="2" t="inlineStr">
        <is>
          <t>sporazum o licenciranju</t>
        </is>
      </c>
      <c r="AY102" s="2" t="inlineStr">
        <is>
          <t>3</t>
        </is>
      </c>
      <c r="AZ102" s="2" t="inlineStr">
        <is>
          <t/>
        </is>
      </c>
      <c r="BA102" t="inlineStr">
        <is>
          <t/>
        </is>
      </c>
      <c r="BB102" s="2" t="inlineStr">
        <is>
          <t>licenciaszerződés|
hasznosítási megállapodás|
hasznosítási szerződés</t>
        </is>
      </c>
      <c r="BC102" s="2" t="inlineStr">
        <is>
          <t>4|
4|
3</t>
        </is>
      </c>
      <c r="BD102" s="2" t="inlineStr">
        <is>
          <t xml:space="preserve">|
|
</t>
        </is>
      </c>
      <c r="BE102" t="inlineStr">
        <is>
          <t>azon megállapodás, amely szerint egy szellemi alkotás jogosultja engedélyt ad ezen szellemi alkotás hasznosítására, a hasznosító pedig ennek fejében díjat fizet</t>
        </is>
      </c>
      <c r="BF102" s="2" t="inlineStr">
        <is>
          <t>accordo di licenza</t>
        </is>
      </c>
      <c r="BG102" s="2" t="inlineStr">
        <is>
          <t>3</t>
        </is>
      </c>
      <c r="BH102" s="2" t="inlineStr">
        <is>
          <t/>
        </is>
      </c>
      <c r="BI102" t="inlineStr">
        <is>
          <t>licenze pure di brevetto o di know-how nonché gli accordi misti di licenze di brevetto e di licenze di know-how</t>
        </is>
      </c>
      <c r="BJ102" s="2" t="inlineStr">
        <is>
          <t>licencinė sutartis</t>
        </is>
      </c>
      <c r="BK102" s="2" t="inlineStr">
        <is>
          <t>3</t>
        </is>
      </c>
      <c r="BL102" s="2" t="inlineStr">
        <is>
          <t/>
        </is>
      </c>
      <c r="BM102" t="inlineStr">
        <is>
          <t>rašytinis susitarimas, kuriuo viena šalis (licenciaras) suteikia teisę kitai šaliai (licenciatui) naudotis licencijos objektu nustatytomis sąlygomis ir nurodytoje teritorijoje, o licenciatas įsipareigoja mokėti atlygį už naudojimąsi licencijos objektu</t>
        </is>
      </c>
      <c r="BN102" s="2" t="inlineStr">
        <is>
          <t>licences līgums</t>
        </is>
      </c>
      <c r="BO102" s="2" t="inlineStr">
        <is>
          <t>3</t>
        </is>
      </c>
      <c r="BP102" s="2" t="inlineStr">
        <is>
          <t/>
        </is>
      </c>
      <c r="BQ102" t="inlineStr">
        <is>
          <t>līgums, ar kuru viena puse — autortiesību subjekts — dod atļauju otrai pusei — darba izmantotājam — izmantot darbu un nosaka darba izmantošanas veidu, vienojoties par izmantošanas noteikumiem, atlīdzības lielumu, tās izmaksāšanas kārtību un termiņu</t>
        </is>
      </c>
      <c r="BR102" s="2" t="inlineStr">
        <is>
          <t>ftehim għall-ħruġ ta' liċenzji</t>
        </is>
      </c>
      <c r="BS102" s="2" t="inlineStr">
        <is>
          <t>3</t>
        </is>
      </c>
      <c r="BT102" s="2" t="inlineStr">
        <is>
          <t/>
        </is>
      </c>
      <c r="BU102" t="inlineStr">
        <is>
          <t>kuntratt legali bejn żewġ partijiet li fih il-liċenzjatur jagħti lid-detentur ta' liċenzja d-dritt li jipproduċi jew ibigħ prodotti, juża trademark, jew juża teknoloġija bi privattiva ta' proprjetà tal-liċenzjatur</t>
        </is>
      </c>
      <c r="BV102" s="2" t="inlineStr">
        <is>
          <t>licentieovereenkomst</t>
        </is>
      </c>
      <c r="BW102" s="2" t="inlineStr">
        <is>
          <t>3</t>
        </is>
      </c>
      <c r="BX102" s="2" t="inlineStr">
        <is>
          <t/>
        </is>
      </c>
      <c r="BY102" t="inlineStr">
        <is>
          <t>synallagmatische overeenkomst die wordt gekenmerkt door het feit dat de licentiegever de licentienemer het recht verleent om gebruik te maken van bepaalde intellectuele-eigendomsrechten in ruil waarvoor de licentienemer de licentiegever een licentievergoeding betaalt</t>
        </is>
      </c>
      <c r="BZ102" s="2" t="inlineStr">
        <is>
          <t>umowa licencyjna</t>
        </is>
      </c>
      <c r="CA102" s="2" t="inlineStr">
        <is>
          <t>3</t>
        </is>
      </c>
      <c r="CB102" s="2" t="inlineStr">
        <is>
          <t/>
        </is>
      </c>
      <c r="CC102" t="inlineStr">
        <is>
          <t/>
        </is>
      </c>
      <c r="CD102" s="2" t="inlineStr">
        <is>
          <t>contrato de licenciamento|
acordo de licenciamento|
acordo de licença</t>
        </is>
      </c>
      <c r="CE102" s="2" t="inlineStr">
        <is>
          <t>3|
3|
3</t>
        </is>
      </c>
      <c r="CF102" s="2" t="inlineStr">
        <is>
          <t xml:space="preserve">|
|
</t>
        </is>
      </c>
      <c r="CG102" t="inlineStr">
        <is>
          <t>Licença pura de patente ou de saber-fazer ou acordo misto de licença de patente e de licença de saber-fazer</t>
        </is>
      </c>
      <c r="CH102" s="2" t="inlineStr">
        <is>
          <t>contract de licență</t>
        </is>
      </c>
      <c r="CI102" s="2" t="inlineStr">
        <is>
          <t>3</t>
        </is>
      </c>
      <c r="CJ102" s="2" t="inlineStr">
        <is>
          <t/>
        </is>
      </c>
      <c r="CK102" t="inlineStr">
        <is>
          <t/>
        </is>
      </c>
      <c r="CL102" s="2" t="inlineStr">
        <is>
          <t>licenčná zmluva</t>
        </is>
      </c>
      <c r="CM102" s="2" t="inlineStr">
        <is>
          <t>3</t>
        </is>
      </c>
      <c r="CN102" s="2" t="inlineStr">
        <is>
          <t/>
        </is>
      </c>
      <c r="CO102" t="inlineStr">
        <is>
          <t>licencia, ktorej poskytovateľ sa zaväzuje umožniť nadobúdateľovi využiť za odmenu predmet zmluvy</t>
        </is>
      </c>
      <c r="CP102" s="2" t="inlineStr">
        <is>
          <t>licenčna pogodba</t>
        </is>
      </c>
      <c r="CQ102" s="2" t="inlineStr">
        <is>
          <t>4</t>
        </is>
      </c>
      <c r="CR102" s="2" t="inlineStr">
        <is>
          <t/>
        </is>
      </c>
      <c r="CS102" t="inlineStr">
        <is>
          <t>Z licenčno pogodbo se dajalec licence zavezuje, da bo pridobitelju licence v celoti ali delno odstopil pravico izkoriščanja patentiranega izuma, tehničnega znanja in izkušenj, znamke, vzorca ali modela, ta pa se zavezuje, da mu bo za to dal določeno plačilo.</t>
        </is>
      </c>
      <c r="CT102" s="2" t="inlineStr">
        <is>
          <t>licensavtal</t>
        </is>
      </c>
      <c r="CU102" s="2" t="inlineStr">
        <is>
          <t>3</t>
        </is>
      </c>
      <c r="CV102" s="2" t="inlineStr">
        <is>
          <t/>
        </is>
      </c>
      <c r="CW102" t="inlineStr">
        <is>
          <t>rättsligt avtal mellan två parter enligt vilket licensgivaren beviljar licenstagaren rätten att producera och sälja varor eller använda ett varumärke eller patentskyddad teknik som ägs av licensgivaren</t>
        </is>
      </c>
    </row>
    <row r="103">
      <c r="A103" s="1" t="str">
        <f>HYPERLINK("https://iate.europa.eu/entry/result/858513/all", "858513")</f>
        <v>858513</v>
      </c>
      <c r="B103" t="inlineStr">
        <is>
          <t>PRODUCTION, TECHNOLOGY AND RESEARCH</t>
        </is>
      </c>
      <c r="C103" t="inlineStr">
        <is>
          <t>PRODUCTION, TECHNOLOGY AND RESEARCH|research and intellectual property|intellectual property</t>
        </is>
      </c>
      <c r="D103" t="inlineStr">
        <is>
          <t>no</t>
        </is>
      </c>
      <c r="E103" t="inlineStr">
        <is>
          <t/>
        </is>
      </c>
      <c r="F103" t="inlineStr">
        <is>
          <t/>
        </is>
      </c>
      <c r="G103" t="inlineStr">
        <is>
          <t/>
        </is>
      </c>
      <c r="H103" t="inlineStr">
        <is>
          <t/>
        </is>
      </c>
      <c r="I103" t="inlineStr">
        <is>
          <t/>
        </is>
      </c>
      <c r="J103" t="inlineStr">
        <is>
          <t/>
        </is>
      </c>
      <c r="K103" t="inlineStr">
        <is>
          <t/>
        </is>
      </c>
      <c r="L103" t="inlineStr">
        <is>
          <t/>
        </is>
      </c>
      <c r="M103" t="inlineStr">
        <is>
          <t/>
        </is>
      </c>
      <c r="N103" s="2" t="inlineStr">
        <is>
          <t>mundtlig forhandling</t>
        </is>
      </c>
      <c r="O103" s="2" t="inlineStr">
        <is>
          <t>4</t>
        </is>
      </c>
      <c r="P103" s="2" t="inlineStr">
        <is>
          <t/>
        </is>
      </c>
      <c r="Q103" t="inlineStr">
        <is>
          <t/>
        </is>
      </c>
      <c r="R103" s="2" t="inlineStr">
        <is>
          <t>mündliche Verhandlung</t>
        </is>
      </c>
      <c r="S103" s="2" t="inlineStr">
        <is>
          <t>0</t>
        </is>
      </c>
      <c r="T103" s="2" t="inlineStr">
        <is>
          <t/>
        </is>
      </c>
      <c r="U103" t="inlineStr">
        <is>
          <t/>
        </is>
      </c>
      <c r="V103" s="2" t="inlineStr">
        <is>
          <t>προφορική διαδικασία</t>
        </is>
      </c>
      <c r="W103" s="2" t="inlineStr">
        <is>
          <t>3</t>
        </is>
      </c>
      <c r="X103" s="2" t="inlineStr">
        <is>
          <t/>
        </is>
      </c>
      <c r="Y103" t="inlineStr">
        <is>
          <t/>
        </is>
      </c>
      <c r="Z103" s="2" t="inlineStr">
        <is>
          <t>oral proceedings</t>
        </is>
      </c>
      <c r="AA103" s="2" t="inlineStr">
        <is>
          <t>3</t>
        </is>
      </c>
      <c r="AB103" s="2" t="inlineStr">
        <is>
          <t/>
        </is>
      </c>
      <c r="AC103" t="inlineStr">
        <is>
          <t/>
        </is>
      </c>
      <c r="AD103" s="2" t="inlineStr">
        <is>
          <t>procedimiento oral</t>
        </is>
      </c>
      <c r="AE103" s="2" t="inlineStr">
        <is>
          <t>3</t>
        </is>
      </c>
      <c r="AF103" s="2" t="inlineStr">
        <is>
          <t/>
        </is>
      </c>
      <c r="AG103" t="inlineStr">
        <is>
          <t/>
        </is>
      </c>
      <c r="AH103" t="inlineStr">
        <is>
          <t/>
        </is>
      </c>
      <c r="AI103" t="inlineStr">
        <is>
          <t/>
        </is>
      </c>
      <c r="AJ103" t="inlineStr">
        <is>
          <t/>
        </is>
      </c>
      <c r="AK103" t="inlineStr">
        <is>
          <t/>
        </is>
      </c>
      <c r="AL103" s="2" t="inlineStr">
        <is>
          <t>suullinen menettely</t>
        </is>
      </c>
      <c r="AM103" s="2" t="inlineStr">
        <is>
          <t>3</t>
        </is>
      </c>
      <c r="AN103" s="2" t="inlineStr">
        <is>
          <t/>
        </is>
      </c>
      <c r="AO103" t="inlineStr">
        <is>
          <t/>
        </is>
      </c>
      <c r="AP103" s="2" t="inlineStr">
        <is>
          <t>procédure orale</t>
        </is>
      </c>
      <c r="AQ103" s="2" t="inlineStr">
        <is>
          <t>3</t>
        </is>
      </c>
      <c r="AR103" s="2" t="inlineStr">
        <is>
          <t/>
        </is>
      </c>
      <c r="AS103" t="inlineStr">
        <is>
          <t/>
        </is>
      </c>
      <c r="AT103" t="inlineStr">
        <is>
          <t/>
        </is>
      </c>
      <c r="AU103" t="inlineStr">
        <is>
          <t/>
        </is>
      </c>
      <c r="AV103" t="inlineStr">
        <is>
          <t/>
        </is>
      </c>
      <c r="AW103" t="inlineStr">
        <is>
          <t/>
        </is>
      </c>
      <c r="AX103" t="inlineStr">
        <is>
          <t/>
        </is>
      </c>
      <c r="AY103" t="inlineStr">
        <is>
          <t/>
        </is>
      </c>
      <c r="AZ103" t="inlineStr">
        <is>
          <t/>
        </is>
      </c>
      <c r="BA103" t="inlineStr">
        <is>
          <t/>
        </is>
      </c>
      <c r="BB103" t="inlineStr">
        <is>
          <t/>
        </is>
      </c>
      <c r="BC103" t="inlineStr">
        <is>
          <t/>
        </is>
      </c>
      <c r="BD103" t="inlineStr">
        <is>
          <t/>
        </is>
      </c>
      <c r="BE103" t="inlineStr">
        <is>
          <t/>
        </is>
      </c>
      <c r="BF103" s="2" t="inlineStr">
        <is>
          <t>procedura orale</t>
        </is>
      </c>
      <c r="BG103" s="2" t="inlineStr">
        <is>
          <t>3</t>
        </is>
      </c>
      <c r="BH103" s="2" t="inlineStr">
        <is>
          <t/>
        </is>
      </c>
      <c r="BI103" t="inlineStr">
        <is>
          <t/>
        </is>
      </c>
      <c r="BJ103" t="inlineStr">
        <is>
          <t/>
        </is>
      </c>
      <c r="BK103" t="inlineStr">
        <is>
          <t/>
        </is>
      </c>
      <c r="BL103" t="inlineStr">
        <is>
          <t/>
        </is>
      </c>
      <c r="BM103" t="inlineStr">
        <is>
          <t/>
        </is>
      </c>
      <c r="BN103" s="2" t="inlineStr">
        <is>
          <t>procesa mutiskā daļa</t>
        </is>
      </c>
      <c r="BO103" s="2" t="inlineStr">
        <is>
          <t>2</t>
        </is>
      </c>
      <c r="BP103" s="2" t="inlineStr">
        <is>
          <t/>
        </is>
      </c>
      <c r="BQ103" t="inlineStr">
        <is>
          <t/>
        </is>
      </c>
      <c r="BR103" s="2" t="inlineStr">
        <is>
          <t>proċediment orali</t>
        </is>
      </c>
      <c r="BS103" s="2" t="inlineStr">
        <is>
          <t>3</t>
        </is>
      </c>
      <c r="BT103" s="2" t="inlineStr">
        <is>
          <t/>
        </is>
      </c>
      <c r="BU103" t="inlineStr">
        <is>
          <t/>
        </is>
      </c>
      <c r="BV103" s="2" t="inlineStr">
        <is>
          <t>mondelinge procedure</t>
        </is>
      </c>
      <c r="BW103" s="2" t="inlineStr">
        <is>
          <t>3</t>
        </is>
      </c>
      <c r="BX103" s="2" t="inlineStr">
        <is>
          <t/>
        </is>
      </c>
      <c r="BY103" t="inlineStr">
        <is>
          <t/>
        </is>
      </c>
      <c r="BZ103" s="2" t="inlineStr">
        <is>
          <t>postępowanie ustne</t>
        </is>
      </c>
      <c r="CA103" s="2" t="inlineStr">
        <is>
          <t>3</t>
        </is>
      </c>
      <c r="CB103" s="2" t="inlineStr">
        <is>
          <t/>
        </is>
      </c>
      <c r="CC103" t="inlineStr">
        <is>
          <t/>
        </is>
      </c>
      <c r="CD103" s="2" t="inlineStr">
        <is>
          <t>processo oral</t>
        </is>
      </c>
      <c r="CE103" s="2" t="inlineStr">
        <is>
          <t>3</t>
        </is>
      </c>
      <c r="CF103" s="2" t="inlineStr">
        <is>
          <t/>
        </is>
      </c>
      <c r="CG103" t="inlineStr">
        <is>
          <t>Conjunto de actos processuais desenvolvidos oralmente nos termos do artigo 75.º do Regulamento (CE) n.º 40/94 do Conselho sobre a marca comunitária.</t>
        </is>
      </c>
      <c r="CH103" t="inlineStr">
        <is>
          <t/>
        </is>
      </c>
      <c r="CI103" t="inlineStr">
        <is>
          <t/>
        </is>
      </c>
      <c r="CJ103" t="inlineStr">
        <is>
          <t/>
        </is>
      </c>
      <c r="CK103" t="inlineStr">
        <is>
          <t/>
        </is>
      </c>
      <c r="CL103" t="inlineStr">
        <is>
          <t/>
        </is>
      </c>
      <c r="CM103" t="inlineStr">
        <is>
          <t/>
        </is>
      </c>
      <c r="CN103" t="inlineStr">
        <is>
          <t/>
        </is>
      </c>
      <c r="CO103" t="inlineStr">
        <is>
          <t/>
        </is>
      </c>
      <c r="CP103" s="2" t="inlineStr">
        <is>
          <t>ustni postopek</t>
        </is>
      </c>
      <c r="CQ103" s="2" t="inlineStr">
        <is>
          <t>3</t>
        </is>
      </c>
      <c r="CR103" s="2" t="inlineStr">
        <is>
          <t/>
        </is>
      </c>
      <c r="CS103" t="inlineStr">
        <is>
          <t/>
        </is>
      </c>
      <c r="CT103" s="2" t="inlineStr">
        <is>
          <t>muntlig förhandling</t>
        </is>
      </c>
      <c r="CU103" s="2" t="inlineStr">
        <is>
          <t>3</t>
        </is>
      </c>
      <c r="CV103" s="2" t="inlineStr">
        <is>
          <t/>
        </is>
      </c>
      <c r="CW103" t="inlineStr">
        <is>
          <t/>
        </is>
      </c>
    </row>
    <row r="104">
      <c r="A104" s="1" t="str">
        <f>HYPERLINK("https://iate.europa.eu/entry/result/77226/all", "77226")</f>
        <v>77226</v>
      </c>
      <c r="B104" t="inlineStr">
        <is>
          <t>LAW</t>
        </is>
      </c>
      <c r="C104" t="inlineStr">
        <is>
          <t>LAW</t>
        </is>
      </c>
      <c r="D104" t="inlineStr">
        <is>
          <t>yes</t>
        </is>
      </c>
      <c r="E104" t="inlineStr">
        <is>
          <t/>
        </is>
      </c>
      <c r="F104" t="inlineStr">
        <is>
          <t/>
        </is>
      </c>
      <c r="G104" t="inlineStr">
        <is>
          <t/>
        </is>
      </c>
      <c r="H104" t="inlineStr">
        <is>
          <t/>
        </is>
      </c>
      <c r="I104" t="inlineStr">
        <is>
          <t/>
        </is>
      </c>
      <c r="J104" t="inlineStr">
        <is>
          <t/>
        </is>
      </c>
      <c r="K104" t="inlineStr">
        <is>
          <t/>
        </is>
      </c>
      <c r="L104" t="inlineStr">
        <is>
          <t/>
        </is>
      </c>
      <c r="M104" t="inlineStr">
        <is>
          <t/>
        </is>
      </c>
      <c r="N104" t="inlineStr">
        <is>
          <t/>
        </is>
      </c>
      <c r="O104" t="inlineStr">
        <is>
          <t/>
        </is>
      </c>
      <c r="P104" t="inlineStr">
        <is>
          <t/>
        </is>
      </c>
      <c r="Q104" t="inlineStr">
        <is>
          <t/>
        </is>
      </c>
      <c r="R104" s="2" t="inlineStr">
        <is>
          <t>Missbrauch|
missbräuchliche Verwendung</t>
        </is>
      </c>
      <c r="S104" s="2" t="inlineStr">
        <is>
          <t>4|
4</t>
        </is>
      </c>
      <c r="T104" s="2" t="inlineStr">
        <is>
          <t xml:space="preserve">|
</t>
        </is>
      </c>
      <c r="U104" t="inlineStr">
        <is>
          <t>rechtswidrige Nutzung des geistigen Eigentums, die den Inhabern der Rechte des geistigen Eigentums erheblichen Schaden zufügt</t>
        </is>
      </c>
      <c r="V104" t="inlineStr">
        <is>
          <t/>
        </is>
      </c>
      <c r="W104" t="inlineStr">
        <is>
          <t/>
        </is>
      </c>
      <c r="X104" t="inlineStr">
        <is>
          <t/>
        </is>
      </c>
      <c r="Y104" t="inlineStr">
        <is>
          <t/>
        </is>
      </c>
      <c r="Z104" s="2" t="inlineStr">
        <is>
          <t>improper use|
misuse</t>
        </is>
      </c>
      <c r="AA104" s="2" t="inlineStr">
        <is>
          <t>4|
4</t>
        </is>
      </c>
      <c r="AB104" s="2" t="inlineStr">
        <is>
          <t xml:space="preserve">|
</t>
        </is>
      </c>
      <c r="AC104" t="inlineStr">
        <is>
          <t>unlawful use of intellectual property that causes significant harm to the owners of intellectual property</t>
        </is>
      </c>
      <c r="AD104" s="2" t="inlineStr">
        <is>
          <t>uso indebido</t>
        </is>
      </c>
      <c r="AE104" s="2" t="inlineStr">
        <is>
          <t>4</t>
        </is>
      </c>
      <c r="AF104" s="2" t="inlineStr">
        <is>
          <t/>
        </is>
      </c>
      <c r="AG104" t="inlineStr">
        <is>
          <t>uso ilícito de los derechos de propiedad intelectual que perjudica significativamente a los titulares de propiedad intelectual</t>
        </is>
      </c>
      <c r="AH104" t="inlineStr">
        <is>
          <t/>
        </is>
      </c>
      <c r="AI104" t="inlineStr">
        <is>
          <t/>
        </is>
      </c>
      <c r="AJ104" t="inlineStr">
        <is>
          <t/>
        </is>
      </c>
      <c r="AK104" t="inlineStr">
        <is>
          <t/>
        </is>
      </c>
      <c r="AL104" t="inlineStr">
        <is>
          <t/>
        </is>
      </c>
      <c r="AM104" t="inlineStr">
        <is>
          <t/>
        </is>
      </c>
      <c r="AN104" t="inlineStr">
        <is>
          <t/>
        </is>
      </c>
      <c r="AO104" t="inlineStr">
        <is>
          <t/>
        </is>
      </c>
      <c r="AP104" s="2" t="inlineStr">
        <is>
          <t>usage indu|
usurpation</t>
        </is>
      </c>
      <c r="AQ104" s="2" t="inlineStr">
        <is>
          <t>4|
4</t>
        </is>
      </c>
      <c r="AR104" s="2" t="inlineStr">
        <is>
          <t xml:space="preserve">|
</t>
        </is>
      </c>
      <c r="AS104" t="inlineStr">
        <is>
          <t>utilisation illégale de la propriété intellectuelle portant lourdement atteinte aux titulaires de la propriété intellectuelle</t>
        </is>
      </c>
      <c r="AT104" t="inlineStr">
        <is>
          <t/>
        </is>
      </c>
      <c r="AU104" t="inlineStr">
        <is>
          <t/>
        </is>
      </c>
      <c r="AV104" t="inlineStr">
        <is>
          <t/>
        </is>
      </c>
      <c r="AW104" t="inlineStr">
        <is>
          <t/>
        </is>
      </c>
      <c r="AX104" s="2" t="inlineStr">
        <is>
          <t>zloporaba</t>
        </is>
      </c>
      <c r="AY104" s="2" t="inlineStr">
        <is>
          <t>4</t>
        </is>
      </c>
      <c r="AZ104" s="2" t="inlineStr">
        <is>
          <t/>
        </is>
      </c>
      <c r="BA104" t="inlineStr">
        <is>
          <t/>
        </is>
      </c>
      <c r="BB104" t="inlineStr">
        <is>
          <t/>
        </is>
      </c>
      <c r="BC104" t="inlineStr">
        <is>
          <t/>
        </is>
      </c>
      <c r="BD104" t="inlineStr">
        <is>
          <t/>
        </is>
      </c>
      <c r="BE104" t="inlineStr">
        <is>
          <t/>
        </is>
      </c>
      <c r="BF104" s="2" t="inlineStr">
        <is>
          <t>utilizzazione abusiva|
uso scorretto</t>
        </is>
      </c>
      <c r="BG104" s="2" t="inlineStr">
        <is>
          <t>4|
4</t>
        </is>
      </c>
      <c r="BH104" s="2" t="inlineStr">
        <is>
          <t xml:space="preserve">|
</t>
        </is>
      </c>
      <c r="BI104" t="inlineStr">
        <is>
          <t>uso illecito di proprietà intellettuale che provoca danni significativi ai relativi titolari</t>
        </is>
      </c>
      <c r="BJ104" t="inlineStr">
        <is>
          <t/>
        </is>
      </c>
      <c r="BK104" t="inlineStr">
        <is>
          <t/>
        </is>
      </c>
      <c r="BL104" t="inlineStr">
        <is>
          <t/>
        </is>
      </c>
      <c r="BM104" t="inlineStr">
        <is>
          <t/>
        </is>
      </c>
      <c r="BN104" t="inlineStr">
        <is>
          <t/>
        </is>
      </c>
      <c r="BO104" t="inlineStr">
        <is>
          <t/>
        </is>
      </c>
      <c r="BP104" t="inlineStr">
        <is>
          <t/>
        </is>
      </c>
      <c r="BQ104" t="inlineStr">
        <is>
          <t/>
        </is>
      </c>
      <c r="BR104" t="inlineStr">
        <is>
          <t/>
        </is>
      </c>
      <c r="BS104" t="inlineStr">
        <is>
          <t/>
        </is>
      </c>
      <c r="BT104" t="inlineStr">
        <is>
          <t/>
        </is>
      </c>
      <c r="BU104" t="inlineStr">
        <is>
          <t/>
        </is>
      </c>
      <c r="BV104" t="inlineStr">
        <is>
          <t/>
        </is>
      </c>
      <c r="BW104" t="inlineStr">
        <is>
          <t/>
        </is>
      </c>
      <c r="BX104" t="inlineStr">
        <is>
          <t/>
        </is>
      </c>
      <c r="BY104" t="inlineStr">
        <is>
          <t/>
        </is>
      </c>
      <c r="BZ104" s="2" t="inlineStr">
        <is>
          <t>czynienie niewłaściwego użytku|
niewłaściwe użycie|
nadużycie</t>
        </is>
      </c>
      <c r="CA104" s="2" t="inlineStr">
        <is>
          <t>2|
3|
3</t>
        </is>
      </c>
      <c r="CB104" s="2" t="inlineStr">
        <is>
          <t xml:space="preserve">|
|
</t>
        </is>
      </c>
      <c r="CC104" t="inlineStr">
        <is>
          <t>użycie niezgodnie z przeznaczeniem, zwykle z ominięciem obowiązującego prawa</t>
        </is>
      </c>
      <c r="CD104" t="inlineStr">
        <is>
          <t/>
        </is>
      </c>
      <c r="CE104" t="inlineStr">
        <is>
          <t/>
        </is>
      </c>
      <c r="CF104" t="inlineStr">
        <is>
          <t/>
        </is>
      </c>
      <c r="CG104" t="inlineStr">
        <is>
          <t/>
        </is>
      </c>
      <c r="CH104" t="inlineStr">
        <is>
          <t/>
        </is>
      </c>
      <c r="CI104" t="inlineStr">
        <is>
          <t/>
        </is>
      </c>
      <c r="CJ104" t="inlineStr">
        <is>
          <t/>
        </is>
      </c>
      <c r="CK104" t="inlineStr">
        <is>
          <t/>
        </is>
      </c>
      <c r="CL104" t="inlineStr">
        <is>
          <t/>
        </is>
      </c>
      <c r="CM104" t="inlineStr">
        <is>
          <t/>
        </is>
      </c>
      <c r="CN104" t="inlineStr">
        <is>
          <t/>
        </is>
      </c>
      <c r="CO104" t="inlineStr">
        <is>
          <t/>
        </is>
      </c>
      <c r="CP104" t="inlineStr">
        <is>
          <t/>
        </is>
      </c>
      <c r="CQ104" t="inlineStr">
        <is>
          <t/>
        </is>
      </c>
      <c r="CR104" t="inlineStr">
        <is>
          <t/>
        </is>
      </c>
      <c r="CS104" t="inlineStr">
        <is>
          <t/>
        </is>
      </c>
      <c r="CT104" t="inlineStr">
        <is>
          <t/>
        </is>
      </c>
      <c r="CU104" t="inlineStr">
        <is>
          <t/>
        </is>
      </c>
      <c r="CV104" t="inlineStr">
        <is>
          <t/>
        </is>
      </c>
      <c r="CW104" t="inlineStr">
        <is>
          <t/>
        </is>
      </c>
    </row>
    <row r="105">
      <c r="A105" s="1" t="str">
        <f>HYPERLINK("https://iate.europa.eu/entry/result/143270/all", "143270")</f>
        <v>143270</v>
      </c>
      <c r="B105" t="inlineStr">
        <is>
          <t>POLITICS;LAW</t>
        </is>
      </c>
      <c r="C105" t="inlineStr">
        <is>
          <t>POLITICS|executive power and public service|administrative law;LAW</t>
        </is>
      </c>
      <c r="D105" t="inlineStr">
        <is>
          <t>no</t>
        </is>
      </c>
      <c r="E105" t="inlineStr">
        <is>
          <t/>
        </is>
      </c>
      <c r="F105" t="inlineStr">
        <is>
          <t/>
        </is>
      </c>
      <c r="G105" t="inlineStr">
        <is>
          <t/>
        </is>
      </c>
      <c r="H105" t="inlineStr">
        <is>
          <t/>
        </is>
      </c>
      <c r="I105" t="inlineStr">
        <is>
          <t/>
        </is>
      </c>
      <c r="J105" t="inlineStr">
        <is>
          <t/>
        </is>
      </c>
      <c r="K105" t="inlineStr">
        <is>
          <t/>
        </is>
      </c>
      <c r="L105" t="inlineStr">
        <is>
          <t/>
        </is>
      </c>
      <c r="M105" t="inlineStr">
        <is>
          <t/>
        </is>
      </c>
      <c r="N105" s="2" t="inlineStr">
        <is>
          <t>forældelsesfrist</t>
        </is>
      </c>
      <c r="O105" s="2" t="inlineStr">
        <is>
          <t>2</t>
        </is>
      </c>
      <c r="P105" s="2" t="inlineStr">
        <is>
          <t/>
        </is>
      </c>
      <c r="Q105" t="inlineStr">
        <is>
          <t/>
        </is>
      </c>
      <c r="R105" s="2" t="inlineStr">
        <is>
          <t>Verjährungsfrist</t>
        </is>
      </c>
      <c r="S105" s="2" t="inlineStr">
        <is>
          <t>2</t>
        </is>
      </c>
      <c r="T105" s="2" t="inlineStr">
        <is>
          <t/>
        </is>
      </c>
      <c r="U105" t="inlineStr">
        <is>
          <t/>
        </is>
      </c>
      <c r="V105" s="2" t="inlineStr">
        <is>
          <t>προθεσμία παραγραφής</t>
        </is>
      </c>
      <c r="W105" s="2" t="inlineStr">
        <is>
          <t>2</t>
        </is>
      </c>
      <c r="X105" s="2" t="inlineStr">
        <is>
          <t/>
        </is>
      </c>
      <c r="Y105" t="inlineStr">
        <is>
          <t/>
        </is>
      </c>
      <c r="Z105" s="2" t="inlineStr">
        <is>
          <t>limitation period|
term of limitation|
limitation period of prescription|
prescribed period|
prescription period|
period of limitation</t>
        </is>
      </c>
      <c r="AA105" s="2" t="inlineStr">
        <is>
          <t>3|
2|
2|
2|
3|
2</t>
        </is>
      </c>
      <c r="AB105" s="2" t="inlineStr">
        <is>
          <t xml:space="preserve">|
|
|
|
|
</t>
        </is>
      </c>
      <c r="AC105" t="inlineStr">
        <is>
          <t>maximum period set by statute within which a legal action can be brought or a right enforced</t>
        </is>
      </c>
      <c r="AD105" t="inlineStr">
        <is>
          <t/>
        </is>
      </c>
      <c r="AE105" t="inlineStr">
        <is>
          <t/>
        </is>
      </c>
      <c r="AF105" t="inlineStr">
        <is>
          <t/>
        </is>
      </c>
      <c r="AG105" t="inlineStr">
        <is>
          <t/>
        </is>
      </c>
      <c r="AH105" s="2" t="inlineStr">
        <is>
          <t>aegumistähtaeg</t>
        </is>
      </c>
      <c r="AI105" s="2" t="inlineStr">
        <is>
          <t>3</t>
        </is>
      </c>
      <c r="AJ105" s="2" t="inlineStr">
        <is>
          <t/>
        </is>
      </c>
      <c r="AK105" t="inlineStr">
        <is>
          <t/>
        </is>
      </c>
      <c r="AL105" t="inlineStr">
        <is>
          <t/>
        </is>
      </c>
      <c r="AM105" t="inlineStr">
        <is>
          <t/>
        </is>
      </c>
      <c r="AN105" t="inlineStr">
        <is>
          <t/>
        </is>
      </c>
      <c r="AO105" t="inlineStr">
        <is>
          <t/>
        </is>
      </c>
      <c r="AP105" s="2" t="inlineStr">
        <is>
          <t>délai de prescription</t>
        </is>
      </c>
      <c r="AQ105" s="2" t="inlineStr">
        <is>
          <t>2</t>
        </is>
      </c>
      <c r="AR105" s="2" t="inlineStr">
        <is>
          <t/>
        </is>
      </c>
      <c r="AS105" t="inlineStr">
        <is>
          <t/>
        </is>
      </c>
      <c r="AT105" t="inlineStr">
        <is>
          <t/>
        </is>
      </c>
      <c r="AU105" t="inlineStr">
        <is>
          <t/>
        </is>
      </c>
      <c r="AV105" t="inlineStr">
        <is>
          <t/>
        </is>
      </c>
      <c r="AW105" t="inlineStr">
        <is>
          <t/>
        </is>
      </c>
      <c r="AX105" t="inlineStr">
        <is>
          <t/>
        </is>
      </c>
      <c r="AY105" t="inlineStr">
        <is>
          <t/>
        </is>
      </c>
      <c r="AZ105" t="inlineStr">
        <is>
          <t/>
        </is>
      </c>
      <c r="BA105" t="inlineStr">
        <is>
          <t/>
        </is>
      </c>
      <c r="BB105" s="2" t="inlineStr">
        <is>
          <t>elévülési idő</t>
        </is>
      </c>
      <c r="BC105" s="2" t="inlineStr">
        <is>
          <t>3</t>
        </is>
      </c>
      <c r="BD105" s="2" t="inlineStr">
        <is>
          <t/>
        </is>
      </c>
      <c r="BE105" t="inlineStr">
        <is>
          <t>meghatározott határidő vagy időtartam, amelynek elteltét követően megszűnik a felelősség fennállása</t>
        </is>
      </c>
      <c r="BF105" s="2" t="inlineStr">
        <is>
          <t>termine di prescrizione</t>
        </is>
      </c>
      <c r="BG105" s="2" t="inlineStr">
        <is>
          <t>2</t>
        </is>
      </c>
      <c r="BH105" s="2" t="inlineStr">
        <is>
          <t/>
        </is>
      </c>
      <c r="BI105" t="inlineStr">
        <is>
          <t/>
        </is>
      </c>
      <c r="BJ105" t="inlineStr">
        <is>
          <t/>
        </is>
      </c>
      <c r="BK105" t="inlineStr">
        <is>
          <t/>
        </is>
      </c>
      <c r="BL105" t="inlineStr">
        <is>
          <t/>
        </is>
      </c>
      <c r="BM105" t="inlineStr">
        <is>
          <t/>
        </is>
      </c>
      <c r="BN105" t="inlineStr">
        <is>
          <t/>
        </is>
      </c>
      <c r="BO105" t="inlineStr">
        <is>
          <t/>
        </is>
      </c>
      <c r="BP105" t="inlineStr">
        <is>
          <t/>
        </is>
      </c>
      <c r="BQ105" t="inlineStr">
        <is>
          <t/>
        </is>
      </c>
      <c r="BR105" t="inlineStr">
        <is>
          <t/>
        </is>
      </c>
      <c r="BS105" t="inlineStr">
        <is>
          <t/>
        </is>
      </c>
      <c r="BT105" t="inlineStr">
        <is>
          <t/>
        </is>
      </c>
      <c r="BU105" t="inlineStr">
        <is>
          <t/>
        </is>
      </c>
      <c r="BV105" s="2" t="inlineStr">
        <is>
          <t>verjaringstermijn</t>
        </is>
      </c>
      <c r="BW105" s="2" t="inlineStr">
        <is>
          <t>2</t>
        </is>
      </c>
      <c r="BX105" s="2" t="inlineStr">
        <is>
          <t/>
        </is>
      </c>
      <c r="BY105" t="inlineStr">
        <is>
          <t/>
        </is>
      </c>
      <c r="BZ105" t="inlineStr">
        <is>
          <t/>
        </is>
      </c>
      <c r="CA105" t="inlineStr">
        <is>
          <t/>
        </is>
      </c>
      <c r="CB105" t="inlineStr">
        <is>
          <t/>
        </is>
      </c>
      <c r="CC105" t="inlineStr">
        <is>
          <t/>
        </is>
      </c>
      <c r="CD105" s="2" t="inlineStr">
        <is>
          <t>prazo de prescrição</t>
        </is>
      </c>
      <c r="CE105" s="2" t="inlineStr">
        <is>
          <t>2</t>
        </is>
      </c>
      <c r="CF105" s="2" t="inlineStr">
        <is>
          <t/>
        </is>
      </c>
      <c r="CG105" t="inlineStr">
        <is>
          <t/>
        </is>
      </c>
      <c r="CH105" t="inlineStr">
        <is>
          <t/>
        </is>
      </c>
      <c r="CI105" t="inlineStr">
        <is>
          <t/>
        </is>
      </c>
      <c r="CJ105" t="inlineStr">
        <is>
          <t/>
        </is>
      </c>
      <c r="CK105" t="inlineStr">
        <is>
          <t/>
        </is>
      </c>
      <c r="CL105" t="inlineStr">
        <is>
          <t/>
        </is>
      </c>
      <c r="CM105" t="inlineStr">
        <is>
          <t/>
        </is>
      </c>
      <c r="CN105" t="inlineStr">
        <is>
          <t/>
        </is>
      </c>
      <c r="CO105" t="inlineStr">
        <is>
          <t/>
        </is>
      </c>
      <c r="CP105" t="inlineStr">
        <is>
          <t/>
        </is>
      </c>
      <c r="CQ105" t="inlineStr">
        <is>
          <t/>
        </is>
      </c>
      <c r="CR105" t="inlineStr">
        <is>
          <t/>
        </is>
      </c>
      <c r="CS105" t="inlineStr">
        <is>
          <t/>
        </is>
      </c>
      <c r="CT105" s="2" t="inlineStr">
        <is>
          <t>preskriptionstid</t>
        </is>
      </c>
      <c r="CU105" s="2" t="inlineStr">
        <is>
          <t>2</t>
        </is>
      </c>
      <c r="CV105" s="2" t="inlineStr">
        <is>
          <t/>
        </is>
      </c>
      <c r="CW105" t="inlineStr">
        <is>
          <t/>
        </is>
      </c>
    </row>
    <row r="106">
      <c r="A106" s="1" t="str">
        <f>HYPERLINK("https://iate.europa.eu/entry/result/858530/all", "858530")</f>
        <v>858530</v>
      </c>
      <c r="B106" t="inlineStr">
        <is>
          <t>LAW;PRODUCTION, TECHNOLOGY AND RESEARCH</t>
        </is>
      </c>
      <c r="C106" t="inlineStr">
        <is>
          <t>LAW;PRODUCTION, TECHNOLOGY AND RESEARCH|research and intellectual property|intellectual property</t>
        </is>
      </c>
      <c r="D106" t="inlineStr">
        <is>
          <t>no</t>
        </is>
      </c>
      <c r="E106" t="inlineStr">
        <is>
          <t/>
        </is>
      </c>
      <c r="F106" t="inlineStr">
        <is>
          <t/>
        </is>
      </c>
      <c r="G106" t="inlineStr">
        <is>
          <t/>
        </is>
      </c>
      <c r="H106" t="inlineStr">
        <is>
          <t/>
        </is>
      </c>
      <c r="I106" t="inlineStr">
        <is>
          <t/>
        </is>
      </c>
      <c r="J106" t="inlineStr">
        <is>
          <t/>
        </is>
      </c>
      <c r="K106" t="inlineStr">
        <is>
          <t/>
        </is>
      </c>
      <c r="L106" t="inlineStr">
        <is>
          <t/>
        </is>
      </c>
      <c r="M106" t="inlineStr">
        <is>
          <t/>
        </is>
      </c>
      <c r="N106" s="2" t="inlineStr">
        <is>
          <t>ugyldighedssag</t>
        </is>
      </c>
      <c r="O106" s="2" t="inlineStr">
        <is>
          <t>4</t>
        </is>
      </c>
      <c r="P106" s="2" t="inlineStr">
        <is>
          <t/>
        </is>
      </c>
      <c r="Q106" t="inlineStr">
        <is>
          <t/>
        </is>
      </c>
      <c r="R106" s="2" t="inlineStr">
        <is>
          <t>Nichtigkeitsverfahren</t>
        </is>
      </c>
      <c r="S106" s="2" t="inlineStr">
        <is>
          <t>4</t>
        </is>
      </c>
      <c r="T106" s="2" t="inlineStr">
        <is>
          <t/>
        </is>
      </c>
      <c r="U106" t="inlineStr">
        <is>
          <t>1) Art des
 Löschungsverfahrens, das durch einen Antrag beim Amt auf Erklärung der
 Nichtigkeit eines eingetragenen Gemeinschaftsgeschmacksmusters eingeleitet
 wird &lt;div&gt;2) Verfahren, das gegen eine eingetragene Unionsmarke durch einen Antrag
 an das Amt auf Erklärung der Nichtigkeit der Marke eingeleitet wird und zur
 rückwirkenden Löschung der angefochtenen Marke führt, wenn der Antrag
 erfolgreich ist&lt;/div&gt;</t>
        </is>
      </c>
      <c r="V106" s="2" t="inlineStr">
        <is>
          <t>διαδικασία ακυρότητας</t>
        </is>
      </c>
      <c r="W106" s="2" t="inlineStr">
        <is>
          <t>2</t>
        </is>
      </c>
      <c r="X106" s="2" t="inlineStr">
        <is>
          <t/>
        </is>
      </c>
      <c r="Y106" t="inlineStr">
        <is>
          <t/>
        </is>
      </c>
      <c r="Z106" s="2" t="inlineStr">
        <is>
          <t>invalidity proceedings</t>
        </is>
      </c>
      <c r="AA106" s="2" t="inlineStr">
        <is>
          <t>4</t>
        </is>
      </c>
      <c r="AB106" s="2" t="inlineStr">
        <is>
          <t/>
        </is>
      </c>
      <c r="AC106" t="inlineStr">
        <is>
          <t>1) type of cancellation proceedings initiated by an application to the Office for the declaration of invalidity of a registered Community design &lt;div&gt;2) procedure initiated against a registered EU trade mark by an application to the Office for a declaration of invalidity of the trade mark, resulting in the cancellation of the contested trade mark with retroactive effect, if the application is successful&lt;/div&gt;</t>
        </is>
      </c>
      <c r="AD106" s="2" t="inlineStr">
        <is>
          <t>procedimiento de nulidad</t>
        </is>
      </c>
      <c r="AE106" s="2" t="inlineStr">
        <is>
          <t>4</t>
        </is>
      </c>
      <c r="AF106" s="2" t="inlineStr">
        <is>
          <t/>
        </is>
      </c>
      <c r="AG106" t="inlineStr">
        <is>
          <t>1) tipo de
 procedimiento de anulación iniciado mediante una solicitud ante la Oficina
 para la declaración de nulidad de un dibujo o modelo comunitario registrado &lt;div&gt;2) procedimiento iniciado contra una marca registrada de la UE mediante una
 solicitud de declaración de nulidad de la marca ante la Oficina, que resulta
 en la anulación de la marca impugnada con efecto retroactivo, si la solicitud
 prospera&lt;/div&gt;</t>
        </is>
      </c>
      <c r="AH106" t="inlineStr">
        <is>
          <t/>
        </is>
      </c>
      <c r="AI106" t="inlineStr">
        <is>
          <t/>
        </is>
      </c>
      <c r="AJ106" t="inlineStr">
        <is>
          <t/>
        </is>
      </c>
      <c r="AK106" t="inlineStr">
        <is>
          <t/>
        </is>
      </c>
      <c r="AL106" s="2" t="inlineStr">
        <is>
          <t>mitättömyysmenettely</t>
        </is>
      </c>
      <c r="AM106" s="2" t="inlineStr">
        <is>
          <t>2</t>
        </is>
      </c>
      <c r="AN106" s="2" t="inlineStr">
        <is>
          <t/>
        </is>
      </c>
      <c r="AO106" t="inlineStr">
        <is>
          <t/>
        </is>
      </c>
      <c r="AP106" s="2" t="inlineStr">
        <is>
          <t>procédure en nullité</t>
        </is>
      </c>
      <c r="AQ106" s="2" t="inlineStr">
        <is>
          <t>4</t>
        </is>
      </c>
      <c r="AR106" s="2" t="inlineStr">
        <is>
          <t/>
        </is>
      </c>
      <c r="AS106" t="inlineStr">
        <is>
          <t>1) type de procédure
 d’annulation initiée au moyen d’une demande présentée auprès de l’Office
 visant à faire déclarer la nullité d’un dessin ou modèle communautaire
 enregistré &lt;div&gt;2) procédure engagée à l’encontre d’une marque de l’UE enregistrée
 et initiée au moyen d’une demande présentée auprès de l’Office visant à faire
 déclarer la nullité de la marque, qui entraîne l’annulation de la marque
 contestée avec effet rétroactif, si la demande aboutit&lt;/div&gt;</t>
        </is>
      </c>
      <c r="AT106" s="2" t="inlineStr">
        <is>
          <t>imeachtaí neamhbhailíochta|
imeachtaí cúlghairme</t>
        </is>
      </c>
      <c r="AU106" s="2" t="inlineStr">
        <is>
          <t>4|
3</t>
        </is>
      </c>
      <c r="AV106" s="2" t="inlineStr">
        <is>
          <t xml:space="preserve">admitted|
</t>
        </is>
      </c>
      <c r="AW106" t="inlineStr">
        <is>
          <t/>
        </is>
      </c>
      <c r="AX106" t="inlineStr">
        <is>
          <t/>
        </is>
      </c>
      <c r="AY106" t="inlineStr">
        <is>
          <t/>
        </is>
      </c>
      <c r="AZ106" t="inlineStr">
        <is>
          <t/>
        </is>
      </c>
      <c r="BA106" t="inlineStr">
        <is>
          <t/>
        </is>
      </c>
      <c r="BB106" t="inlineStr">
        <is>
          <t/>
        </is>
      </c>
      <c r="BC106" t="inlineStr">
        <is>
          <t/>
        </is>
      </c>
      <c r="BD106" t="inlineStr">
        <is>
          <t/>
        </is>
      </c>
      <c r="BE106" t="inlineStr">
        <is>
          <t/>
        </is>
      </c>
      <c r="BF106" s="2" t="inlineStr">
        <is>
          <t>procedimento di nullità</t>
        </is>
      </c>
      <c r="BG106" s="2" t="inlineStr">
        <is>
          <t>4</t>
        </is>
      </c>
      <c r="BH106" s="2" t="inlineStr">
        <is>
          <t/>
        </is>
      </c>
      <c r="BI106" t="inlineStr">
        <is>
          <t>1) tipo di
 procedimento di annullamento avviato mediante la presentazione all’Ufficio di
 una domanda di nullità di un disegno o modello comunitario registrato; &lt;div&gt;2)
 procedimento avverso un marchio UE avviato mediante una domanda di
 dichiarazione di nullità rivolta all’Ufficio che, se accettata, risulta
 nell’annullamento, con effetto retroattivo, del marchio contestato&lt;/div&gt;</t>
        </is>
      </c>
      <c r="BJ106" t="inlineStr">
        <is>
          <t/>
        </is>
      </c>
      <c r="BK106" t="inlineStr">
        <is>
          <t/>
        </is>
      </c>
      <c r="BL106" t="inlineStr">
        <is>
          <t/>
        </is>
      </c>
      <c r="BM106" t="inlineStr">
        <is>
          <t/>
        </is>
      </c>
      <c r="BN106" s="2" t="inlineStr">
        <is>
          <t>lietas izskatīšanas process par spēkā neesamību</t>
        </is>
      </c>
      <c r="BO106" s="2" t="inlineStr">
        <is>
          <t>2</t>
        </is>
      </c>
      <c r="BP106" s="2" t="inlineStr">
        <is>
          <t/>
        </is>
      </c>
      <c r="BQ106" t="inlineStr">
        <is>
          <t/>
        </is>
      </c>
      <c r="BR106" t="inlineStr">
        <is>
          <t/>
        </is>
      </c>
      <c r="BS106" t="inlineStr">
        <is>
          <t/>
        </is>
      </c>
      <c r="BT106" t="inlineStr">
        <is>
          <t/>
        </is>
      </c>
      <c r="BU106" t="inlineStr">
        <is>
          <t/>
        </is>
      </c>
      <c r="BV106" s="2" t="inlineStr">
        <is>
          <t>nietigheidsprocedure|
procedure inzake nietigverklaring</t>
        </is>
      </c>
      <c r="BW106" s="2" t="inlineStr">
        <is>
          <t>3|
3</t>
        </is>
      </c>
      <c r="BX106" s="2" t="inlineStr">
        <is>
          <t xml:space="preserve">|
</t>
        </is>
      </c>
      <c r="BY106" t="inlineStr">
        <is>
          <t/>
        </is>
      </c>
      <c r="BZ106" t="inlineStr">
        <is>
          <t/>
        </is>
      </c>
      <c r="CA106" t="inlineStr">
        <is>
          <t/>
        </is>
      </c>
      <c r="CB106" t="inlineStr">
        <is>
          <t/>
        </is>
      </c>
      <c r="CC106" t="inlineStr">
        <is>
          <t/>
        </is>
      </c>
      <c r="CD106" t="inlineStr">
        <is>
          <t/>
        </is>
      </c>
      <c r="CE106" t="inlineStr">
        <is>
          <t/>
        </is>
      </c>
      <c r="CF106" t="inlineStr">
        <is>
          <t/>
        </is>
      </c>
      <c r="CG106" t="inlineStr">
        <is>
          <t/>
        </is>
      </c>
      <c r="CH106" t="inlineStr">
        <is>
          <t/>
        </is>
      </c>
      <c r="CI106" t="inlineStr">
        <is>
          <t/>
        </is>
      </c>
      <c r="CJ106" t="inlineStr">
        <is>
          <t/>
        </is>
      </c>
      <c r="CK106" t="inlineStr">
        <is>
          <t/>
        </is>
      </c>
      <c r="CL106" t="inlineStr">
        <is>
          <t/>
        </is>
      </c>
      <c r="CM106" t="inlineStr">
        <is>
          <t/>
        </is>
      </c>
      <c r="CN106" t="inlineStr">
        <is>
          <t/>
        </is>
      </c>
      <c r="CO106" t="inlineStr">
        <is>
          <t/>
        </is>
      </c>
      <c r="CP106" t="inlineStr">
        <is>
          <t/>
        </is>
      </c>
      <c r="CQ106" t="inlineStr">
        <is>
          <t/>
        </is>
      </c>
      <c r="CR106" t="inlineStr">
        <is>
          <t/>
        </is>
      </c>
      <c r="CS106" t="inlineStr">
        <is>
          <t/>
        </is>
      </c>
      <c r="CT106" t="inlineStr">
        <is>
          <t/>
        </is>
      </c>
      <c r="CU106" t="inlineStr">
        <is>
          <t/>
        </is>
      </c>
      <c r="CV106" t="inlineStr">
        <is>
          <t/>
        </is>
      </c>
      <c r="CW106" t="inlineStr">
        <is>
          <t/>
        </is>
      </c>
    </row>
    <row r="107">
      <c r="A107" s="1" t="str">
        <f>HYPERLINK("https://iate.europa.eu/entry/result/871314/all", "871314")</f>
        <v>871314</v>
      </c>
      <c r="B107" t="inlineStr">
        <is>
          <t>LAW;PRODUCTION, TECHNOLOGY AND RESEARCH</t>
        </is>
      </c>
      <c r="C107" t="inlineStr">
        <is>
          <t>LAW;PRODUCTION, TECHNOLOGY AND RESEARCH|research and intellectual property|intellectual property</t>
        </is>
      </c>
      <c r="D107" t="inlineStr">
        <is>
          <t>no</t>
        </is>
      </c>
      <c r="E107" t="inlineStr">
        <is>
          <t/>
        </is>
      </c>
      <c r="F107" t="inlineStr">
        <is>
          <t/>
        </is>
      </c>
      <c r="G107" t="inlineStr">
        <is>
          <t/>
        </is>
      </c>
      <c r="H107" t="inlineStr">
        <is>
          <t/>
        </is>
      </c>
      <c r="I107" t="inlineStr">
        <is>
          <t/>
        </is>
      </c>
      <c r="J107" t="inlineStr">
        <is>
          <t/>
        </is>
      </c>
      <c r="K107" t="inlineStr">
        <is>
          <t/>
        </is>
      </c>
      <c r="L107" t="inlineStr">
        <is>
          <t/>
        </is>
      </c>
      <c r="M107" t="inlineStr">
        <is>
          <t/>
        </is>
      </c>
      <c r="N107" s="2" t="inlineStr">
        <is>
          <t>forsømmelse|
forseelse</t>
        </is>
      </c>
      <c r="O107" s="2" t="inlineStr">
        <is>
          <t>4|
4</t>
        </is>
      </c>
      <c r="P107" s="2" t="inlineStr">
        <is>
          <t xml:space="preserve">|
</t>
        </is>
      </c>
      <c r="Q107" t="inlineStr">
        <is>
          <t/>
        </is>
      </c>
      <c r="R107" s="2" t="inlineStr">
        <is>
          <t>fahrlässiges Verhalten</t>
        </is>
      </c>
      <c r="S107" s="2" t="inlineStr">
        <is>
          <t>1</t>
        </is>
      </c>
      <c r="T107" s="2" t="inlineStr">
        <is>
          <t/>
        </is>
      </c>
      <c r="U107" t="inlineStr">
        <is>
          <t/>
        </is>
      </c>
      <c r="V107" t="inlineStr">
        <is>
          <t/>
        </is>
      </c>
      <c r="W107" t="inlineStr">
        <is>
          <t/>
        </is>
      </c>
      <c r="X107" t="inlineStr">
        <is>
          <t/>
        </is>
      </c>
      <c r="Y107" t="inlineStr">
        <is>
          <t/>
        </is>
      </c>
      <c r="Z107" s="2" t="inlineStr">
        <is>
          <t>negligence</t>
        </is>
      </c>
      <c r="AA107" s="2" t="inlineStr">
        <is>
          <t>1</t>
        </is>
      </c>
      <c r="AB107" s="2" t="inlineStr">
        <is>
          <t/>
        </is>
      </c>
      <c r="AC107" t="inlineStr">
        <is>
          <t/>
        </is>
      </c>
      <c r="AD107" s="2" t="inlineStr">
        <is>
          <t>negligencia</t>
        </is>
      </c>
      <c r="AE107" s="2" t="inlineStr">
        <is>
          <t>3</t>
        </is>
      </c>
      <c r="AF107" s="2" t="inlineStr">
        <is>
          <t/>
        </is>
      </c>
      <c r="AG107" t="inlineStr">
        <is>
          <t/>
        </is>
      </c>
      <c r="AH107" t="inlineStr">
        <is>
          <t/>
        </is>
      </c>
      <c r="AI107" t="inlineStr">
        <is>
          <t/>
        </is>
      </c>
      <c r="AJ107" t="inlineStr">
        <is>
          <t/>
        </is>
      </c>
      <c r="AK107" t="inlineStr">
        <is>
          <t/>
        </is>
      </c>
      <c r="AL107" s="2" t="inlineStr">
        <is>
          <t>rikkomus</t>
        </is>
      </c>
      <c r="AM107" s="2" t="inlineStr">
        <is>
          <t>2</t>
        </is>
      </c>
      <c r="AN107" s="2" t="inlineStr">
        <is>
          <t/>
        </is>
      </c>
      <c r="AO107" t="inlineStr">
        <is>
          <t/>
        </is>
      </c>
      <c r="AP107" s="2" t="inlineStr">
        <is>
          <t>faute</t>
        </is>
      </c>
      <c r="AQ107" s="2" t="inlineStr">
        <is>
          <t>1</t>
        </is>
      </c>
      <c r="AR107" s="2" t="inlineStr">
        <is>
          <t/>
        </is>
      </c>
      <c r="AS107" t="inlineStr">
        <is>
          <t/>
        </is>
      </c>
      <c r="AT107" t="inlineStr">
        <is>
          <t/>
        </is>
      </c>
      <c r="AU107" t="inlineStr">
        <is>
          <t/>
        </is>
      </c>
      <c r="AV107" t="inlineStr">
        <is>
          <t/>
        </is>
      </c>
      <c r="AW107" t="inlineStr">
        <is>
          <t/>
        </is>
      </c>
      <c r="AX107" t="inlineStr">
        <is>
          <t/>
        </is>
      </c>
      <c r="AY107" t="inlineStr">
        <is>
          <t/>
        </is>
      </c>
      <c r="AZ107" t="inlineStr">
        <is>
          <t/>
        </is>
      </c>
      <c r="BA107" t="inlineStr">
        <is>
          <t/>
        </is>
      </c>
      <c r="BB107" t="inlineStr">
        <is>
          <t/>
        </is>
      </c>
      <c r="BC107" t="inlineStr">
        <is>
          <t/>
        </is>
      </c>
      <c r="BD107" t="inlineStr">
        <is>
          <t/>
        </is>
      </c>
      <c r="BE107" t="inlineStr">
        <is>
          <t/>
        </is>
      </c>
      <c r="BF107" t="inlineStr">
        <is>
          <t/>
        </is>
      </c>
      <c r="BG107" t="inlineStr">
        <is>
          <t/>
        </is>
      </c>
      <c r="BH107" t="inlineStr">
        <is>
          <t/>
        </is>
      </c>
      <c r="BI107" t="inlineStr">
        <is>
          <t/>
        </is>
      </c>
      <c r="BJ107" t="inlineStr">
        <is>
          <t/>
        </is>
      </c>
      <c r="BK107" t="inlineStr">
        <is>
          <t/>
        </is>
      </c>
      <c r="BL107" t="inlineStr">
        <is>
          <t/>
        </is>
      </c>
      <c r="BM107" t="inlineStr">
        <is>
          <t/>
        </is>
      </c>
      <c r="BN107" t="inlineStr">
        <is>
          <t/>
        </is>
      </c>
      <c r="BO107" t="inlineStr">
        <is>
          <t/>
        </is>
      </c>
      <c r="BP107" t="inlineStr">
        <is>
          <t/>
        </is>
      </c>
      <c r="BQ107" t="inlineStr">
        <is>
          <t/>
        </is>
      </c>
      <c r="BR107" t="inlineStr">
        <is>
          <t/>
        </is>
      </c>
      <c r="BS107" t="inlineStr">
        <is>
          <t/>
        </is>
      </c>
      <c r="BT107" t="inlineStr">
        <is>
          <t/>
        </is>
      </c>
      <c r="BU107" t="inlineStr">
        <is>
          <t/>
        </is>
      </c>
      <c r="BV107" s="2" t="inlineStr">
        <is>
          <t>nalatigheid</t>
        </is>
      </c>
      <c r="BW107" s="2" t="inlineStr">
        <is>
          <t>2</t>
        </is>
      </c>
      <c r="BX107" s="2" t="inlineStr">
        <is>
          <t/>
        </is>
      </c>
      <c r="BY107" t="inlineStr">
        <is>
          <t/>
        </is>
      </c>
      <c r="BZ107" t="inlineStr">
        <is>
          <t/>
        </is>
      </c>
      <c r="CA107" t="inlineStr">
        <is>
          <t/>
        </is>
      </c>
      <c r="CB107" t="inlineStr">
        <is>
          <t/>
        </is>
      </c>
      <c r="CC107" t="inlineStr">
        <is>
          <t/>
        </is>
      </c>
      <c r="CD107" t="inlineStr">
        <is>
          <t/>
        </is>
      </c>
      <c r="CE107" t="inlineStr">
        <is>
          <t/>
        </is>
      </c>
      <c r="CF107" t="inlineStr">
        <is>
          <t/>
        </is>
      </c>
      <c r="CG107" t="inlineStr">
        <is>
          <t/>
        </is>
      </c>
      <c r="CH107" t="inlineStr">
        <is>
          <t/>
        </is>
      </c>
      <c r="CI107" t="inlineStr">
        <is>
          <t/>
        </is>
      </c>
      <c r="CJ107" t="inlineStr">
        <is>
          <t/>
        </is>
      </c>
      <c r="CK107" t="inlineStr">
        <is>
          <t/>
        </is>
      </c>
      <c r="CL107" t="inlineStr">
        <is>
          <t/>
        </is>
      </c>
      <c r="CM107" t="inlineStr">
        <is>
          <t/>
        </is>
      </c>
      <c r="CN107" t="inlineStr">
        <is>
          <t/>
        </is>
      </c>
      <c r="CO107" t="inlineStr">
        <is>
          <t/>
        </is>
      </c>
      <c r="CP107" t="inlineStr">
        <is>
          <t/>
        </is>
      </c>
      <c r="CQ107" t="inlineStr">
        <is>
          <t/>
        </is>
      </c>
      <c r="CR107" t="inlineStr">
        <is>
          <t/>
        </is>
      </c>
      <c r="CS107" t="inlineStr">
        <is>
          <t/>
        </is>
      </c>
      <c r="CT107" t="inlineStr">
        <is>
          <t/>
        </is>
      </c>
      <c r="CU107" t="inlineStr">
        <is>
          <t/>
        </is>
      </c>
      <c r="CV107" t="inlineStr">
        <is>
          <t/>
        </is>
      </c>
      <c r="CW107" t="inlineStr">
        <is>
          <t/>
        </is>
      </c>
    </row>
    <row r="108">
      <c r="A108" s="1" t="str">
        <f>HYPERLINK("https://iate.europa.eu/entry/result/3579587/all", "3579587")</f>
        <v>3579587</v>
      </c>
      <c r="B108" t="inlineStr">
        <is>
          <t>PRODUCTION, TECHNOLOGY AND RESEARCH</t>
        </is>
      </c>
      <c r="C108" t="inlineStr">
        <is>
          <t>PRODUCTION, TECHNOLOGY AND RESEARCH|research and intellectual property</t>
        </is>
      </c>
      <c r="D108" t="inlineStr">
        <is>
          <t>no</t>
        </is>
      </c>
      <c r="E108" t="inlineStr">
        <is>
          <t/>
        </is>
      </c>
      <c r="F108" t="inlineStr">
        <is>
          <t/>
        </is>
      </c>
      <c r="G108" t="inlineStr">
        <is>
          <t/>
        </is>
      </c>
      <c r="H108" t="inlineStr">
        <is>
          <t/>
        </is>
      </c>
      <c r="I108" t="inlineStr">
        <is>
          <t/>
        </is>
      </c>
      <c r="J108" t="inlineStr">
        <is>
          <t/>
        </is>
      </c>
      <c r="K108" t="inlineStr">
        <is>
          <t/>
        </is>
      </c>
      <c r="L108" t="inlineStr">
        <is>
          <t/>
        </is>
      </c>
      <c r="M108" t="inlineStr">
        <is>
          <t/>
        </is>
      </c>
      <c r="N108" t="inlineStr">
        <is>
          <t/>
        </is>
      </c>
      <c r="O108" t="inlineStr">
        <is>
          <t/>
        </is>
      </c>
      <c r="P108" t="inlineStr">
        <is>
          <t/>
        </is>
      </c>
      <c r="Q108" t="inlineStr">
        <is>
          <t/>
        </is>
      </c>
      <c r="R108" s="2" t="inlineStr">
        <is>
          <t>Sperrverfügung|
Sperrungsverfügung</t>
        </is>
      </c>
      <c r="S108" s="2" t="inlineStr">
        <is>
          <t>4|
4</t>
        </is>
      </c>
      <c r="T108" s="2" t="inlineStr">
        <is>
          <t xml:space="preserve">|
</t>
        </is>
      </c>
      <c r="U108" t="inlineStr">
        <is>
          <t>Gerichtsbeschluss gegen einen Internetdienstanbieter oder Blockieren von die Rechte des geistigen Eigentums online verletzenden Diensten und Verhinderung, dass die Rechte des geistigen Eigentums verletzendes Material der Öffentlichkeit zugänglich gemacht wird</t>
        </is>
      </c>
      <c r="V108" t="inlineStr">
        <is>
          <t/>
        </is>
      </c>
      <c r="W108" t="inlineStr">
        <is>
          <t/>
        </is>
      </c>
      <c r="X108" t="inlineStr">
        <is>
          <t/>
        </is>
      </c>
      <c r="Y108" t="inlineStr">
        <is>
          <t/>
        </is>
      </c>
      <c r="Z108" s="2" t="inlineStr">
        <is>
          <t>blocking injunction|
blocking order</t>
        </is>
      </c>
      <c r="AA108" s="2" t="inlineStr">
        <is>
          <t>4|
4</t>
        </is>
      </c>
      <c r="AB108" s="2" t="inlineStr">
        <is>
          <t xml:space="preserve">|
</t>
        </is>
      </c>
      <c r="AC108" t="inlineStr">
        <is>
          <t>court order against
 an internet service provider o block services that are infringing
 intellectual property rights online and to stop IP-infringing material being
 made available to the public</t>
        </is>
      </c>
      <c r="AD108" s="2" t="inlineStr">
        <is>
          <t>orden de bloqueo|
mandamiento de bloqueo</t>
        </is>
      </c>
      <c r="AE108" s="2" t="inlineStr">
        <is>
          <t>4|
4</t>
        </is>
      </c>
      <c r="AF108" s="2" t="inlineStr">
        <is>
          <t xml:space="preserve">|
</t>
        </is>
      </c>
      <c r="AG108" t="inlineStr">
        <is>
          <t>orden judicial contra un proveedor de servicios de Internet o bloqueo de servicios que infringen los derechos de propiedad intelectual en línea y para evitar que el material que infringe los derechos de PI estén disponibles al público</t>
        </is>
      </c>
      <c r="AH108" t="inlineStr">
        <is>
          <t/>
        </is>
      </c>
      <c r="AI108" t="inlineStr">
        <is>
          <t/>
        </is>
      </c>
      <c r="AJ108" t="inlineStr">
        <is>
          <t/>
        </is>
      </c>
      <c r="AK108" t="inlineStr">
        <is>
          <t/>
        </is>
      </c>
      <c r="AL108" t="inlineStr">
        <is>
          <t/>
        </is>
      </c>
      <c r="AM108" t="inlineStr">
        <is>
          <t/>
        </is>
      </c>
      <c r="AN108" t="inlineStr">
        <is>
          <t/>
        </is>
      </c>
      <c r="AO108" t="inlineStr">
        <is>
          <t/>
        </is>
      </c>
      <c r="AP108" s="2" t="inlineStr">
        <is>
          <t>ordonnance de blocage|
injonction de blocage</t>
        </is>
      </c>
      <c r="AQ108" s="2" t="inlineStr">
        <is>
          <t>4|
4</t>
        </is>
      </c>
      <c r="AR108" s="2" t="inlineStr">
        <is>
          <t xml:space="preserve">|
</t>
        </is>
      </c>
      <c r="AS108" t="inlineStr">
        <is>
          <t>décision judiciaire prise contre un fournisseur d’accès à l’internet pour bloquer les services portant atteinte à des droits de propriété intellectuelle en ligne et les contenus portant atteinte à la PI mis à la disposition du public</t>
        </is>
      </c>
      <c r="AT108" t="inlineStr">
        <is>
          <t/>
        </is>
      </c>
      <c r="AU108" t="inlineStr">
        <is>
          <t/>
        </is>
      </c>
      <c r="AV108" t="inlineStr">
        <is>
          <t/>
        </is>
      </c>
      <c r="AW108" t="inlineStr">
        <is>
          <t/>
        </is>
      </c>
      <c r="AX108" t="inlineStr">
        <is>
          <t/>
        </is>
      </c>
      <c r="AY108" t="inlineStr">
        <is>
          <t/>
        </is>
      </c>
      <c r="AZ108" t="inlineStr">
        <is>
          <t/>
        </is>
      </c>
      <c r="BA108" t="inlineStr">
        <is>
          <t/>
        </is>
      </c>
      <c r="BB108" t="inlineStr">
        <is>
          <t/>
        </is>
      </c>
      <c r="BC108" t="inlineStr">
        <is>
          <t/>
        </is>
      </c>
      <c r="BD108" t="inlineStr">
        <is>
          <t/>
        </is>
      </c>
      <c r="BE108" t="inlineStr">
        <is>
          <t/>
        </is>
      </c>
      <c r="BF108" s="2" t="inlineStr">
        <is>
          <t>ordine di blocco|
ingiunzione di blocco</t>
        </is>
      </c>
      <c r="BG108" s="2" t="inlineStr">
        <is>
          <t>4|
4</t>
        </is>
      </c>
      <c r="BH108" s="2" t="inlineStr">
        <is>
          <t xml:space="preserve">|
</t>
        </is>
      </c>
      <c r="BI108" t="inlineStr">
        <is>
          <t>decisione giudiziaria avverso un prestatore di servizi Internet o servizi di blocco che violano diritti di proprietà intellettuale online, al fine di evitare che materiali all'origine di violazioni della PI siano resi disponibili al pubblico</t>
        </is>
      </c>
      <c r="BJ108" t="inlineStr">
        <is>
          <t/>
        </is>
      </c>
      <c r="BK108" t="inlineStr">
        <is>
          <t/>
        </is>
      </c>
      <c r="BL108" t="inlineStr">
        <is>
          <t/>
        </is>
      </c>
      <c r="BM108" t="inlineStr">
        <is>
          <t/>
        </is>
      </c>
      <c r="BN108" t="inlineStr">
        <is>
          <t/>
        </is>
      </c>
      <c r="BO108" t="inlineStr">
        <is>
          <t/>
        </is>
      </c>
      <c r="BP108" t="inlineStr">
        <is>
          <t/>
        </is>
      </c>
      <c r="BQ108" t="inlineStr">
        <is>
          <t/>
        </is>
      </c>
      <c r="BR108" t="inlineStr">
        <is>
          <t/>
        </is>
      </c>
      <c r="BS108" t="inlineStr">
        <is>
          <t/>
        </is>
      </c>
      <c r="BT108" t="inlineStr">
        <is>
          <t/>
        </is>
      </c>
      <c r="BU108" t="inlineStr">
        <is>
          <t/>
        </is>
      </c>
      <c r="BV108" t="inlineStr">
        <is>
          <t/>
        </is>
      </c>
      <c r="BW108" t="inlineStr">
        <is>
          <t/>
        </is>
      </c>
      <c r="BX108" t="inlineStr">
        <is>
          <t/>
        </is>
      </c>
      <c r="BY108" t="inlineStr">
        <is>
          <t/>
        </is>
      </c>
      <c r="BZ108" t="inlineStr">
        <is>
          <t/>
        </is>
      </c>
      <c r="CA108" t="inlineStr">
        <is>
          <t/>
        </is>
      </c>
      <c r="CB108" t="inlineStr">
        <is>
          <t/>
        </is>
      </c>
      <c r="CC108" t="inlineStr">
        <is>
          <t/>
        </is>
      </c>
      <c r="CD108" t="inlineStr">
        <is>
          <t/>
        </is>
      </c>
      <c r="CE108" t="inlineStr">
        <is>
          <t/>
        </is>
      </c>
      <c r="CF108" t="inlineStr">
        <is>
          <t/>
        </is>
      </c>
      <c r="CG108" t="inlineStr">
        <is>
          <t/>
        </is>
      </c>
      <c r="CH108" t="inlineStr">
        <is>
          <t/>
        </is>
      </c>
      <c r="CI108" t="inlineStr">
        <is>
          <t/>
        </is>
      </c>
      <c r="CJ108" t="inlineStr">
        <is>
          <t/>
        </is>
      </c>
      <c r="CK108" t="inlineStr">
        <is>
          <t/>
        </is>
      </c>
      <c r="CL108" t="inlineStr">
        <is>
          <t/>
        </is>
      </c>
      <c r="CM108" t="inlineStr">
        <is>
          <t/>
        </is>
      </c>
      <c r="CN108" t="inlineStr">
        <is>
          <t/>
        </is>
      </c>
      <c r="CO108" t="inlineStr">
        <is>
          <t/>
        </is>
      </c>
      <c r="CP108" t="inlineStr">
        <is>
          <t/>
        </is>
      </c>
      <c r="CQ108" t="inlineStr">
        <is>
          <t/>
        </is>
      </c>
      <c r="CR108" t="inlineStr">
        <is>
          <t/>
        </is>
      </c>
      <c r="CS108" t="inlineStr">
        <is>
          <t/>
        </is>
      </c>
      <c r="CT108" t="inlineStr">
        <is>
          <t/>
        </is>
      </c>
      <c r="CU108" t="inlineStr">
        <is>
          <t/>
        </is>
      </c>
      <c r="CV108" t="inlineStr">
        <is>
          <t/>
        </is>
      </c>
      <c r="CW108" t="inlineStr">
        <is>
          <t/>
        </is>
      </c>
    </row>
    <row r="109">
      <c r="A109" s="1" t="str">
        <f>HYPERLINK("https://iate.europa.eu/entry/result/793415/all", "793415")</f>
        <v>793415</v>
      </c>
      <c r="B109" t="inlineStr">
        <is>
          <t>PRODUCTION, TECHNOLOGY AND RESEARCH</t>
        </is>
      </c>
      <c r="C109" t="inlineStr">
        <is>
          <t>PRODUCTION, TECHNOLOGY AND RESEARCH|research and intellectual property|intellectual property</t>
        </is>
      </c>
      <c r="D109" t="inlineStr">
        <is>
          <t>no</t>
        </is>
      </c>
      <c r="E109" t="inlineStr">
        <is>
          <t/>
        </is>
      </c>
      <c r="F109" t="inlineStr">
        <is>
          <t/>
        </is>
      </c>
      <c r="G109" t="inlineStr">
        <is>
          <t/>
        </is>
      </c>
      <c r="H109" t="inlineStr">
        <is>
          <t/>
        </is>
      </c>
      <c r="I109" t="inlineStr">
        <is>
          <t/>
        </is>
      </c>
      <c r="J109" t="inlineStr">
        <is>
          <t/>
        </is>
      </c>
      <c r="K109" t="inlineStr">
        <is>
          <t/>
        </is>
      </c>
      <c r="L109" t="inlineStr">
        <is>
          <t/>
        </is>
      </c>
      <c r="M109" t="inlineStr">
        <is>
          <t/>
        </is>
      </c>
      <c r="N109" s="2" t="inlineStr">
        <is>
          <t>krav på erstatning for en skade, der skyldes fejl</t>
        </is>
      </c>
      <c r="O109" s="2" t="inlineStr">
        <is>
          <t>4</t>
        </is>
      </c>
      <c r="P109" s="2" t="inlineStr">
        <is>
          <t/>
        </is>
      </c>
      <c r="Q109" t="inlineStr">
        <is>
          <t/>
        </is>
      </c>
      <c r="R109" s="2" t="inlineStr">
        <is>
          <t>Klagen auf Ersatz eines Schadens, der durch fahrlässiges Verhalten verursacht ist</t>
        </is>
      </c>
      <c r="S109" s="2" t="inlineStr">
        <is>
          <t>1</t>
        </is>
      </c>
      <c r="T109" s="2" t="inlineStr">
        <is>
          <t/>
        </is>
      </c>
      <c r="U109" t="inlineStr">
        <is>
          <t/>
        </is>
      </c>
      <c r="V109" s="2" t="inlineStr">
        <is>
          <t>αγωγή για αποζημίωση (λόγω πταίσματος ή κακής πίστης)</t>
        </is>
      </c>
      <c r="W109" s="2" t="inlineStr">
        <is>
          <t>2</t>
        </is>
      </c>
      <c r="X109" s="2" t="inlineStr">
        <is>
          <t/>
        </is>
      </c>
      <c r="Y109" t="inlineStr">
        <is>
          <t/>
        </is>
      </c>
      <c r="Z109" s="2" t="inlineStr">
        <is>
          <t>claims for compensation for damage caused by negligence</t>
        </is>
      </c>
      <c r="AA109" s="2" t="inlineStr">
        <is>
          <t>2</t>
        </is>
      </c>
      <c r="AB109" s="2" t="inlineStr">
        <is>
          <t/>
        </is>
      </c>
      <c r="AC109" t="inlineStr">
        <is>
          <t/>
        </is>
      </c>
      <c r="AD109" s="2" t="inlineStr">
        <is>
          <t>recurso para la reparación del perjuicio causado por negligencia</t>
        </is>
      </c>
      <c r="AE109" s="2" t="inlineStr">
        <is>
          <t>3</t>
        </is>
      </c>
      <c r="AF109" s="2" t="inlineStr">
        <is>
          <t/>
        </is>
      </c>
      <c r="AG109" t="inlineStr">
        <is>
          <t/>
        </is>
      </c>
      <c r="AH109" t="inlineStr">
        <is>
          <t/>
        </is>
      </c>
      <c r="AI109" t="inlineStr">
        <is>
          <t/>
        </is>
      </c>
      <c r="AJ109" t="inlineStr">
        <is>
          <t/>
        </is>
      </c>
      <c r="AK109" t="inlineStr">
        <is>
          <t/>
        </is>
      </c>
      <c r="AL109" s="2" t="inlineStr">
        <is>
          <t>rikkomuksesta johtuva vahingonkorvauskanne</t>
        </is>
      </c>
      <c r="AM109" s="2" t="inlineStr">
        <is>
          <t>2</t>
        </is>
      </c>
      <c r="AN109" s="2" t="inlineStr">
        <is>
          <t/>
        </is>
      </c>
      <c r="AO109" t="inlineStr">
        <is>
          <t/>
        </is>
      </c>
      <c r="AP109" s="2" t="inlineStr">
        <is>
          <t>recours en réparation du préjudice causé par la faute</t>
        </is>
      </c>
      <c r="AQ109" s="2" t="inlineStr">
        <is>
          <t>3</t>
        </is>
      </c>
      <c r="AR109" s="2" t="inlineStr">
        <is>
          <t/>
        </is>
      </c>
      <c r="AS109" t="inlineStr">
        <is>
          <t/>
        </is>
      </c>
      <c r="AT109" t="inlineStr">
        <is>
          <t/>
        </is>
      </c>
      <c r="AU109" t="inlineStr">
        <is>
          <t/>
        </is>
      </c>
      <c r="AV109" t="inlineStr">
        <is>
          <t/>
        </is>
      </c>
      <c r="AW109" t="inlineStr">
        <is>
          <t/>
        </is>
      </c>
      <c r="AX109" t="inlineStr">
        <is>
          <t/>
        </is>
      </c>
      <c r="AY109" t="inlineStr">
        <is>
          <t/>
        </is>
      </c>
      <c r="AZ109" t="inlineStr">
        <is>
          <t/>
        </is>
      </c>
      <c r="BA109" t="inlineStr">
        <is>
          <t/>
        </is>
      </c>
      <c r="BB109" t="inlineStr">
        <is>
          <t/>
        </is>
      </c>
      <c r="BC109" t="inlineStr">
        <is>
          <t/>
        </is>
      </c>
      <c r="BD109" t="inlineStr">
        <is>
          <t/>
        </is>
      </c>
      <c r="BE109" t="inlineStr">
        <is>
          <t/>
        </is>
      </c>
      <c r="BF109" t="inlineStr">
        <is>
          <t/>
        </is>
      </c>
      <c r="BG109" t="inlineStr">
        <is>
          <t/>
        </is>
      </c>
      <c r="BH109" t="inlineStr">
        <is>
          <t/>
        </is>
      </c>
      <c r="BI109" t="inlineStr">
        <is>
          <t/>
        </is>
      </c>
      <c r="BJ109" t="inlineStr">
        <is>
          <t/>
        </is>
      </c>
      <c r="BK109" t="inlineStr">
        <is>
          <t/>
        </is>
      </c>
      <c r="BL109" t="inlineStr">
        <is>
          <t/>
        </is>
      </c>
      <c r="BM109" t="inlineStr">
        <is>
          <t/>
        </is>
      </c>
      <c r="BN109" t="inlineStr">
        <is>
          <t/>
        </is>
      </c>
      <c r="BO109" t="inlineStr">
        <is>
          <t/>
        </is>
      </c>
      <c r="BP109" t="inlineStr">
        <is>
          <t/>
        </is>
      </c>
      <c r="BQ109" t="inlineStr">
        <is>
          <t/>
        </is>
      </c>
      <c r="BR109" t="inlineStr">
        <is>
          <t/>
        </is>
      </c>
      <c r="BS109" t="inlineStr">
        <is>
          <t/>
        </is>
      </c>
      <c r="BT109" t="inlineStr">
        <is>
          <t/>
        </is>
      </c>
      <c r="BU109" t="inlineStr">
        <is>
          <t/>
        </is>
      </c>
      <c r="BV109" s="2" t="inlineStr">
        <is>
          <t>vorderingen tot vergoeding van schade veroorzaakt door nalatigheid</t>
        </is>
      </c>
      <c r="BW109" s="2" t="inlineStr">
        <is>
          <t>3</t>
        </is>
      </c>
      <c r="BX109" s="2" t="inlineStr">
        <is>
          <t/>
        </is>
      </c>
      <c r="BY109" t="inlineStr">
        <is>
          <t/>
        </is>
      </c>
      <c r="BZ109" t="inlineStr">
        <is>
          <t/>
        </is>
      </c>
      <c r="CA109" t="inlineStr">
        <is>
          <t/>
        </is>
      </c>
      <c r="CB109" t="inlineStr">
        <is>
          <t/>
        </is>
      </c>
      <c r="CC109" t="inlineStr">
        <is>
          <t/>
        </is>
      </c>
      <c r="CD109" t="inlineStr">
        <is>
          <t/>
        </is>
      </c>
      <c r="CE109" t="inlineStr">
        <is>
          <t/>
        </is>
      </c>
      <c r="CF109" t="inlineStr">
        <is>
          <t/>
        </is>
      </c>
      <c r="CG109" t="inlineStr">
        <is>
          <t/>
        </is>
      </c>
      <c r="CH109" t="inlineStr">
        <is>
          <t/>
        </is>
      </c>
      <c r="CI109" t="inlineStr">
        <is>
          <t/>
        </is>
      </c>
      <c r="CJ109" t="inlineStr">
        <is>
          <t/>
        </is>
      </c>
      <c r="CK109" t="inlineStr">
        <is>
          <t/>
        </is>
      </c>
      <c r="CL109" t="inlineStr">
        <is>
          <t/>
        </is>
      </c>
      <c r="CM109" t="inlineStr">
        <is>
          <t/>
        </is>
      </c>
      <c r="CN109" t="inlineStr">
        <is>
          <t/>
        </is>
      </c>
      <c r="CO109" t="inlineStr">
        <is>
          <t/>
        </is>
      </c>
      <c r="CP109" t="inlineStr">
        <is>
          <t/>
        </is>
      </c>
      <c r="CQ109" t="inlineStr">
        <is>
          <t/>
        </is>
      </c>
      <c r="CR109" t="inlineStr">
        <is>
          <t/>
        </is>
      </c>
      <c r="CS109" t="inlineStr">
        <is>
          <t/>
        </is>
      </c>
      <c r="CT109" t="inlineStr">
        <is>
          <t/>
        </is>
      </c>
      <c r="CU109" t="inlineStr">
        <is>
          <t/>
        </is>
      </c>
      <c r="CV109" t="inlineStr">
        <is>
          <t/>
        </is>
      </c>
      <c r="CW109" t="inlineStr">
        <is>
          <t/>
        </is>
      </c>
    </row>
    <row r="110">
      <c r="A110" s="1" t="str">
        <f>HYPERLINK("https://iate.europa.eu/entry/result/51492/all", "51492")</f>
        <v>51492</v>
      </c>
      <c r="B110" t="inlineStr">
        <is>
          <t>LAW</t>
        </is>
      </c>
      <c r="C110" t="inlineStr">
        <is>
          <t>LAW</t>
        </is>
      </c>
      <c r="D110" t="inlineStr">
        <is>
          <t>no</t>
        </is>
      </c>
      <c r="E110" t="inlineStr">
        <is>
          <t/>
        </is>
      </c>
      <c r="F110" t="inlineStr">
        <is>
          <t/>
        </is>
      </c>
      <c r="G110" t="inlineStr">
        <is>
          <t/>
        </is>
      </c>
      <c r="H110" t="inlineStr">
        <is>
          <t/>
        </is>
      </c>
      <c r="I110" t="inlineStr">
        <is>
          <t/>
        </is>
      </c>
      <c r="J110" t="inlineStr">
        <is>
          <t/>
        </is>
      </c>
      <c r="K110" t="inlineStr">
        <is>
          <t/>
        </is>
      </c>
      <c r="L110" t="inlineStr">
        <is>
          <t/>
        </is>
      </c>
      <c r="M110" t="inlineStr">
        <is>
          <t/>
        </is>
      </c>
      <c r="N110" s="2" t="inlineStr">
        <is>
          <t>erklære sig inkompetent</t>
        </is>
      </c>
      <c r="O110" s="2" t="inlineStr">
        <is>
          <t>3</t>
        </is>
      </c>
      <c r="P110" s="2" t="inlineStr">
        <is>
          <t/>
        </is>
      </c>
      <c r="Q110" t="inlineStr">
        <is>
          <t/>
        </is>
      </c>
      <c r="R110" s="2" t="inlineStr">
        <is>
          <t>sich für nicht zuständig erklären|
sich für unzuständig erklären</t>
        </is>
      </c>
      <c r="S110" s="2" t="inlineStr">
        <is>
          <t>3|
3</t>
        </is>
      </c>
      <c r="T110" s="2" t="inlineStr">
        <is>
          <t xml:space="preserve">|
</t>
        </is>
      </c>
      <c r="U110" t="inlineStr">
        <is>
          <t/>
        </is>
      </c>
      <c r="V110" s="2" t="inlineStr">
        <is>
          <t>απεκδύoμαι της αρμoδιστητάς μoυ|
κρίvω στι είμαι αvαρμσδιoς</t>
        </is>
      </c>
      <c r="W110" s="2" t="inlineStr">
        <is>
          <t>3|
3</t>
        </is>
      </c>
      <c r="X110" s="2" t="inlineStr">
        <is>
          <t xml:space="preserve">|
</t>
        </is>
      </c>
      <c r="Y110" t="inlineStr">
        <is>
          <t/>
        </is>
      </c>
      <c r="Z110" s="2" t="inlineStr">
        <is>
          <t>decline jurisdiction</t>
        </is>
      </c>
      <c r="AA110" s="2" t="inlineStr">
        <is>
          <t>3</t>
        </is>
      </c>
      <c r="AB110" s="2" t="inlineStr">
        <is>
          <t/>
        </is>
      </c>
      <c r="AC110" t="inlineStr">
        <is>
          <t/>
        </is>
      </c>
      <c r="AD110" s="2" t="inlineStr">
        <is>
          <t>declinar su competencia|
inhibirse</t>
        </is>
      </c>
      <c r="AE110" s="2" t="inlineStr">
        <is>
          <t>3|
3</t>
        </is>
      </c>
      <c r="AF110" s="2" t="inlineStr">
        <is>
          <t xml:space="preserve">|
</t>
        </is>
      </c>
      <c r="AG110" t="inlineStr">
        <is>
          <t/>
        </is>
      </c>
      <c r="AH110" t="inlineStr">
        <is>
          <t/>
        </is>
      </c>
      <c r="AI110" t="inlineStr">
        <is>
          <t/>
        </is>
      </c>
      <c r="AJ110" t="inlineStr">
        <is>
          <t/>
        </is>
      </c>
      <c r="AK110" t="inlineStr">
        <is>
          <t/>
        </is>
      </c>
      <c r="AL110" t="inlineStr">
        <is>
          <t/>
        </is>
      </c>
      <c r="AM110" t="inlineStr">
        <is>
          <t/>
        </is>
      </c>
      <c r="AN110" t="inlineStr">
        <is>
          <t/>
        </is>
      </c>
      <c r="AO110" t="inlineStr">
        <is>
          <t/>
        </is>
      </c>
      <c r="AP110" s="2" t="inlineStr">
        <is>
          <t>se dessaisir|
décliner sa compétence</t>
        </is>
      </c>
      <c r="AQ110" s="2" t="inlineStr">
        <is>
          <t>3|
3</t>
        </is>
      </c>
      <c r="AR110" s="2" t="inlineStr">
        <is>
          <t xml:space="preserve">|
</t>
        </is>
      </c>
      <c r="AS110" t="inlineStr">
        <is>
          <t/>
        </is>
      </c>
      <c r="AT110" t="inlineStr">
        <is>
          <t/>
        </is>
      </c>
      <c r="AU110" t="inlineStr">
        <is>
          <t/>
        </is>
      </c>
      <c r="AV110" t="inlineStr">
        <is>
          <t/>
        </is>
      </c>
      <c r="AW110" t="inlineStr">
        <is>
          <t/>
        </is>
      </c>
      <c r="AX110" t="inlineStr">
        <is>
          <t/>
        </is>
      </c>
      <c r="AY110" t="inlineStr">
        <is>
          <t/>
        </is>
      </c>
      <c r="AZ110" t="inlineStr">
        <is>
          <t/>
        </is>
      </c>
      <c r="BA110" t="inlineStr">
        <is>
          <t/>
        </is>
      </c>
      <c r="BB110" s="2" t="inlineStr">
        <is>
          <t>megállapítja saját joghatóságának hiányát</t>
        </is>
      </c>
      <c r="BC110" s="2" t="inlineStr">
        <is>
          <t>4</t>
        </is>
      </c>
      <c r="BD110" s="2" t="inlineStr">
        <is>
          <t/>
        </is>
      </c>
      <c r="BE110" t="inlineStr">
        <is>
          <t/>
        </is>
      </c>
      <c r="BF110" s="2" t="inlineStr">
        <is>
          <t>declinazione della propria competenza|
dichiarare la propria incompetenza</t>
        </is>
      </c>
      <c r="BG110" s="2" t="inlineStr">
        <is>
          <t>3|
3</t>
        </is>
      </c>
      <c r="BH110" s="2" t="inlineStr">
        <is>
          <t xml:space="preserve">|
</t>
        </is>
      </c>
      <c r="BI110" t="inlineStr">
        <is>
          <t/>
        </is>
      </c>
      <c r="BJ110" t="inlineStr">
        <is>
          <t/>
        </is>
      </c>
      <c r="BK110" t="inlineStr">
        <is>
          <t/>
        </is>
      </c>
      <c r="BL110" t="inlineStr">
        <is>
          <t/>
        </is>
      </c>
      <c r="BM110" t="inlineStr">
        <is>
          <t/>
        </is>
      </c>
      <c r="BN110" t="inlineStr">
        <is>
          <t/>
        </is>
      </c>
      <c r="BO110" t="inlineStr">
        <is>
          <t/>
        </is>
      </c>
      <c r="BP110" t="inlineStr">
        <is>
          <t/>
        </is>
      </c>
      <c r="BQ110" t="inlineStr">
        <is>
          <t/>
        </is>
      </c>
      <c r="BR110" t="inlineStr">
        <is>
          <t/>
        </is>
      </c>
      <c r="BS110" t="inlineStr">
        <is>
          <t/>
        </is>
      </c>
      <c r="BT110" t="inlineStr">
        <is>
          <t/>
        </is>
      </c>
      <c r="BU110" t="inlineStr">
        <is>
          <t/>
        </is>
      </c>
      <c r="BV110" s="2" t="inlineStr">
        <is>
          <t>zich onbevoegd verklaren</t>
        </is>
      </c>
      <c r="BW110" s="2" t="inlineStr">
        <is>
          <t>3</t>
        </is>
      </c>
      <c r="BX110" s="2" t="inlineStr">
        <is>
          <t/>
        </is>
      </c>
      <c r="BY110" t="inlineStr">
        <is>
          <t/>
        </is>
      </c>
      <c r="BZ110" t="inlineStr">
        <is>
          <t/>
        </is>
      </c>
      <c r="CA110" t="inlineStr">
        <is>
          <t/>
        </is>
      </c>
      <c r="CB110" t="inlineStr">
        <is>
          <t/>
        </is>
      </c>
      <c r="CC110" t="inlineStr">
        <is>
          <t/>
        </is>
      </c>
      <c r="CD110" s="2" t="inlineStr">
        <is>
          <t>não se considerar competente|
declinar a sua competência</t>
        </is>
      </c>
      <c r="CE110" s="2" t="inlineStr">
        <is>
          <t>3|
3</t>
        </is>
      </c>
      <c r="CF110" s="2" t="inlineStr">
        <is>
          <t xml:space="preserve">|
</t>
        </is>
      </c>
      <c r="CG110" t="inlineStr">
        <is>
          <t/>
        </is>
      </c>
      <c r="CH110" t="inlineStr">
        <is>
          <t/>
        </is>
      </c>
      <c r="CI110" t="inlineStr">
        <is>
          <t/>
        </is>
      </c>
      <c r="CJ110" t="inlineStr">
        <is>
          <t/>
        </is>
      </c>
      <c r="CK110" t="inlineStr">
        <is>
          <t/>
        </is>
      </c>
      <c r="CL110" t="inlineStr">
        <is>
          <t/>
        </is>
      </c>
      <c r="CM110" t="inlineStr">
        <is>
          <t/>
        </is>
      </c>
      <c r="CN110" t="inlineStr">
        <is>
          <t/>
        </is>
      </c>
      <c r="CO110" t="inlineStr">
        <is>
          <t/>
        </is>
      </c>
      <c r="CP110" s="2" t="inlineStr">
        <is>
          <t>izreči se za nepristojno</t>
        </is>
      </c>
      <c r="CQ110" s="2" t="inlineStr">
        <is>
          <t>3</t>
        </is>
      </c>
      <c r="CR110" s="2" t="inlineStr">
        <is>
          <t/>
        </is>
      </c>
      <c r="CS110" t="inlineStr">
        <is>
          <t/>
        </is>
      </c>
      <c r="CT110" t="inlineStr">
        <is>
          <t/>
        </is>
      </c>
      <c r="CU110" t="inlineStr">
        <is>
          <t/>
        </is>
      </c>
      <c r="CV110" t="inlineStr">
        <is>
          <t/>
        </is>
      </c>
      <c r="CW110" t="inlineStr">
        <is>
          <t/>
        </is>
      </c>
    </row>
    <row r="111">
      <c r="A111" s="1" t="str">
        <f>HYPERLINK("https://iate.europa.eu/entry/result/3579584/all", "3579584")</f>
        <v>3579584</v>
      </c>
      <c r="B111" t="inlineStr">
        <is>
          <t>PRODUCTION, TECHNOLOGY AND RESEARCH</t>
        </is>
      </c>
      <c r="C111" t="inlineStr">
        <is>
          <t>PRODUCTION, TECHNOLOGY AND RESEARCH|research and intellectual property</t>
        </is>
      </c>
      <c r="D111" t="inlineStr">
        <is>
          <t>no</t>
        </is>
      </c>
      <c r="E111" t="inlineStr">
        <is>
          <t/>
        </is>
      </c>
      <c r="F111" t="inlineStr">
        <is>
          <t/>
        </is>
      </c>
      <c r="G111" t="inlineStr">
        <is>
          <t/>
        </is>
      </c>
      <c r="H111" t="inlineStr">
        <is>
          <t/>
        </is>
      </c>
      <c r="I111" t="inlineStr">
        <is>
          <t/>
        </is>
      </c>
      <c r="J111" t="inlineStr">
        <is>
          <t/>
        </is>
      </c>
      <c r="K111" t="inlineStr">
        <is>
          <t/>
        </is>
      </c>
      <c r="L111" t="inlineStr">
        <is>
          <t/>
        </is>
      </c>
      <c r="M111" t="inlineStr">
        <is>
          <t/>
        </is>
      </c>
      <c r="N111" t="inlineStr">
        <is>
          <t/>
        </is>
      </c>
      <c r="O111" t="inlineStr">
        <is>
          <t/>
        </is>
      </c>
      <c r="P111" t="inlineStr">
        <is>
          <t/>
        </is>
      </c>
      <c r="Q111" t="inlineStr">
        <is>
          <t/>
        </is>
      </c>
      <c r="R111" s="2" t="inlineStr">
        <is>
          <t>angeblicher Rechtsverletzer|
mutmaßlicher Rechtsverletzer</t>
        </is>
      </c>
      <c r="S111" s="2" t="inlineStr">
        <is>
          <t>4|
4</t>
        </is>
      </c>
      <c r="T111" s="2" t="inlineStr">
        <is>
          <t xml:space="preserve">|
</t>
        </is>
      </c>
      <c r="U111" t="inlineStr">
        <is>
          <t>natürliche Personen oder Unternehmen, die im Verdacht stehen, die Rechte an geistigem Eigentum einer anderen Partei zu verletzen</t>
        </is>
      </c>
      <c r="V111" t="inlineStr">
        <is>
          <t/>
        </is>
      </c>
      <c r="W111" t="inlineStr">
        <is>
          <t/>
        </is>
      </c>
      <c r="X111" t="inlineStr">
        <is>
          <t/>
        </is>
      </c>
      <c r="Y111" t="inlineStr">
        <is>
          <t/>
        </is>
      </c>
      <c r="Z111" s="2" t="inlineStr">
        <is>
          <t>alleged infringer</t>
        </is>
      </c>
      <c r="AA111" s="2" t="inlineStr">
        <is>
          <t>4</t>
        </is>
      </c>
      <c r="AB111" s="2" t="inlineStr">
        <is>
          <t/>
        </is>
      </c>
      <c r="AC111" t="inlineStr">
        <is>
          <t>natural person or entity that is suspected of breaching another party's intellectual property rights</t>
        </is>
      </c>
      <c r="AD111" s="2" t="inlineStr">
        <is>
          <t>supuesto infractor</t>
        </is>
      </c>
      <c r="AE111" s="2" t="inlineStr">
        <is>
          <t>4</t>
        </is>
      </c>
      <c r="AF111" s="2" t="inlineStr">
        <is>
          <t/>
        </is>
      </c>
      <c r="AG111" t="inlineStr">
        <is>
          <t>persona física o entidad sospechosa de vulnerar los derechos de propiedad intelectual de otra parte</t>
        </is>
      </c>
      <c r="AH111" t="inlineStr">
        <is>
          <t/>
        </is>
      </c>
      <c r="AI111" t="inlineStr">
        <is>
          <t/>
        </is>
      </c>
      <c r="AJ111" t="inlineStr">
        <is>
          <t/>
        </is>
      </c>
      <c r="AK111" t="inlineStr">
        <is>
          <t/>
        </is>
      </c>
      <c r="AL111" t="inlineStr">
        <is>
          <t/>
        </is>
      </c>
      <c r="AM111" t="inlineStr">
        <is>
          <t/>
        </is>
      </c>
      <c r="AN111" t="inlineStr">
        <is>
          <t/>
        </is>
      </c>
      <c r="AO111" t="inlineStr">
        <is>
          <t/>
        </is>
      </c>
      <c r="AP111" s="2" t="inlineStr">
        <is>
          <t>contrefacteur allégué|
contrefacteur présumé</t>
        </is>
      </c>
      <c r="AQ111" s="2" t="inlineStr">
        <is>
          <t>4|
4</t>
        </is>
      </c>
      <c r="AR111" s="2" t="inlineStr">
        <is>
          <t xml:space="preserve">|
</t>
        </is>
      </c>
      <c r="AS111" t="inlineStr">
        <is>
          <t>personne physique ou entité suspectée de porter atteinte aux droits de propriété intellectuelle d'une autre partie</t>
        </is>
      </c>
      <c r="AT111" t="inlineStr">
        <is>
          <t/>
        </is>
      </c>
      <c r="AU111" t="inlineStr">
        <is>
          <t/>
        </is>
      </c>
      <c r="AV111" t="inlineStr">
        <is>
          <t/>
        </is>
      </c>
      <c r="AW111" t="inlineStr">
        <is>
          <t/>
        </is>
      </c>
      <c r="AX111" t="inlineStr">
        <is>
          <t/>
        </is>
      </c>
      <c r="AY111" t="inlineStr">
        <is>
          <t/>
        </is>
      </c>
      <c r="AZ111" t="inlineStr">
        <is>
          <t/>
        </is>
      </c>
      <c r="BA111" t="inlineStr">
        <is>
          <t/>
        </is>
      </c>
      <c r="BB111" t="inlineStr">
        <is>
          <t/>
        </is>
      </c>
      <c r="BC111" t="inlineStr">
        <is>
          <t/>
        </is>
      </c>
      <c r="BD111" t="inlineStr">
        <is>
          <t/>
        </is>
      </c>
      <c r="BE111" t="inlineStr">
        <is>
          <t/>
        </is>
      </c>
      <c r="BF111" s="2" t="inlineStr">
        <is>
          <t>presunto contraffattore</t>
        </is>
      </c>
      <c r="BG111" s="2" t="inlineStr">
        <is>
          <t>4</t>
        </is>
      </c>
      <c r="BH111" s="2" t="inlineStr">
        <is>
          <t/>
        </is>
      </c>
      <c r="BI111" t="inlineStr">
        <is>
          <t>persona fisica o entità sospettata di violare i diritti di proprietà intellettuale di un'altra parte</t>
        </is>
      </c>
      <c r="BJ111" t="inlineStr">
        <is>
          <t/>
        </is>
      </c>
      <c r="BK111" t="inlineStr">
        <is>
          <t/>
        </is>
      </c>
      <c r="BL111" t="inlineStr">
        <is>
          <t/>
        </is>
      </c>
      <c r="BM111" t="inlineStr">
        <is>
          <t/>
        </is>
      </c>
      <c r="BN111" s="2" t="inlineStr">
        <is>
          <t>iespējamais pārkāpējs</t>
        </is>
      </c>
      <c r="BO111" s="2" t="inlineStr">
        <is>
          <t>3</t>
        </is>
      </c>
      <c r="BP111" s="2" t="inlineStr">
        <is>
          <t/>
        </is>
      </c>
      <c r="BQ111" t="inlineStr">
        <is>
          <t/>
        </is>
      </c>
      <c r="BR111" t="inlineStr">
        <is>
          <t/>
        </is>
      </c>
      <c r="BS111" t="inlineStr">
        <is>
          <t/>
        </is>
      </c>
      <c r="BT111" t="inlineStr">
        <is>
          <t/>
        </is>
      </c>
      <c r="BU111" t="inlineStr">
        <is>
          <t/>
        </is>
      </c>
      <c r="BV111" t="inlineStr">
        <is>
          <t/>
        </is>
      </c>
      <c r="BW111" t="inlineStr">
        <is>
          <t/>
        </is>
      </c>
      <c r="BX111" t="inlineStr">
        <is>
          <t/>
        </is>
      </c>
      <c r="BY111" t="inlineStr">
        <is>
          <t/>
        </is>
      </c>
      <c r="BZ111" t="inlineStr">
        <is>
          <t/>
        </is>
      </c>
      <c r="CA111" t="inlineStr">
        <is>
          <t/>
        </is>
      </c>
      <c r="CB111" t="inlineStr">
        <is>
          <t/>
        </is>
      </c>
      <c r="CC111" t="inlineStr">
        <is>
          <t/>
        </is>
      </c>
      <c r="CD111" t="inlineStr">
        <is>
          <t/>
        </is>
      </c>
      <c r="CE111" t="inlineStr">
        <is>
          <t/>
        </is>
      </c>
      <c r="CF111" t="inlineStr">
        <is>
          <t/>
        </is>
      </c>
      <c r="CG111" t="inlineStr">
        <is>
          <t/>
        </is>
      </c>
      <c r="CH111" t="inlineStr">
        <is>
          <t/>
        </is>
      </c>
      <c r="CI111" t="inlineStr">
        <is>
          <t/>
        </is>
      </c>
      <c r="CJ111" t="inlineStr">
        <is>
          <t/>
        </is>
      </c>
      <c r="CK111" t="inlineStr">
        <is>
          <t/>
        </is>
      </c>
      <c r="CL111" t="inlineStr">
        <is>
          <t/>
        </is>
      </c>
      <c r="CM111" t="inlineStr">
        <is>
          <t/>
        </is>
      </c>
      <c r="CN111" t="inlineStr">
        <is>
          <t/>
        </is>
      </c>
      <c r="CO111" t="inlineStr">
        <is>
          <t/>
        </is>
      </c>
      <c r="CP111" t="inlineStr">
        <is>
          <t/>
        </is>
      </c>
      <c r="CQ111" t="inlineStr">
        <is>
          <t/>
        </is>
      </c>
      <c r="CR111" t="inlineStr">
        <is>
          <t/>
        </is>
      </c>
      <c r="CS111" t="inlineStr">
        <is>
          <t/>
        </is>
      </c>
      <c r="CT111" t="inlineStr">
        <is>
          <t/>
        </is>
      </c>
      <c r="CU111" t="inlineStr">
        <is>
          <t/>
        </is>
      </c>
      <c r="CV111" t="inlineStr">
        <is>
          <t/>
        </is>
      </c>
      <c r="CW111" t="inlineStr">
        <is>
          <t/>
        </is>
      </c>
    </row>
    <row r="112">
      <c r="A112" s="1" t="str">
        <f>HYPERLINK("https://iate.europa.eu/entry/result/3578493/all", "3578493")</f>
        <v>3578493</v>
      </c>
      <c r="B112" t="inlineStr">
        <is>
          <t>PRODUCTION, TECHNOLOGY AND RESEARCH</t>
        </is>
      </c>
      <c r="C112" t="inlineStr">
        <is>
          <t>PRODUCTION, TECHNOLOGY AND RESEARCH|research and intellectual property|intellectual property</t>
        </is>
      </c>
      <c r="D112" t="inlineStr">
        <is>
          <t>no</t>
        </is>
      </c>
      <c r="E112" t="inlineStr">
        <is>
          <t/>
        </is>
      </c>
      <c r="F112" s="2" t="inlineStr">
        <is>
          <t>прехвърляне</t>
        </is>
      </c>
      <c r="G112" s="2" t="inlineStr">
        <is>
          <t>3</t>
        </is>
      </c>
      <c r="H112" s="2" t="inlineStr">
        <is>
          <t/>
        </is>
      </c>
      <c r="I112" t="inlineStr">
        <is>
          <t/>
        </is>
      </c>
      <c r="J112" s="2" t="inlineStr">
        <is>
          <t>převod</t>
        </is>
      </c>
      <c r="K112" s="2" t="inlineStr">
        <is>
          <t>3</t>
        </is>
      </c>
      <c r="L112" s="2" t="inlineStr">
        <is>
          <t/>
        </is>
      </c>
      <c r="M112" t="inlineStr">
        <is>
          <t/>
        </is>
      </c>
      <c r="N112" s="2" t="inlineStr">
        <is>
          <t>overdragelse</t>
        </is>
      </c>
      <c r="O112" s="2" t="inlineStr">
        <is>
          <t>3</t>
        </is>
      </c>
      <c r="P112" s="2" t="inlineStr">
        <is>
          <t/>
        </is>
      </c>
      <c r="Q112" t="inlineStr">
        <is>
          <t/>
        </is>
      </c>
      <c r="R112" s="2" t="inlineStr">
        <is>
          <t>Übergang der Rechte|
Rechtsübergang</t>
        </is>
      </c>
      <c r="S112" s="2" t="inlineStr">
        <is>
          <t>4|
4</t>
        </is>
      </c>
      <c r="T112" s="2" t="inlineStr">
        <is>
          <t xml:space="preserve">|
</t>
        </is>
      </c>
      <c r="U112" t="inlineStr">
        <is>
          <t>Übergehen eines Rechts von einer natürlichen oder juristischen Person zu einer anderen</t>
        </is>
      </c>
      <c r="V112" s="2" t="inlineStr">
        <is>
          <t>μεταβίβαση</t>
        </is>
      </c>
      <c r="W112" s="2" t="inlineStr">
        <is>
          <t>3</t>
        </is>
      </c>
      <c r="X112" s="2" t="inlineStr">
        <is>
          <t/>
        </is>
      </c>
      <c r="Y112" t="inlineStr">
        <is>
          <t/>
        </is>
      </c>
      <c r="Z112" s="2" t="inlineStr">
        <is>
          <t>transfer</t>
        </is>
      </c>
      <c r="AA112" s="2" t="inlineStr">
        <is>
          <t>4</t>
        </is>
      </c>
      <c r="AB112" s="2" t="inlineStr">
        <is>
          <t/>
        </is>
      </c>
      <c r="AC112" t="inlineStr">
        <is>
          <t>passage of a right from one person to another</t>
        </is>
      </c>
      <c r="AD112" s="2" t="inlineStr">
        <is>
          <t>cesión</t>
        </is>
      </c>
      <c r="AE112" s="2" t="inlineStr">
        <is>
          <t>4</t>
        </is>
      </c>
      <c r="AF112" s="2" t="inlineStr">
        <is>
          <t/>
        </is>
      </c>
      <c r="AG112" t="inlineStr">
        <is>
          <t>transmisión del derecho a favor de otra persona física o jurídica</t>
        </is>
      </c>
      <c r="AH112" s="2" t="inlineStr">
        <is>
          <t>üleandmine</t>
        </is>
      </c>
      <c r="AI112" s="2" t="inlineStr">
        <is>
          <t>3</t>
        </is>
      </c>
      <c r="AJ112" s="2" t="inlineStr">
        <is>
          <t/>
        </is>
      </c>
      <c r="AK112" t="inlineStr">
        <is>
          <t/>
        </is>
      </c>
      <c r="AL112" s="2" t="inlineStr">
        <is>
          <t>siirto</t>
        </is>
      </c>
      <c r="AM112" s="2" t="inlineStr">
        <is>
          <t>3</t>
        </is>
      </c>
      <c r="AN112" s="2" t="inlineStr">
        <is>
          <t/>
        </is>
      </c>
      <c r="AO112" t="inlineStr">
        <is>
          <t/>
        </is>
      </c>
      <c r="AP112" s="2" t="inlineStr">
        <is>
          <t>transfert</t>
        </is>
      </c>
      <c r="AQ112" s="2" t="inlineStr">
        <is>
          <t>4</t>
        </is>
      </c>
      <c r="AR112" s="2" t="inlineStr">
        <is>
          <t/>
        </is>
      </c>
      <c r="AS112" t="inlineStr">
        <is>
          <t>déplacement d'un droit d'une personne à l'autre</t>
        </is>
      </c>
      <c r="AT112" t="inlineStr">
        <is>
          <t/>
        </is>
      </c>
      <c r="AU112" t="inlineStr">
        <is>
          <t/>
        </is>
      </c>
      <c r="AV112" t="inlineStr">
        <is>
          <t/>
        </is>
      </c>
      <c r="AW112" t="inlineStr">
        <is>
          <t/>
        </is>
      </c>
      <c r="AX112" s="2" t="inlineStr">
        <is>
          <t>prijenos</t>
        </is>
      </c>
      <c r="AY112" s="2" t="inlineStr">
        <is>
          <t>3</t>
        </is>
      </c>
      <c r="AZ112" s="2" t="inlineStr">
        <is>
          <t/>
        </is>
      </c>
      <c r="BA112" t="inlineStr">
        <is>
          <t/>
        </is>
      </c>
      <c r="BB112" s="2" t="inlineStr">
        <is>
          <t>átruházás</t>
        </is>
      </c>
      <c r="BC112" s="2" t="inlineStr">
        <is>
          <t>3</t>
        </is>
      </c>
      <c r="BD112" s="2" t="inlineStr">
        <is>
          <t/>
        </is>
      </c>
      <c r="BE112" t="inlineStr">
        <is>
          <t/>
        </is>
      </c>
      <c r="BF112" s="2" t="inlineStr">
        <is>
          <t>trasferimento</t>
        </is>
      </c>
      <c r="BG112" s="2" t="inlineStr">
        <is>
          <t>4</t>
        </is>
      </c>
      <c r="BH112" s="2" t="inlineStr">
        <is>
          <t/>
        </is>
      </c>
      <c r="BI112" t="inlineStr">
        <is>
          <t>cambiamento della titolarità di una registrazione o domanda di disegno o modello comunitario</t>
        </is>
      </c>
      <c r="BJ112" s="2" t="inlineStr">
        <is>
          <t>teisės perdavimas</t>
        </is>
      </c>
      <c r="BK112" s="2" t="inlineStr">
        <is>
          <t>3</t>
        </is>
      </c>
      <c r="BL112" s="2" t="inlineStr">
        <is>
          <t/>
        </is>
      </c>
      <c r="BM112" t="inlineStr">
        <is>
          <t/>
        </is>
      </c>
      <c r="BN112" s="2" t="inlineStr">
        <is>
          <t>nodošana|
tālāknodošana</t>
        </is>
      </c>
      <c r="BO112" s="2" t="inlineStr">
        <is>
          <t>3|
3</t>
        </is>
      </c>
      <c r="BP112" s="2" t="inlineStr">
        <is>
          <t xml:space="preserve">|
</t>
        </is>
      </c>
      <c r="BQ112" t="inlineStr">
        <is>
          <t/>
        </is>
      </c>
      <c r="BR112" s="2" t="inlineStr">
        <is>
          <t>trasferiment</t>
        </is>
      </c>
      <c r="BS112" s="2" t="inlineStr">
        <is>
          <t>3</t>
        </is>
      </c>
      <c r="BT112" s="2" t="inlineStr">
        <is>
          <t/>
        </is>
      </c>
      <c r="BU112" t="inlineStr">
        <is>
          <t/>
        </is>
      </c>
      <c r="BV112" s="2" t="inlineStr">
        <is>
          <t>overgang</t>
        </is>
      </c>
      <c r="BW112" s="2" t="inlineStr">
        <is>
          <t>3</t>
        </is>
      </c>
      <c r="BX112" s="2" t="inlineStr">
        <is>
          <t/>
        </is>
      </c>
      <c r="BY112" t="inlineStr">
        <is>
          <t/>
        </is>
      </c>
      <c r="BZ112" s="2" t="inlineStr">
        <is>
          <t>przeniesienie</t>
        </is>
      </c>
      <c r="CA112" s="2" t="inlineStr">
        <is>
          <t>3</t>
        </is>
      </c>
      <c r="CB112" s="2" t="inlineStr">
        <is>
          <t/>
        </is>
      </c>
      <c r="CC112" t="inlineStr">
        <is>
          <t/>
        </is>
      </c>
      <c r="CD112" s="2" t="inlineStr">
        <is>
          <t>transmissão</t>
        </is>
      </c>
      <c r="CE112" s="2" t="inlineStr">
        <is>
          <t>3</t>
        </is>
      </c>
      <c r="CF112" s="2" t="inlineStr">
        <is>
          <t/>
        </is>
      </c>
      <c r="CG112" t="inlineStr">
        <is>
          <t/>
        </is>
      </c>
      <c r="CH112" s="2" t="inlineStr">
        <is>
          <t>transfer</t>
        </is>
      </c>
      <c r="CI112" s="2" t="inlineStr">
        <is>
          <t>3</t>
        </is>
      </c>
      <c r="CJ112" s="2" t="inlineStr">
        <is>
          <t/>
        </is>
      </c>
      <c r="CK112" t="inlineStr">
        <is>
          <t/>
        </is>
      </c>
      <c r="CL112" s="2" t="inlineStr">
        <is>
          <t>prevod</t>
        </is>
      </c>
      <c r="CM112" s="2" t="inlineStr">
        <is>
          <t>3</t>
        </is>
      </c>
      <c r="CN112" s="2" t="inlineStr">
        <is>
          <t/>
        </is>
      </c>
      <c r="CO112" t="inlineStr">
        <is>
          <t/>
        </is>
      </c>
      <c r="CP112" s="2" t="inlineStr">
        <is>
          <t>prenos</t>
        </is>
      </c>
      <c r="CQ112" s="2" t="inlineStr">
        <is>
          <t>3</t>
        </is>
      </c>
      <c r="CR112" s="2" t="inlineStr">
        <is>
          <t/>
        </is>
      </c>
      <c r="CS112" t="inlineStr">
        <is>
          <t/>
        </is>
      </c>
      <c r="CT112" s="2" t="inlineStr">
        <is>
          <t>överlåtelse</t>
        </is>
      </c>
      <c r="CU112" s="2" t="inlineStr">
        <is>
          <t>3</t>
        </is>
      </c>
      <c r="CV112" s="2" t="inlineStr">
        <is>
          <t/>
        </is>
      </c>
      <c r="CW112" t="inlineStr">
        <is>
          <t/>
        </is>
      </c>
    </row>
    <row r="113">
      <c r="A113" s="1" t="str">
        <f>HYPERLINK("https://iate.europa.eu/entry/result/763344/all", "763344")</f>
        <v>763344</v>
      </c>
      <c r="B113" t="inlineStr">
        <is>
          <t>LAW;PRODUCTION, TECHNOLOGY AND RESEARCH</t>
        </is>
      </c>
      <c r="C113" t="inlineStr">
        <is>
          <t>LAW;PRODUCTION, TECHNOLOGY AND RESEARCH|research and intellectual property|intellectual property</t>
        </is>
      </c>
      <c r="D113" t="inlineStr">
        <is>
          <t>yes</t>
        </is>
      </c>
      <c r="E113" t="inlineStr">
        <is>
          <t/>
        </is>
      </c>
      <c r="F113" t="inlineStr">
        <is>
          <t/>
        </is>
      </c>
      <c r="G113" t="inlineStr">
        <is>
          <t/>
        </is>
      </c>
      <c r="H113" t="inlineStr">
        <is>
          <t/>
        </is>
      </c>
      <c r="I113" t="inlineStr">
        <is>
          <t/>
        </is>
      </c>
      <c r="J113" t="inlineStr">
        <is>
          <t/>
        </is>
      </c>
      <c r="K113" t="inlineStr">
        <is>
          <t/>
        </is>
      </c>
      <c r="L113" t="inlineStr">
        <is>
          <t/>
        </is>
      </c>
      <c r="M113" t="inlineStr">
        <is>
          <t/>
        </is>
      </c>
      <c r="N113" s="2" t="inlineStr">
        <is>
          <t>modkrav om annullation|
modkrav om ugyldighed</t>
        </is>
      </c>
      <c r="O113" s="2" t="inlineStr">
        <is>
          <t>4|
4</t>
        </is>
      </c>
      <c r="P113" s="2" t="inlineStr">
        <is>
          <t xml:space="preserve">|
</t>
        </is>
      </c>
      <c r="Q113" t="inlineStr">
        <is>
          <t/>
        </is>
      </c>
      <c r="R113" s="2" t="inlineStr">
        <is>
          <t>Widerklage auf Erklärung der Nichtigkeit</t>
        </is>
      </c>
      <c r="S113" s="2" t="inlineStr">
        <is>
          <t>1</t>
        </is>
      </c>
      <c r="T113" s="2" t="inlineStr">
        <is>
          <t/>
        </is>
      </c>
      <c r="U113" t="inlineStr">
        <is>
          <t/>
        </is>
      </c>
      <c r="V113" s="2" t="inlineStr">
        <is>
          <t>ανταγωγή ακυρότητας</t>
        </is>
      </c>
      <c r="W113" s="2" t="inlineStr">
        <is>
          <t>2</t>
        </is>
      </c>
      <c r="X113" s="2" t="inlineStr">
        <is>
          <t/>
        </is>
      </c>
      <c r="Y113" t="inlineStr">
        <is>
          <t/>
        </is>
      </c>
      <c r="Z113" s="2" t="inlineStr">
        <is>
          <t>counterclaim for a declaration of invalidity</t>
        </is>
      </c>
      <c r="AA113" s="2" t="inlineStr">
        <is>
          <t>3</t>
        </is>
      </c>
      <c r="AB113" s="2" t="inlineStr">
        <is>
          <t/>
        </is>
      </c>
      <c r="AC113" t="inlineStr">
        <is>
          <t>legal action which the defendant (alleged infringer) in an action for infringement&lt;sup&gt;1&lt;/sup&gt; may take, to request that the intellectual property right&lt;sup&gt;2&lt;/sup&gt; in question be declared invalid&lt;p&gt;&lt;sup&gt;1&lt;/sup&gt; action for infringement [ &lt;a href="/entry/result/851925/all" id="ENTRY_TO_ENTRY_CONVERTER" target="_blank"&gt;IATE:851925&lt;/a&gt; ]&lt;br&gt;&lt;sup&gt;2&lt;/sup&gt; intellectual property right [ &lt;a href="/entry/result/1899602/all" id="ENTRY_TO_ENTRY_CONVERTER" target="_blank"&gt;IATE:1899602&lt;/a&gt; ]&lt;/p&gt;</t>
        </is>
      </c>
      <c r="AD113" s="2" t="inlineStr">
        <is>
          <t>demanda de reconvención por nulidad</t>
        </is>
      </c>
      <c r="AE113" s="2" t="inlineStr">
        <is>
          <t>3</t>
        </is>
      </c>
      <c r="AF113" s="2" t="inlineStr">
        <is>
          <t/>
        </is>
      </c>
      <c r="AG113" t="inlineStr">
        <is>
          <t/>
        </is>
      </c>
      <c r="AH113" t="inlineStr">
        <is>
          <t/>
        </is>
      </c>
      <c r="AI113" t="inlineStr">
        <is>
          <t/>
        </is>
      </c>
      <c r="AJ113" t="inlineStr">
        <is>
          <t/>
        </is>
      </c>
      <c r="AK113" t="inlineStr">
        <is>
          <t/>
        </is>
      </c>
      <c r="AL113" s="2" t="inlineStr">
        <is>
          <t>mitättömyyttä koskeva vastakanne</t>
        </is>
      </c>
      <c r="AM113" s="2" t="inlineStr">
        <is>
          <t>2</t>
        </is>
      </c>
      <c r="AN113" s="2" t="inlineStr">
        <is>
          <t/>
        </is>
      </c>
      <c r="AO113" t="inlineStr">
        <is>
          <t/>
        </is>
      </c>
      <c r="AP113" s="2" t="inlineStr">
        <is>
          <t>demande reconventionnelle en nullité</t>
        </is>
      </c>
      <c r="AQ113" s="2" t="inlineStr">
        <is>
          <t>3</t>
        </is>
      </c>
      <c r="AR113" s="2" t="inlineStr">
        <is>
          <t/>
        </is>
      </c>
      <c r="AS113" t="inlineStr">
        <is>
          <t/>
        </is>
      </c>
      <c r="AT113" t="inlineStr">
        <is>
          <t/>
        </is>
      </c>
      <c r="AU113" t="inlineStr">
        <is>
          <t/>
        </is>
      </c>
      <c r="AV113" t="inlineStr">
        <is>
          <t/>
        </is>
      </c>
      <c r="AW113" t="inlineStr">
        <is>
          <t/>
        </is>
      </c>
      <c r="AX113" t="inlineStr">
        <is>
          <t/>
        </is>
      </c>
      <c r="AY113" t="inlineStr">
        <is>
          <t/>
        </is>
      </c>
      <c r="AZ113" t="inlineStr">
        <is>
          <t/>
        </is>
      </c>
      <c r="BA113" t="inlineStr">
        <is>
          <t/>
        </is>
      </c>
      <c r="BB113" t="inlineStr">
        <is>
          <t/>
        </is>
      </c>
      <c r="BC113" t="inlineStr">
        <is>
          <t/>
        </is>
      </c>
      <c r="BD113" t="inlineStr">
        <is>
          <t/>
        </is>
      </c>
      <c r="BE113" t="inlineStr">
        <is>
          <t/>
        </is>
      </c>
      <c r="BF113" s="2" t="inlineStr">
        <is>
          <t>domanda riconvenzionale di nullità</t>
        </is>
      </c>
      <c r="BG113" s="2" t="inlineStr">
        <is>
          <t>3</t>
        </is>
      </c>
      <c r="BH113" s="2" t="inlineStr">
        <is>
          <t/>
        </is>
      </c>
      <c r="BI113" t="inlineStr">
        <is>
          <t/>
        </is>
      </c>
      <c r="BJ113" s="2" t="inlineStr">
        <is>
          <t>priešieškinis dėl pripažinimo negaliojančiu</t>
        </is>
      </c>
      <c r="BK113" s="2" t="inlineStr">
        <is>
          <t>3</t>
        </is>
      </c>
      <c r="BL113" s="2" t="inlineStr">
        <is>
          <t/>
        </is>
      </c>
      <c r="BM113" t="inlineStr">
        <is>
          <t/>
        </is>
      </c>
      <c r="BN113" s="2" t="inlineStr">
        <is>
          <t>pretprasība par spēkā neesamības paziņošanu</t>
        </is>
      </c>
      <c r="BO113" s="2" t="inlineStr">
        <is>
          <t>3</t>
        </is>
      </c>
      <c r="BP113" s="2" t="inlineStr">
        <is>
          <t>preferred</t>
        </is>
      </c>
      <c r="BQ113" t="inlineStr">
        <is>
          <t/>
        </is>
      </c>
      <c r="BR113" s="2" t="inlineStr">
        <is>
          <t>kontrotalba għal dikjarazzjoni ta' invalidità</t>
        </is>
      </c>
      <c r="BS113" s="2" t="inlineStr">
        <is>
          <t>2</t>
        </is>
      </c>
      <c r="BT113" s="2" t="inlineStr">
        <is>
          <t/>
        </is>
      </c>
      <c r="BU113" t="inlineStr">
        <is>
          <t>azzjoni legali li jista' jieħu d-difensur (l-awtur allegat tal-ksur) f'azzjoni għal ksur [ &lt;a href="/entry/result/851925/all" id="ENTRY_TO_ENTRY_CONVERTER" target="_blank"&gt;IATE:851925&lt;/a&gt; ], biex jitlob li d-dritt ta' proprjetà intellettwali inkwistjoni tkun dikjarata invalida</t>
        </is>
      </c>
      <c r="BV113" s="2" t="inlineStr">
        <is>
          <t>reconventionele vordering tot nietigverklaring</t>
        </is>
      </c>
      <c r="BW113" s="2" t="inlineStr">
        <is>
          <t>3</t>
        </is>
      </c>
      <c r="BX113" s="2" t="inlineStr">
        <is>
          <t/>
        </is>
      </c>
      <c r="BY113" t="inlineStr">
        <is>
          <t/>
        </is>
      </c>
      <c r="BZ113" s="2" t="inlineStr">
        <is>
          <t>powództwo wzajemne o unieważnienie</t>
        </is>
      </c>
      <c r="CA113" s="2" t="inlineStr">
        <is>
          <t>3</t>
        </is>
      </c>
      <c r="CB113" s="2" t="inlineStr">
        <is>
          <t/>
        </is>
      </c>
      <c r="CC113" t="inlineStr">
        <is>
          <t>powództwo, które pozwany (domniemany sprawca naruszenia) w &lt;a href="https://iate.europa.eu/entry/result/851925/pl" target="_blank"&gt;postępowaniu o naruszenie&lt;/a&gt; może wytoczyć, zwracając się o stwierdzenie nieważności przedmiotowego &lt;a href="https://iate.europa.eu/entry/result/1899602/pl" target="_blank"&gt;prawa własności intelektualnej&lt;/a&gt;</t>
        </is>
      </c>
      <c r="CD113" s="2" t="inlineStr">
        <is>
          <t>pedido reconvencional de anulação</t>
        </is>
      </c>
      <c r="CE113" s="2" t="inlineStr">
        <is>
          <t>2</t>
        </is>
      </c>
      <c r="CF113" s="2" t="inlineStr">
        <is>
          <t/>
        </is>
      </c>
      <c r="CG113" t="inlineStr">
        <is>
          <t/>
        </is>
      </c>
      <c r="CH113" t="inlineStr">
        <is>
          <t/>
        </is>
      </c>
      <c r="CI113" t="inlineStr">
        <is>
          <t/>
        </is>
      </c>
      <c r="CJ113" t="inlineStr">
        <is>
          <t/>
        </is>
      </c>
      <c r="CK113" t="inlineStr">
        <is>
          <t/>
        </is>
      </c>
      <c r="CL113" t="inlineStr">
        <is>
          <t/>
        </is>
      </c>
      <c r="CM113" t="inlineStr">
        <is>
          <t/>
        </is>
      </c>
      <c r="CN113" t="inlineStr">
        <is>
          <t/>
        </is>
      </c>
      <c r="CO113" t="inlineStr">
        <is>
          <t/>
        </is>
      </c>
      <c r="CP113" t="inlineStr">
        <is>
          <t/>
        </is>
      </c>
      <c r="CQ113" t="inlineStr">
        <is>
          <t/>
        </is>
      </c>
      <c r="CR113" t="inlineStr">
        <is>
          <t/>
        </is>
      </c>
      <c r="CS113" t="inlineStr">
        <is>
          <t/>
        </is>
      </c>
      <c r="CT113" t="inlineStr">
        <is>
          <t/>
        </is>
      </c>
      <c r="CU113" t="inlineStr">
        <is>
          <t/>
        </is>
      </c>
      <c r="CV113" t="inlineStr">
        <is>
          <t/>
        </is>
      </c>
      <c r="CW113" t="inlineStr">
        <is>
          <t/>
        </is>
      </c>
    </row>
    <row r="114">
      <c r="A114" s="1" t="str">
        <f>HYPERLINK("https://iate.europa.eu/entry/result/3588732/all", "3588732")</f>
        <v>3588732</v>
      </c>
      <c r="B114" t="inlineStr">
        <is>
          <t>PRODUCTION, TECHNOLOGY AND RESEARCH</t>
        </is>
      </c>
      <c r="C114" t="inlineStr">
        <is>
          <t>PRODUCTION, TECHNOLOGY AND RESEARCH|research and intellectual property|intellectual property|industrial property|designs and models</t>
        </is>
      </c>
      <c r="D114" t="inlineStr">
        <is>
          <t>yes</t>
        </is>
      </c>
      <c r="E114" t="inlineStr">
        <is>
          <t/>
        </is>
      </c>
      <c r="F114" t="inlineStr">
        <is>
          <t/>
        </is>
      </c>
      <c r="G114" t="inlineStr">
        <is>
          <t/>
        </is>
      </c>
      <c r="H114" t="inlineStr">
        <is>
          <t/>
        </is>
      </c>
      <c r="I114" t="inlineStr">
        <is>
          <t/>
        </is>
      </c>
      <c r="J114" t="inlineStr">
        <is>
          <t/>
        </is>
      </c>
      <c r="K114" t="inlineStr">
        <is>
          <t/>
        </is>
      </c>
      <c r="L114" t="inlineStr">
        <is>
          <t/>
        </is>
      </c>
      <c r="M114" t="inlineStr">
        <is>
          <t/>
        </is>
      </c>
      <c r="N114" s="2" t="inlineStr">
        <is>
          <t>ugyldighedsafdeling</t>
        </is>
      </c>
      <c r="O114" s="2" t="inlineStr">
        <is>
          <t>3</t>
        </is>
      </c>
      <c r="P114" s="2" t="inlineStr">
        <is>
          <t/>
        </is>
      </c>
      <c r="Q114" t="inlineStr">
        <is>
          <t/>
        </is>
      </c>
      <c r="R114" s="2" t="inlineStr">
        <is>
          <t>Nichtigkeitsabteilung</t>
        </is>
      </c>
      <c r="S114" s="2" t="inlineStr">
        <is>
          <t>4</t>
        </is>
      </c>
      <c r="T114" s="2" t="inlineStr">
        <is>
          <t/>
        </is>
      </c>
      <c r="U114" t="inlineStr">
        <is>
          <t>Abteilung des EUIPO, in der die im Nichtigkeitsverfahren von den Pateien vorgebrachten Tatsachen, Beweismittel und Bemerkungen untersucht und die endgültige Entscheidung über den Antrag auf Nichtigerklärung eines eingetragenen Gemeinschaftsgeschmacksmusters oder einer Unionsmarkeneintragung getroffen wird</t>
        </is>
      </c>
      <c r="V114" s="2" t="inlineStr">
        <is>
          <t>ακυρωτικό τμήμα</t>
        </is>
      </c>
      <c r="W114" s="2" t="inlineStr">
        <is>
          <t>3</t>
        </is>
      </c>
      <c r="X114" s="2" t="inlineStr">
        <is>
          <t/>
        </is>
      </c>
      <c r="Y114" t="inlineStr">
        <is>
          <t/>
        </is>
      </c>
      <c r="Z114" s="2" t="inlineStr">
        <is>
          <t>Invalidity Division</t>
        </is>
      </c>
      <c r="AA114" s="2" t="inlineStr">
        <is>
          <t>4</t>
        </is>
      </c>
      <c r="AB114" s="2" t="inlineStr">
        <is>
          <t/>
        </is>
      </c>
      <c r="AC114" t="inlineStr">
        <is>
          <t>division of the EUIPO that examines the facts, evidence and arguments submitted by parties in invalidity proceedings, so as to take a final decision on the declaration of invalidity of a registered Community design</t>
        </is>
      </c>
      <c r="AD114" s="2" t="inlineStr">
        <is>
          <t>División de Nulidad</t>
        </is>
      </c>
      <c r="AE114" s="2" t="inlineStr">
        <is>
          <t>4</t>
        </is>
      </c>
      <c r="AF114" s="2" t="inlineStr">
        <is>
          <t/>
        </is>
      </c>
      <c r="AG114" t="inlineStr">
        <is>
          <t>división de la EUIPO que examina hechos, pruebas y argumentos presentados por las partes en el curso de los procedimientos de nulidad y dicta la resolución final sobre la declaración de nulidad de un dibujo o modelo comunitario registrado</t>
        </is>
      </c>
      <c r="AH114" t="inlineStr">
        <is>
          <t/>
        </is>
      </c>
      <c r="AI114" t="inlineStr">
        <is>
          <t/>
        </is>
      </c>
      <c r="AJ114" t="inlineStr">
        <is>
          <t/>
        </is>
      </c>
      <c r="AK114" t="inlineStr">
        <is>
          <t/>
        </is>
      </c>
      <c r="AL114" s="2" t="inlineStr">
        <is>
          <t>mitättömyysosasto</t>
        </is>
      </c>
      <c r="AM114" s="2" t="inlineStr">
        <is>
          <t>3</t>
        </is>
      </c>
      <c r="AN114" s="2" t="inlineStr">
        <is>
          <t/>
        </is>
      </c>
      <c r="AO114" t="inlineStr">
        <is>
          <t/>
        </is>
      </c>
      <c r="AP114" s="2" t="inlineStr">
        <is>
          <t>division d’annulation</t>
        </is>
      </c>
      <c r="AQ114" s="2" t="inlineStr">
        <is>
          <t>3</t>
        </is>
      </c>
      <c r="AR114" s="2" t="inlineStr">
        <is>
          <t/>
        </is>
      </c>
      <c r="AS114" t="inlineStr">
        <is>
          <t>division de l’EUIPO qui examine les faits, preuves et observations soumis par les parties au cours d’une procédure de nullité et qui rend la décision finale concernant la déclaration de nullité d’un dessin ou modèle communautaire enregistré</t>
        </is>
      </c>
      <c r="AT114" t="inlineStr">
        <is>
          <t/>
        </is>
      </c>
      <c r="AU114" t="inlineStr">
        <is>
          <t/>
        </is>
      </c>
      <c r="AV114" t="inlineStr">
        <is>
          <t/>
        </is>
      </c>
      <c r="AW114" t="inlineStr">
        <is>
          <t/>
        </is>
      </c>
      <c r="AX114" t="inlineStr">
        <is>
          <t/>
        </is>
      </c>
      <c r="AY114" t="inlineStr">
        <is>
          <t/>
        </is>
      </c>
      <c r="AZ114" t="inlineStr">
        <is>
          <t/>
        </is>
      </c>
      <c r="BA114" t="inlineStr">
        <is>
          <t/>
        </is>
      </c>
      <c r="BB114" t="inlineStr">
        <is>
          <t/>
        </is>
      </c>
      <c r="BC114" t="inlineStr">
        <is>
          <t/>
        </is>
      </c>
      <c r="BD114" t="inlineStr">
        <is>
          <t/>
        </is>
      </c>
      <c r="BE114" t="inlineStr">
        <is>
          <t/>
        </is>
      </c>
      <c r="BF114" s="2" t="inlineStr">
        <is>
          <t>divisione Annullamento</t>
        </is>
      </c>
      <c r="BG114" s="2" t="inlineStr">
        <is>
          <t>3</t>
        </is>
      </c>
      <c r="BH114" s="2" t="inlineStr">
        <is>
          <t/>
        </is>
      </c>
      <c r="BI114" t="inlineStr">
        <is>
          <t>divisione dell’EUIPO che esamina i fatti, i mezzi di prova e le osservazioni presentati dalle parti nel corso dei procedimenti di nullità e adotta la decisione finale riguardo alla dichiarazione di nullità di un disegno o modello comunitario registrato</t>
        </is>
      </c>
      <c r="BJ114" s="2" t="inlineStr">
        <is>
          <t>Registracijos pripažinimo negaliojančia skyrius</t>
        </is>
      </c>
      <c r="BK114" s="2" t="inlineStr">
        <is>
          <t>2</t>
        </is>
      </c>
      <c r="BL114" s="2" t="inlineStr">
        <is>
          <t/>
        </is>
      </c>
      <c r="BM114" t="inlineStr">
        <is>
          <t/>
        </is>
      </c>
      <c r="BN114" t="inlineStr">
        <is>
          <t/>
        </is>
      </c>
      <c r="BO114" t="inlineStr">
        <is>
          <t/>
        </is>
      </c>
      <c r="BP114" t="inlineStr">
        <is>
          <t/>
        </is>
      </c>
      <c r="BQ114" t="inlineStr">
        <is>
          <t/>
        </is>
      </c>
      <c r="BR114" t="inlineStr">
        <is>
          <t/>
        </is>
      </c>
      <c r="BS114" t="inlineStr">
        <is>
          <t/>
        </is>
      </c>
      <c r="BT114" t="inlineStr">
        <is>
          <t/>
        </is>
      </c>
      <c r="BU114" t="inlineStr">
        <is>
          <t/>
        </is>
      </c>
      <c r="BV114" t="inlineStr">
        <is>
          <t/>
        </is>
      </c>
      <c r="BW114" t="inlineStr">
        <is>
          <t/>
        </is>
      </c>
      <c r="BX114" t="inlineStr">
        <is>
          <t/>
        </is>
      </c>
      <c r="BY114" t="inlineStr">
        <is>
          <t/>
        </is>
      </c>
      <c r="BZ114" s="2" t="inlineStr">
        <is>
          <t>Wydział Unieważnień</t>
        </is>
      </c>
      <c r="CA114" s="2" t="inlineStr">
        <is>
          <t>3</t>
        </is>
      </c>
      <c r="CB114" s="2" t="inlineStr">
        <is>
          <t/>
        </is>
      </c>
      <c r="CC114" t="inlineStr">
        <is>
          <t>jednostka odpowiedzialna za podejmowanie decyzji dotyczących wniosków o unieważnienie &lt;a href="https://iate.europa.eu/entry/result/3579159/pl" target="_blank"&gt;zarejestrowanego wzoru wspólnotowego&lt;/a&gt;</t>
        </is>
      </c>
      <c r="CD114" t="inlineStr">
        <is>
          <t/>
        </is>
      </c>
      <c r="CE114" t="inlineStr">
        <is>
          <t/>
        </is>
      </c>
      <c r="CF114" t="inlineStr">
        <is>
          <t/>
        </is>
      </c>
      <c r="CG114" t="inlineStr">
        <is>
          <t/>
        </is>
      </c>
      <c r="CH114" t="inlineStr">
        <is>
          <t/>
        </is>
      </c>
      <c r="CI114" t="inlineStr">
        <is>
          <t/>
        </is>
      </c>
      <c r="CJ114" t="inlineStr">
        <is>
          <t/>
        </is>
      </c>
      <c r="CK114" t="inlineStr">
        <is>
          <t/>
        </is>
      </c>
      <c r="CL114" t="inlineStr">
        <is>
          <t/>
        </is>
      </c>
      <c r="CM114" t="inlineStr">
        <is>
          <t/>
        </is>
      </c>
      <c r="CN114" t="inlineStr">
        <is>
          <t/>
        </is>
      </c>
      <c r="CO114" t="inlineStr">
        <is>
          <t/>
        </is>
      </c>
      <c r="CP114" t="inlineStr">
        <is>
          <t/>
        </is>
      </c>
      <c r="CQ114" t="inlineStr">
        <is>
          <t/>
        </is>
      </c>
      <c r="CR114" t="inlineStr">
        <is>
          <t/>
        </is>
      </c>
      <c r="CS114" t="inlineStr">
        <is>
          <t/>
        </is>
      </c>
      <c r="CT114" t="inlineStr">
        <is>
          <t/>
        </is>
      </c>
      <c r="CU114" t="inlineStr">
        <is>
          <t/>
        </is>
      </c>
      <c r="CV114" t="inlineStr">
        <is>
          <t/>
        </is>
      </c>
      <c r="CW114" t="inlineStr">
        <is>
          <t/>
        </is>
      </c>
    </row>
    <row r="115">
      <c r="A115" s="1" t="str">
        <f>HYPERLINK("https://iate.europa.eu/entry/result/3579683/all", "3579683")</f>
        <v>3579683</v>
      </c>
      <c r="B115" t="inlineStr">
        <is>
          <t>PRODUCTION, TECHNOLOGY AND RESEARCH</t>
        </is>
      </c>
      <c r="C115" t="inlineStr">
        <is>
          <t>PRODUCTION, TECHNOLOGY AND RESEARCH|research and intellectual property</t>
        </is>
      </c>
      <c r="D115" t="inlineStr">
        <is>
          <t>no</t>
        </is>
      </c>
      <c r="E115" t="inlineStr">
        <is>
          <t/>
        </is>
      </c>
      <c r="F115" t="inlineStr">
        <is>
          <t/>
        </is>
      </c>
      <c r="G115" t="inlineStr">
        <is>
          <t/>
        </is>
      </c>
      <c r="H115" t="inlineStr">
        <is>
          <t/>
        </is>
      </c>
      <c r="I115" t="inlineStr">
        <is>
          <t/>
        </is>
      </c>
      <c r="J115" t="inlineStr">
        <is>
          <t/>
        </is>
      </c>
      <c r="K115" t="inlineStr">
        <is>
          <t/>
        </is>
      </c>
      <c r="L115" t="inlineStr">
        <is>
          <t/>
        </is>
      </c>
      <c r="M115" t="inlineStr">
        <is>
          <t/>
        </is>
      </c>
      <c r="N115" s="2" t="inlineStr">
        <is>
          <t>afgørelse om ugyldighed</t>
        </is>
      </c>
      <c r="O115" s="2" t="inlineStr">
        <is>
          <t>4</t>
        </is>
      </c>
      <c r="P115" s="2" t="inlineStr">
        <is>
          <t/>
        </is>
      </c>
      <c r="Q115" t="inlineStr">
        <is>
          <t/>
        </is>
      </c>
      <c r="R115" s="2" t="inlineStr">
        <is>
          <t>Entscheidung über die Nichtigkeit</t>
        </is>
      </c>
      <c r="S115" s="2" t="inlineStr">
        <is>
          <t>3</t>
        </is>
      </c>
      <c r="T115" s="2" t="inlineStr">
        <is>
          <t/>
        </is>
      </c>
      <c r="U115" t="inlineStr">
        <is>
          <t>eine gerichtliche Entscheidung oder Entscheidung des Amtes für geistiges Eigentum der Europäischen Union, eine Unionsmarke, ein eingetragenes Gemeinschaftsgeschmacksmuster oder ein nicht eingetragenes Geschmacksmuster für ungültig oder teilweise ungültig zu erklären, was dazu führt, dass es in beiden Fällen rückwirkend aus dem geltenden Register gestrichen oder in geänderter Form beibehalten wird, oder dass der entsprechende Antrag auf Erklärung der Ungültigkeit agbelehnt wird</t>
        </is>
      </c>
      <c r="V115" s="2" t="inlineStr">
        <is>
          <t>απόφαση που κηρύσσει την ακυρότητα</t>
        </is>
      </c>
      <c r="W115" s="2" t="inlineStr">
        <is>
          <t>2</t>
        </is>
      </c>
      <c r="X115" s="2" t="inlineStr">
        <is>
          <t/>
        </is>
      </c>
      <c r="Y115" t="inlineStr">
        <is>
          <t/>
        </is>
      </c>
      <c r="Z115" s="2" t="inlineStr">
        <is>
          <t>invalidity decision</t>
        </is>
      </c>
      <c r="AA115" s="2" t="inlineStr">
        <is>
          <t>3</t>
        </is>
      </c>
      <c r="AB115" s="2" t="inlineStr">
        <is>
          <t/>
        </is>
      </c>
      <c r="AC115" t="inlineStr">
        <is>
          <t>court decision or decision taken by the European Union Intellectual Property Office to declare a European Union trade mark, registered Community design or an unregistered design invalid or partially invalid, resulting in its removal from the applicable register or it being maintained in an amended form, in both cases with retroactive effect, or to reject the relevant application for a declaration of invalidity</t>
        </is>
      </c>
      <c r="AD115" s="2" t="inlineStr">
        <is>
          <t>resolución de nulidad</t>
        </is>
      </c>
      <c r="AE115" s="2" t="inlineStr">
        <is>
          <t>3</t>
        </is>
      </c>
      <c r="AF115" s="2" t="inlineStr">
        <is>
          <t/>
        </is>
      </c>
      <c r="AG115" t="inlineStr">
        <is>
          <t>resolución del tribunal o resolución tomada por la Oficina de Propiedad Intelectual de la Unión Europea para declarra una marca de la Unión Europea, un dibujo o modelo comunitario registrado o un dibujo o modelo no registrado nulo o parcialmente nulo, provocando su eliminación del registro aplicable o manteniéndose en forma modificada, en ambos casos con efecto retroactivo, o para desestimar la solicitud pertinente de declaración de nulidad</t>
        </is>
      </c>
      <c r="AH115" t="inlineStr">
        <is>
          <t/>
        </is>
      </c>
      <c r="AI115" t="inlineStr">
        <is>
          <t/>
        </is>
      </c>
      <c r="AJ115" t="inlineStr">
        <is>
          <t/>
        </is>
      </c>
      <c r="AK115" t="inlineStr">
        <is>
          <t/>
        </is>
      </c>
      <c r="AL115" s="2" t="inlineStr">
        <is>
          <t>mitättömyyttä koskeva päätös</t>
        </is>
      </c>
      <c r="AM115" s="2" t="inlineStr">
        <is>
          <t>3</t>
        </is>
      </c>
      <c r="AN115" s="2" t="inlineStr">
        <is>
          <t/>
        </is>
      </c>
      <c r="AO115" t="inlineStr">
        <is>
          <t/>
        </is>
      </c>
      <c r="AP115" s="2" t="inlineStr">
        <is>
          <t>décision en nullité|
décision de nullité</t>
        </is>
      </c>
      <c r="AQ115" s="2" t="inlineStr">
        <is>
          <t>3|
3</t>
        </is>
      </c>
      <c r="AR115" s="2" t="inlineStr">
        <is>
          <t xml:space="preserve">|
</t>
        </is>
      </c>
      <c r="AS115" t="inlineStr">
        <is>
          <t>décision de justice ou décision prise par l’Office de l’Union européenne pour la propriété intellectuelle consistant à déclarer une marque de l’Union européenne, un dessin ou modèle communautaire enregistré ou un dessin ou modèle non enregistré nul ou partiellement nul, ce qui se traduit par son retrait du registre applicable ou son maintien dans une forme modifiée, dans les deux cas avec effet rétroactif, ou à rejeter la demande de nullité concernée</t>
        </is>
      </c>
      <c r="AT115" t="inlineStr">
        <is>
          <t/>
        </is>
      </c>
      <c r="AU115" t="inlineStr">
        <is>
          <t/>
        </is>
      </c>
      <c r="AV115" t="inlineStr">
        <is>
          <t/>
        </is>
      </c>
      <c r="AW115" t="inlineStr">
        <is>
          <t/>
        </is>
      </c>
      <c r="AX115" t="inlineStr">
        <is>
          <t/>
        </is>
      </c>
      <c r="AY115" t="inlineStr">
        <is>
          <t/>
        </is>
      </c>
      <c r="AZ115" t="inlineStr">
        <is>
          <t/>
        </is>
      </c>
      <c r="BA115" t="inlineStr">
        <is>
          <t/>
        </is>
      </c>
      <c r="BB115" t="inlineStr">
        <is>
          <t/>
        </is>
      </c>
      <c r="BC115" t="inlineStr">
        <is>
          <t/>
        </is>
      </c>
      <c r="BD115" t="inlineStr">
        <is>
          <t/>
        </is>
      </c>
      <c r="BE115" t="inlineStr">
        <is>
          <t/>
        </is>
      </c>
      <c r="BF115" s="2" t="inlineStr">
        <is>
          <t>decisione di nullità</t>
        </is>
      </c>
      <c r="BG115" s="2" t="inlineStr">
        <is>
          <t>3</t>
        </is>
      </c>
      <c r="BH115" s="2" t="inlineStr">
        <is>
          <t/>
        </is>
      </c>
      <c r="BI115" t="inlineStr">
        <is>
          <t>decisione giudiziaria o decisione dell'Ufficio dell'Unione europea per la proprietà intellettuale che dichiara nullo o parzialmente nullo un marchio dell'Unione europea, un disegno o modello comunitario registrato o un disegno o modello non registrato, con una conseguente la cancellazione dal registro applicabile o un mantenimento in forma modificata, in entrambi i casi con effetto retroattivo, oppure che respinge la pertinente domanda di dichiarazione di nullità</t>
        </is>
      </c>
      <c r="BJ115" t="inlineStr">
        <is>
          <t/>
        </is>
      </c>
      <c r="BK115" t="inlineStr">
        <is>
          <t/>
        </is>
      </c>
      <c r="BL115" t="inlineStr">
        <is>
          <t/>
        </is>
      </c>
      <c r="BM115" t="inlineStr">
        <is>
          <t/>
        </is>
      </c>
      <c r="BN115" s="2" t="inlineStr">
        <is>
          <t>lēmums par spēkā neesamību</t>
        </is>
      </c>
      <c r="BO115" s="2" t="inlineStr">
        <is>
          <t>2</t>
        </is>
      </c>
      <c r="BP115" s="2" t="inlineStr">
        <is>
          <t/>
        </is>
      </c>
      <c r="BQ115" t="inlineStr">
        <is>
          <t/>
        </is>
      </c>
      <c r="BR115" t="inlineStr">
        <is>
          <t/>
        </is>
      </c>
      <c r="BS115" t="inlineStr">
        <is>
          <t/>
        </is>
      </c>
      <c r="BT115" t="inlineStr">
        <is>
          <t/>
        </is>
      </c>
      <c r="BU115" t="inlineStr">
        <is>
          <t/>
        </is>
      </c>
      <c r="BV115" s="2" t="inlineStr">
        <is>
          <t>nietigverklaring</t>
        </is>
      </c>
      <c r="BW115" s="2" t="inlineStr">
        <is>
          <t>2</t>
        </is>
      </c>
      <c r="BX115" s="2" t="inlineStr">
        <is>
          <t/>
        </is>
      </c>
      <c r="BY115" t="inlineStr">
        <is>
          <t/>
        </is>
      </c>
      <c r="BZ115" t="inlineStr">
        <is>
          <t/>
        </is>
      </c>
      <c r="CA115" t="inlineStr">
        <is>
          <t/>
        </is>
      </c>
      <c r="CB115" t="inlineStr">
        <is>
          <t/>
        </is>
      </c>
      <c r="CC115" t="inlineStr">
        <is>
          <t/>
        </is>
      </c>
      <c r="CD115" t="inlineStr">
        <is>
          <t/>
        </is>
      </c>
      <c r="CE115" t="inlineStr">
        <is>
          <t/>
        </is>
      </c>
      <c r="CF115" t="inlineStr">
        <is>
          <t/>
        </is>
      </c>
      <c r="CG115" t="inlineStr">
        <is>
          <t/>
        </is>
      </c>
      <c r="CH115" t="inlineStr">
        <is>
          <t/>
        </is>
      </c>
      <c r="CI115" t="inlineStr">
        <is>
          <t/>
        </is>
      </c>
      <c r="CJ115" t="inlineStr">
        <is>
          <t/>
        </is>
      </c>
      <c r="CK115" t="inlineStr">
        <is>
          <t/>
        </is>
      </c>
      <c r="CL115" t="inlineStr">
        <is>
          <t/>
        </is>
      </c>
      <c r="CM115" t="inlineStr">
        <is>
          <t/>
        </is>
      </c>
      <c r="CN115" t="inlineStr">
        <is>
          <t/>
        </is>
      </c>
      <c r="CO115" t="inlineStr">
        <is>
          <t/>
        </is>
      </c>
      <c r="CP115" t="inlineStr">
        <is>
          <t/>
        </is>
      </c>
      <c r="CQ115" t="inlineStr">
        <is>
          <t/>
        </is>
      </c>
      <c r="CR115" t="inlineStr">
        <is>
          <t/>
        </is>
      </c>
      <c r="CS115" t="inlineStr">
        <is>
          <t/>
        </is>
      </c>
      <c r="CT115" t="inlineStr">
        <is>
          <t/>
        </is>
      </c>
      <c r="CU115" t="inlineStr">
        <is>
          <t/>
        </is>
      </c>
      <c r="CV115" t="inlineStr">
        <is>
          <t/>
        </is>
      </c>
      <c r="CW115" t="inlineStr">
        <is>
          <t/>
        </is>
      </c>
    </row>
    <row r="116">
      <c r="A116" s="1" t="str">
        <f>HYPERLINK("https://iate.europa.eu/entry/result/777654/all", "777654")</f>
        <v>777654</v>
      </c>
      <c r="B116" t="inlineStr">
        <is>
          <t>PRODUCTION, TECHNOLOGY AND RESEARCH</t>
        </is>
      </c>
      <c r="C116" t="inlineStr">
        <is>
          <t>PRODUCTION, TECHNOLOGY AND RESEARCH|research and intellectual property|intellectual property</t>
        </is>
      </c>
      <c r="D116" t="inlineStr">
        <is>
          <t>no</t>
        </is>
      </c>
      <c r="E116" t="inlineStr">
        <is>
          <t/>
        </is>
      </c>
      <c r="F116" t="inlineStr">
        <is>
          <t/>
        </is>
      </c>
      <c r="G116" t="inlineStr">
        <is>
          <t/>
        </is>
      </c>
      <c r="H116" t="inlineStr">
        <is>
          <t/>
        </is>
      </c>
      <c r="I116" t="inlineStr">
        <is>
          <t/>
        </is>
      </c>
      <c r="J116" t="inlineStr">
        <is>
          <t/>
        </is>
      </c>
      <c r="K116" t="inlineStr">
        <is>
          <t/>
        </is>
      </c>
      <c r="L116" t="inlineStr">
        <is>
          <t/>
        </is>
      </c>
      <c r="M116" t="inlineStr">
        <is>
          <t/>
        </is>
      </c>
      <c r="N116" s="2" t="inlineStr">
        <is>
          <t>krænker</t>
        </is>
      </c>
      <c r="O116" s="2" t="inlineStr">
        <is>
          <t>4</t>
        </is>
      </c>
      <c r="P116" s="2" t="inlineStr">
        <is>
          <t/>
        </is>
      </c>
      <c r="Q116" t="inlineStr">
        <is>
          <t/>
        </is>
      </c>
      <c r="R116" s="2" t="inlineStr">
        <is>
          <t>Patentverletzer</t>
        </is>
      </c>
      <c r="S116" s="2" t="inlineStr">
        <is>
          <t>3</t>
        </is>
      </c>
      <c r="T116" s="2" t="inlineStr">
        <is>
          <t/>
        </is>
      </c>
      <c r="U116" t="inlineStr">
        <is>
          <t/>
        </is>
      </c>
      <c r="V116" t="inlineStr">
        <is>
          <t/>
        </is>
      </c>
      <c r="W116" t="inlineStr">
        <is>
          <t/>
        </is>
      </c>
      <c r="X116" t="inlineStr">
        <is>
          <t/>
        </is>
      </c>
      <c r="Y116" t="inlineStr">
        <is>
          <t/>
        </is>
      </c>
      <c r="Z116" s="2" t="inlineStr">
        <is>
          <t>infringer</t>
        </is>
      </c>
      <c r="AA116" s="2" t="inlineStr">
        <is>
          <t>1</t>
        </is>
      </c>
      <c r="AB116" s="2" t="inlineStr">
        <is>
          <t/>
        </is>
      </c>
      <c r="AC116" t="inlineStr">
        <is>
          <t/>
        </is>
      </c>
      <c r="AD116" s="2" t="inlineStr">
        <is>
          <t>infractor</t>
        </is>
      </c>
      <c r="AE116" s="2" t="inlineStr">
        <is>
          <t>1</t>
        </is>
      </c>
      <c r="AF116" s="2" t="inlineStr">
        <is>
          <t/>
        </is>
      </c>
      <c r="AG116" t="inlineStr">
        <is>
          <t/>
        </is>
      </c>
      <c r="AH116" t="inlineStr">
        <is>
          <t/>
        </is>
      </c>
      <c r="AI116" t="inlineStr">
        <is>
          <t/>
        </is>
      </c>
      <c r="AJ116" t="inlineStr">
        <is>
          <t/>
        </is>
      </c>
      <c r="AK116" t="inlineStr">
        <is>
          <t/>
        </is>
      </c>
      <c r="AL116" s="2" t="inlineStr">
        <is>
          <t>oikeudenloukkaaja|
patentinloukkaaja</t>
        </is>
      </c>
      <c r="AM116" s="2" t="inlineStr">
        <is>
          <t>3|
3</t>
        </is>
      </c>
      <c r="AN116" s="2" t="inlineStr">
        <is>
          <t xml:space="preserve">|
</t>
        </is>
      </c>
      <c r="AO116" t="inlineStr">
        <is>
          <t/>
        </is>
      </c>
      <c r="AP116" s="2" t="inlineStr">
        <is>
          <t>contrefacteur</t>
        </is>
      </c>
      <c r="AQ116" s="2" t="inlineStr">
        <is>
          <t>1</t>
        </is>
      </c>
      <c r="AR116" s="2" t="inlineStr">
        <is>
          <t/>
        </is>
      </c>
      <c r="AS116" t="inlineStr">
        <is>
          <t/>
        </is>
      </c>
      <c r="AT116" t="inlineStr">
        <is>
          <t/>
        </is>
      </c>
      <c r="AU116" t="inlineStr">
        <is>
          <t/>
        </is>
      </c>
      <c r="AV116" t="inlineStr">
        <is>
          <t/>
        </is>
      </c>
      <c r="AW116" t="inlineStr">
        <is>
          <t/>
        </is>
      </c>
      <c r="AX116" t="inlineStr">
        <is>
          <t/>
        </is>
      </c>
      <c r="AY116" t="inlineStr">
        <is>
          <t/>
        </is>
      </c>
      <c r="AZ116" t="inlineStr">
        <is>
          <t/>
        </is>
      </c>
      <c r="BA116" t="inlineStr">
        <is>
          <t/>
        </is>
      </c>
      <c r="BB116" t="inlineStr">
        <is>
          <t/>
        </is>
      </c>
      <c r="BC116" t="inlineStr">
        <is>
          <t/>
        </is>
      </c>
      <c r="BD116" t="inlineStr">
        <is>
          <t/>
        </is>
      </c>
      <c r="BE116" t="inlineStr">
        <is>
          <t/>
        </is>
      </c>
      <c r="BF116" s="2" t="inlineStr">
        <is>
          <t>contraffattore</t>
        </is>
      </c>
      <c r="BG116" s="2" t="inlineStr">
        <is>
          <t>2</t>
        </is>
      </c>
      <c r="BH116" s="2" t="inlineStr">
        <is>
          <t/>
        </is>
      </c>
      <c r="BI116" t="inlineStr">
        <is>
          <t/>
        </is>
      </c>
      <c r="BJ116" t="inlineStr">
        <is>
          <t/>
        </is>
      </c>
      <c r="BK116" t="inlineStr">
        <is>
          <t/>
        </is>
      </c>
      <c r="BL116" t="inlineStr">
        <is>
          <t/>
        </is>
      </c>
      <c r="BM116" t="inlineStr">
        <is>
          <t/>
        </is>
      </c>
      <c r="BN116" t="inlineStr">
        <is>
          <t/>
        </is>
      </c>
      <c r="BO116" t="inlineStr">
        <is>
          <t/>
        </is>
      </c>
      <c r="BP116" t="inlineStr">
        <is>
          <t/>
        </is>
      </c>
      <c r="BQ116" t="inlineStr">
        <is>
          <t/>
        </is>
      </c>
      <c r="BR116" s="2" t="inlineStr">
        <is>
          <t>kontraventur</t>
        </is>
      </c>
      <c r="BS116" s="2" t="inlineStr">
        <is>
          <t>3</t>
        </is>
      </c>
      <c r="BT116" s="2" t="inlineStr">
        <is>
          <t/>
        </is>
      </c>
      <c r="BU116" t="inlineStr">
        <is>
          <t/>
        </is>
      </c>
      <c r="BV116" s="2" t="inlineStr">
        <is>
          <t>inbreukmaker</t>
        </is>
      </c>
      <c r="BW116" s="2" t="inlineStr">
        <is>
          <t>2</t>
        </is>
      </c>
      <c r="BX116" s="2" t="inlineStr">
        <is>
          <t/>
        </is>
      </c>
      <c r="BY116" t="inlineStr">
        <is>
          <t/>
        </is>
      </c>
      <c r="BZ116" t="inlineStr">
        <is>
          <t/>
        </is>
      </c>
      <c r="CA116" t="inlineStr">
        <is>
          <t/>
        </is>
      </c>
      <c r="CB116" t="inlineStr">
        <is>
          <t/>
        </is>
      </c>
      <c r="CC116" t="inlineStr">
        <is>
          <t/>
        </is>
      </c>
      <c r="CD116" s="2" t="inlineStr">
        <is>
          <t>contrafator</t>
        </is>
      </c>
      <c r="CE116" s="2" t="inlineStr">
        <is>
          <t>2</t>
        </is>
      </c>
      <c r="CF116" s="2" t="inlineStr">
        <is>
          <t/>
        </is>
      </c>
      <c r="CG116" t="inlineStr">
        <is>
          <t/>
        </is>
      </c>
      <c r="CH116" t="inlineStr">
        <is>
          <t/>
        </is>
      </c>
      <c r="CI116" t="inlineStr">
        <is>
          <t/>
        </is>
      </c>
      <c r="CJ116" t="inlineStr">
        <is>
          <t/>
        </is>
      </c>
      <c r="CK116" t="inlineStr">
        <is>
          <t/>
        </is>
      </c>
      <c r="CL116" t="inlineStr">
        <is>
          <t/>
        </is>
      </c>
      <c r="CM116" t="inlineStr">
        <is>
          <t/>
        </is>
      </c>
      <c r="CN116" t="inlineStr">
        <is>
          <t/>
        </is>
      </c>
      <c r="CO116" t="inlineStr">
        <is>
          <t/>
        </is>
      </c>
      <c r="CP116" t="inlineStr">
        <is>
          <t/>
        </is>
      </c>
      <c r="CQ116" t="inlineStr">
        <is>
          <t/>
        </is>
      </c>
      <c r="CR116" t="inlineStr">
        <is>
          <t/>
        </is>
      </c>
      <c r="CS116" t="inlineStr">
        <is>
          <t/>
        </is>
      </c>
      <c r="CT116" s="2" t="inlineStr">
        <is>
          <t>den som gör intrång|
intrångsgörare</t>
        </is>
      </c>
      <c r="CU116" s="2" t="inlineStr">
        <is>
          <t>2|
2</t>
        </is>
      </c>
      <c r="CV116" s="2" t="inlineStr">
        <is>
          <t xml:space="preserve">|
</t>
        </is>
      </c>
      <c r="CW116" t="inlineStr">
        <is>
          <t/>
        </is>
      </c>
    </row>
    <row r="117">
      <c r="A117" s="1" t="str">
        <f>HYPERLINK("https://iate.europa.eu/entry/result/873706/all", "873706")</f>
        <v>873706</v>
      </c>
      <c r="B117" t="inlineStr">
        <is>
          <t>PRODUCTION, TECHNOLOGY AND RESEARCH</t>
        </is>
      </c>
      <c r="C117" t="inlineStr">
        <is>
          <t>PRODUCTION, TECHNOLOGY AND RESEARCH|research and intellectual property|intellectual property</t>
        </is>
      </c>
      <c r="D117" t="inlineStr">
        <is>
          <t>no</t>
        </is>
      </c>
      <c r="E117" t="inlineStr">
        <is>
          <t/>
        </is>
      </c>
      <c r="F117" t="inlineStr">
        <is>
          <t/>
        </is>
      </c>
      <c r="G117" t="inlineStr">
        <is>
          <t/>
        </is>
      </c>
      <c r="H117" t="inlineStr">
        <is>
          <t/>
        </is>
      </c>
      <c r="I117" t="inlineStr">
        <is>
          <t/>
        </is>
      </c>
      <c r="J117" t="inlineStr">
        <is>
          <t/>
        </is>
      </c>
      <c r="K117" t="inlineStr">
        <is>
          <t/>
        </is>
      </c>
      <c r="L117" t="inlineStr">
        <is>
          <t/>
        </is>
      </c>
      <c r="M117" t="inlineStr">
        <is>
          <t/>
        </is>
      </c>
      <c r="N117" s="2" t="inlineStr">
        <is>
          <t>oplysninger</t>
        </is>
      </c>
      <c r="O117" s="2" t="inlineStr">
        <is>
          <t>1</t>
        </is>
      </c>
      <c r="P117" s="2" t="inlineStr">
        <is>
          <t/>
        </is>
      </c>
      <c r="Q117" t="inlineStr">
        <is>
          <t/>
        </is>
      </c>
      <c r="R117" s="2" t="inlineStr">
        <is>
          <t>Angaben</t>
        </is>
      </c>
      <c r="S117" s="2" t="inlineStr">
        <is>
          <t>1</t>
        </is>
      </c>
      <c r="T117" s="2" t="inlineStr">
        <is>
          <t/>
        </is>
      </c>
      <c r="U117" t="inlineStr">
        <is>
          <t/>
        </is>
      </c>
      <c r="V117" s="2" t="inlineStr">
        <is>
          <t>στοιχεία</t>
        </is>
      </c>
      <c r="W117" s="2" t="inlineStr">
        <is>
          <t>2</t>
        </is>
      </c>
      <c r="X117" s="2" t="inlineStr">
        <is>
          <t/>
        </is>
      </c>
      <c r="Y117" t="inlineStr">
        <is>
          <t/>
        </is>
      </c>
      <c r="Z117" s="2" t="inlineStr">
        <is>
          <t>particulars</t>
        </is>
      </c>
      <c r="AA117" s="2" t="inlineStr">
        <is>
          <t>1</t>
        </is>
      </c>
      <c r="AB117" s="2" t="inlineStr">
        <is>
          <t/>
        </is>
      </c>
      <c r="AC117" t="inlineStr">
        <is>
          <t/>
        </is>
      </c>
      <c r="AD117" t="inlineStr">
        <is>
          <t/>
        </is>
      </c>
      <c r="AE117" t="inlineStr">
        <is>
          <t/>
        </is>
      </c>
      <c r="AF117" t="inlineStr">
        <is>
          <t/>
        </is>
      </c>
      <c r="AG117" t="inlineStr">
        <is>
          <t/>
        </is>
      </c>
      <c r="AH117" t="inlineStr">
        <is>
          <t/>
        </is>
      </c>
      <c r="AI117" t="inlineStr">
        <is>
          <t/>
        </is>
      </c>
      <c r="AJ117" t="inlineStr">
        <is>
          <t/>
        </is>
      </c>
      <c r="AK117" t="inlineStr">
        <is>
          <t/>
        </is>
      </c>
      <c r="AL117" t="inlineStr">
        <is>
          <t/>
        </is>
      </c>
      <c r="AM117" t="inlineStr">
        <is>
          <t/>
        </is>
      </c>
      <c r="AN117" t="inlineStr">
        <is>
          <t/>
        </is>
      </c>
      <c r="AO117" t="inlineStr">
        <is>
          <t/>
        </is>
      </c>
      <c r="AP117" s="2" t="inlineStr">
        <is>
          <t>indications</t>
        </is>
      </c>
      <c r="AQ117" s="2" t="inlineStr">
        <is>
          <t>1</t>
        </is>
      </c>
      <c r="AR117" s="2" t="inlineStr">
        <is>
          <t/>
        </is>
      </c>
      <c r="AS117" t="inlineStr">
        <is>
          <t/>
        </is>
      </c>
      <c r="AT117" t="inlineStr">
        <is>
          <t/>
        </is>
      </c>
      <c r="AU117" t="inlineStr">
        <is>
          <t/>
        </is>
      </c>
      <c r="AV117" t="inlineStr">
        <is>
          <t/>
        </is>
      </c>
      <c r="AW117" t="inlineStr">
        <is>
          <t/>
        </is>
      </c>
      <c r="AX117" t="inlineStr">
        <is>
          <t/>
        </is>
      </c>
      <c r="AY117" t="inlineStr">
        <is>
          <t/>
        </is>
      </c>
      <c r="AZ117" t="inlineStr">
        <is>
          <t/>
        </is>
      </c>
      <c r="BA117" t="inlineStr">
        <is>
          <t/>
        </is>
      </c>
      <c r="BB117" t="inlineStr">
        <is>
          <t/>
        </is>
      </c>
      <c r="BC117" t="inlineStr">
        <is>
          <t/>
        </is>
      </c>
      <c r="BD117" t="inlineStr">
        <is>
          <t/>
        </is>
      </c>
      <c r="BE117" t="inlineStr">
        <is>
          <t/>
        </is>
      </c>
      <c r="BF117" t="inlineStr">
        <is>
          <t/>
        </is>
      </c>
      <c r="BG117" t="inlineStr">
        <is>
          <t/>
        </is>
      </c>
      <c r="BH117" t="inlineStr">
        <is>
          <t/>
        </is>
      </c>
      <c r="BI117" t="inlineStr">
        <is>
          <t/>
        </is>
      </c>
      <c r="BJ117" t="inlineStr">
        <is>
          <t/>
        </is>
      </c>
      <c r="BK117" t="inlineStr">
        <is>
          <t/>
        </is>
      </c>
      <c r="BL117" t="inlineStr">
        <is>
          <t/>
        </is>
      </c>
      <c r="BM117" t="inlineStr">
        <is>
          <t/>
        </is>
      </c>
      <c r="BN117" t="inlineStr">
        <is>
          <t/>
        </is>
      </c>
      <c r="BO117" t="inlineStr">
        <is>
          <t/>
        </is>
      </c>
      <c r="BP117" t="inlineStr">
        <is>
          <t/>
        </is>
      </c>
      <c r="BQ117" t="inlineStr">
        <is>
          <t/>
        </is>
      </c>
      <c r="BR117" t="inlineStr">
        <is>
          <t/>
        </is>
      </c>
      <c r="BS117" t="inlineStr">
        <is>
          <t/>
        </is>
      </c>
      <c r="BT117" t="inlineStr">
        <is>
          <t/>
        </is>
      </c>
      <c r="BU117" t="inlineStr">
        <is>
          <t/>
        </is>
      </c>
      <c r="BV117" t="inlineStr">
        <is>
          <t/>
        </is>
      </c>
      <c r="BW117" t="inlineStr">
        <is>
          <t/>
        </is>
      </c>
      <c r="BX117" t="inlineStr">
        <is>
          <t/>
        </is>
      </c>
      <c r="BY117" t="inlineStr">
        <is>
          <t/>
        </is>
      </c>
      <c r="BZ117" t="inlineStr">
        <is>
          <t/>
        </is>
      </c>
      <c r="CA117" t="inlineStr">
        <is>
          <t/>
        </is>
      </c>
      <c r="CB117" t="inlineStr">
        <is>
          <t/>
        </is>
      </c>
      <c r="CC117" t="inlineStr">
        <is>
          <t/>
        </is>
      </c>
      <c r="CD117" t="inlineStr">
        <is>
          <t/>
        </is>
      </c>
      <c r="CE117" t="inlineStr">
        <is>
          <t/>
        </is>
      </c>
      <c r="CF117" t="inlineStr">
        <is>
          <t/>
        </is>
      </c>
      <c r="CG117" t="inlineStr">
        <is>
          <t/>
        </is>
      </c>
      <c r="CH117" t="inlineStr">
        <is>
          <t/>
        </is>
      </c>
      <c r="CI117" t="inlineStr">
        <is>
          <t/>
        </is>
      </c>
      <c r="CJ117" t="inlineStr">
        <is>
          <t/>
        </is>
      </c>
      <c r="CK117" t="inlineStr">
        <is>
          <t/>
        </is>
      </c>
      <c r="CL117" t="inlineStr">
        <is>
          <t/>
        </is>
      </c>
      <c r="CM117" t="inlineStr">
        <is>
          <t/>
        </is>
      </c>
      <c r="CN117" t="inlineStr">
        <is>
          <t/>
        </is>
      </c>
      <c r="CO117" t="inlineStr">
        <is>
          <t/>
        </is>
      </c>
      <c r="CP117" t="inlineStr">
        <is>
          <t/>
        </is>
      </c>
      <c r="CQ117" t="inlineStr">
        <is>
          <t/>
        </is>
      </c>
      <c r="CR117" t="inlineStr">
        <is>
          <t/>
        </is>
      </c>
      <c r="CS117" t="inlineStr">
        <is>
          <t/>
        </is>
      </c>
      <c r="CT117" t="inlineStr">
        <is>
          <t/>
        </is>
      </c>
      <c r="CU117" t="inlineStr">
        <is>
          <t/>
        </is>
      </c>
      <c r="CV117" t="inlineStr">
        <is>
          <t/>
        </is>
      </c>
      <c r="CW117" t="inlineStr">
        <is>
          <t/>
        </is>
      </c>
    </row>
    <row r="118">
      <c r="A118" s="1" t="str">
        <f>HYPERLINK("https://iate.europa.eu/entry/result/874167/all", "874167")</f>
        <v>874167</v>
      </c>
      <c r="B118" t="inlineStr">
        <is>
          <t>LAW;PRODUCTION, TECHNOLOGY AND RESEARCH</t>
        </is>
      </c>
      <c r="C118" t="inlineStr">
        <is>
          <t>LAW;PRODUCTION, TECHNOLOGY AND RESEARCH|research and intellectual property|intellectual property</t>
        </is>
      </c>
      <c r="D118" t="inlineStr">
        <is>
          <t>no</t>
        </is>
      </c>
      <c r="E118" t="inlineStr">
        <is>
          <t/>
        </is>
      </c>
      <c r="F118" t="inlineStr">
        <is>
          <t/>
        </is>
      </c>
      <c r="G118" t="inlineStr">
        <is>
          <t/>
        </is>
      </c>
      <c r="H118" t="inlineStr">
        <is>
          <t/>
        </is>
      </c>
      <c r="I118" t="inlineStr">
        <is>
          <t/>
        </is>
      </c>
      <c r="J118" t="inlineStr">
        <is>
          <t/>
        </is>
      </c>
      <c r="K118" t="inlineStr">
        <is>
          <t/>
        </is>
      </c>
      <c r="L118" t="inlineStr">
        <is>
          <t/>
        </is>
      </c>
      <c r="M118" t="inlineStr">
        <is>
          <t/>
        </is>
      </c>
      <c r="N118" s="2" t="inlineStr">
        <is>
          <t>ugyldighedsgrund</t>
        </is>
      </c>
      <c r="O118" s="2" t="inlineStr">
        <is>
          <t>4</t>
        </is>
      </c>
      <c r="P118" s="2" t="inlineStr">
        <is>
          <t/>
        </is>
      </c>
      <c r="Q118" t="inlineStr">
        <is>
          <t/>
        </is>
      </c>
      <c r="R118" s="2" t="inlineStr">
        <is>
          <t>Einwand der Nichtigkeit</t>
        </is>
      </c>
      <c r="S118" s="2" t="inlineStr">
        <is>
          <t>1</t>
        </is>
      </c>
      <c r="T118" s="2" t="inlineStr">
        <is>
          <t/>
        </is>
      </c>
      <c r="U118" t="inlineStr">
        <is>
          <t/>
        </is>
      </c>
      <c r="V118" t="inlineStr">
        <is>
          <t/>
        </is>
      </c>
      <c r="W118" t="inlineStr">
        <is>
          <t/>
        </is>
      </c>
      <c r="X118" t="inlineStr">
        <is>
          <t/>
        </is>
      </c>
      <c r="Y118" t="inlineStr">
        <is>
          <t/>
        </is>
      </c>
      <c r="Z118" s="2" t="inlineStr">
        <is>
          <t>plea relating to the invalidity</t>
        </is>
      </c>
      <c r="AA118" s="2" t="inlineStr">
        <is>
          <t>1</t>
        </is>
      </c>
      <c r="AB118" s="2" t="inlineStr">
        <is>
          <t/>
        </is>
      </c>
      <c r="AC118" t="inlineStr">
        <is>
          <t/>
        </is>
      </c>
      <c r="AD118" t="inlineStr">
        <is>
          <t/>
        </is>
      </c>
      <c r="AE118" t="inlineStr">
        <is>
          <t/>
        </is>
      </c>
      <c r="AF118" t="inlineStr">
        <is>
          <t/>
        </is>
      </c>
      <c r="AG118" t="inlineStr">
        <is>
          <t/>
        </is>
      </c>
      <c r="AH118" t="inlineStr">
        <is>
          <t/>
        </is>
      </c>
      <c r="AI118" t="inlineStr">
        <is>
          <t/>
        </is>
      </c>
      <c r="AJ118" t="inlineStr">
        <is>
          <t/>
        </is>
      </c>
      <c r="AK118" t="inlineStr">
        <is>
          <t/>
        </is>
      </c>
      <c r="AL118" t="inlineStr">
        <is>
          <t/>
        </is>
      </c>
      <c r="AM118" t="inlineStr">
        <is>
          <t/>
        </is>
      </c>
      <c r="AN118" t="inlineStr">
        <is>
          <t/>
        </is>
      </c>
      <c r="AO118" t="inlineStr">
        <is>
          <t/>
        </is>
      </c>
      <c r="AP118" s="2" t="inlineStr">
        <is>
          <t>moyen de nullité</t>
        </is>
      </c>
      <c r="AQ118" s="2" t="inlineStr">
        <is>
          <t>3</t>
        </is>
      </c>
      <c r="AR118" s="2" t="inlineStr">
        <is>
          <t/>
        </is>
      </c>
      <c r="AS118" t="inlineStr">
        <is>
          <t/>
        </is>
      </c>
      <c r="AT118" t="inlineStr">
        <is>
          <t/>
        </is>
      </c>
      <c r="AU118" t="inlineStr">
        <is>
          <t/>
        </is>
      </c>
      <c r="AV118" t="inlineStr">
        <is>
          <t/>
        </is>
      </c>
      <c r="AW118" t="inlineStr">
        <is>
          <t/>
        </is>
      </c>
      <c r="AX118" t="inlineStr">
        <is>
          <t/>
        </is>
      </c>
      <c r="AY118" t="inlineStr">
        <is>
          <t/>
        </is>
      </c>
      <c r="AZ118" t="inlineStr">
        <is>
          <t/>
        </is>
      </c>
      <c r="BA118" t="inlineStr">
        <is>
          <t/>
        </is>
      </c>
      <c r="BB118" t="inlineStr">
        <is>
          <t/>
        </is>
      </c>
      <c r="BC118" t="inlineStr">
        <is>
          <t/>
        </is>
      </c>
      <c r="BD118" t="inlineStr">
        <is>
          <t/>
        </is>
      </c>
      <c r="BE118" t="inlineStr">
        <is>
          <t/>
        </is>
      </c>
      <c r="BF118" t="inlineStr">
        <is>
          <t/>
        </is>
      </c>
      <c r="BG118" t="inlineStr">
        <is>
          <t/>
        </is>
      </c>
      <c r="BH118" t="inlineStr">
        <is>
          <t/>
        </is>
      </c>
      <c r="BI118" t="inlineStr">
        <is>
          <t/>
        </is>
      </c>
      <c r="BJ118" t="inlineStr">
        <is>
          <t/>
        </is>
      </c>
      <c r="BK118" t="inlineStr">
        <is>
          <t/>
        </is>
      </c>
      <c r="BL118" t="inlineStr">
        <is>
          <t/>
        </is>
      </c>
      <c r="BM118" t="inlineStr">
        <is>
          <t/>
        </is>
      </c>
      <c r="BN118" t="inlineStr">
        <is>
          <t/>
        </is>
      </c>
      <c r="BO118" t="inlineStr">
        <is>
          <t/>
        </is>
      </c>
      <c r="BP118" t="inlineStr">
        <is>
          <t/>
        </is>
      </c>
      <c r="BQ118" t="inlineStr">
        <is>
          <t/>
        </is>
      </c>
      <c r="BR118" t="inlineStr">
        <is>
          <t/>
        </is>
      </c>
      <c r="BS118" t="inlineStr">
        <is>
          <t/>
        </is>
      </c>
      <c r="BT118" t="inlineStr">
        <is>
          <t/>
        </is>
      </c>
      <c r="BU118" t="inlineStr">
        <is>
          <t/>
        </is>
      </c>
      <c r="BV118" t="inlineStr">
        <is>
          <t/>
        </is>
      </c>
      <c r="BW118" t="inlineStr">
        <is>
          <t/>
        </is>
      </c>
      <c r="BX118" t="inlineStr">
        <is>
          <t/>
        </is>
      </c>
      <c r="BY118" t="inlineStr">
        <is>
          <t/>
        </is>
      </c>
      <c r="BZ118" t="inlineStr">
        <is>
          <t/>
        </is>
      </c>
      <c r="CA118" t="inlineStr">
        <is>
          <t/>
        </is>
      </c>
      <c r="CB118" t="inlineStr">
        <is>
          <t/>
        </is>
      </c>
      <c r="CC118" t="inlineStr">
        <is>
          <t/>
        </is>
      </c>
      <c r="CD118" t="inlineStr">
        <is>
          <t/>
        </is>
      </c>
      <c r="CE118" t="inlineStr">
        <is>
          <t/>
        </is>
      </c>
      <c r="CF118" t="inlineStr">
        <is>
          <t/>
        </is>
      </c>
      <c r="CG118" t="inlineStr">
        <is>
          <t/>
        </is>
      </c>
      <c r="CH118" t="inlineStr">
        <is>
          <t/>
        </is>
      </c>
      <c r="CI118" t="inlineStr">
        <is>
          <t/>
        </is>
      </c>
      <c r="CJ118" t="inlineStr">
        <is>
          <t/>
        </is>
      </c>
      <c r="CK118" t="inlineStr">
        <is>
          <t/>
        </is>
      </c>
      <c r="CL118" t="inlineStr">
        <is>
          <t/>
        </is>
      </c>
      <c r="CM118" t="inlineStr">
        <is>
          <t/>
        </is>
      </c>
      <c r="CN118" t="inlineStr">
        <is>
          <t/>
        </is>
      </c>
      <c r="CO118" t="inlineStr">
        <is>
          <t/>
        </is>
      </c>
      <c r="CP118" t="inlineStr">
        <is>
          <t/>
        </is>
      </c>
      <c r="CQ118" t="inlineStr">
        <is>
          <t/>
        </is>
      </c>
      <c r="CR118" t="inlineStr">
        <is>
          <t/>
        </is>
      </c>
      <c r="CS118" t="inlineStr">
        <is>
          <t/>
        </is>
      </c>
      <c r="CT118" t="inlineStr">
        <is>
          <t/>
        </is>
      </c>
      <c r="CU118" t="inlineStr">
        <is>
          <t/>
        </is>
      </c>
      <c r="CV118" t="inlineStr">
        <is>
          <t/>
        </is>
      </c>
      <c r="CW118" t="inlineStr">
        <is>
          <t/>
        </is>
      </c>
    </row>
    <row r="119">
      <c r="A119" s="1" t="str">
        <f>HYPERLINK("https://iate.europa.eu/entry/result/3579608/all", "3579608")</f>
        <v>3579608</v>
      </c>
      <c r="B119" t="inlineStr">
        <is>
          <t>PRODUCTION, TECHNOLOGY AND RESEARCH</t>
        </is>
      </c>
      <c r="C119" t="inlineStr">
        <is>
          <t>PRODUCTION, TECHNOLOGY AND RESEARCH|research and intellectual property</t>
        </is>
      </c>
      <c r="D119" t="inlineStr">
        <is>
          <t>no</t>
        </is>
      </c>
      <c r="E119" t="inlineStr">
        <is>
          <t/>
        </is>
      </c>
      <c r="F119" t="inlineStr">
        <is>
          <t/>
        </is>
      </c>
      <c r="G119" t="inlineStr">
        <is>
          <t/>
        </is>
      </c>
      <c r="H119" t="inlineStr">
        <is>
          <t/>
        </is>
      </c>
      <c r="I119" t="inlineStr">
        <is>
          <t/>
        </is>
      </c>
      <c r="J119" t="inlineStr">
        <is>
          <t/>
        </is>
      </c>
      <c r="K119" t="inlineStr">
        <is>
          <t/>
        </is>
      </c>
      <c r="L119" t="inlineStr">
        <is>
          <t/>
        </is>
      </c>
      <c r="M119" t="inlineStr">
        <is>
          <t/>
        </is>
      </c>
      <c r="N119" t="inlineStr">
        <is>
          <t/>
        </is>
      </c>
      <c r="O119" t="inlineStr">
        <is>
          <t/>
        </is>
      </c>
      <c r="P119" t="inlineStr">
        <is>
          <t/>
        </is>
      </c>
      <c r="Q119" t="inlineStr">
        <is>
          <t/>
        </is>
      </c>
      <c r="R119" s="2" t="inlineStr">
        <is>
          <t>direkte Verletzung von Rechten des geistigen Eigentums|
unmittelbare Verletzung|
unmittelbare Verletzung von Rechten des geistigen Eigentums</t>
        </is>
      </c>
      <c r="S119" s="2" t="inlineStr">
        <is>
          <t>3|
4|
3</t>
        </is>
      </c>
      <c r="T119" s="2" t="inlineStr">
        <is>
          <t xml:space="preserve">|
|
</t>
        </is>
      </c>
      <c r="U119" t="inlineStr">
        <is>
          <t>eindeutige Verstöße gegen Rechte des geistigen Eigentums, wie z. B. das Kopieren, Übertragen, Anpassen oder Verwenden von geistigem Eigentum einer anderen Partei ohne Genehmigung</t>
        </is>
      </c>
      <c r="V119" t="inlineStr">
        <is>
          <t/>
        </is>
      </c>
      <c r="W119" t="inlineStr">
        <is>
          <t/>
        </is>
      </c>
      <c r="X119" t="inlineStr">
        <is>
          <t/>
        </is>
      </c>
      <c r="Y119" t="inlineStr">
        <is>
          <t/>
        </is>
      </c>
      <c r="Z119" s="2" t="inlineStr">
        <is>
          <t>primary intellectual property infringement|
primary infringement</t>
        </is>
      </c>
      <c r="AA119" s="2" t="inlineStr">
        <is>
          <t>4|
4</t>
        </is>
      </c>
      <c r="AB119" s="2" t="inlineStr">
        <is>
          <t xml:space="preserve">|
</t>
        </is>
      </c>
      <c r="AC119" t="inlineStr">
        <is>
          <t>clear acts of intellectual property violation, such as copying, broadcasting, adapting or using without permission any intellectual property that is owned by another party</t>
        </is>
      </c>
      <c r="AD119" s="2" t="inlineStr">
        <is>
          <t>infracción principal de los derechos de propiedad intelectual</t>
        </is>
      </c>
      <c r="AE119" s="2" t="inlineStr">
        <is>
          <t>4</t>
        </is>
      </c>
      <c r="AF119" s="2" t="inlineStr">
        <is>
          <t/>
        </is>
      </c>
      <c r="AG119" t="inlineStr">
        <is>
          <t>acción evidente de vulneración de los derechos de propiedad intelectual, como la copia, la difusión, la adaptación y la utilización sin autorización de cualquier derecho de propiedad intelectual del que es titular otra parte</t>
        </is>
      </c>
      <c r="AH119" t="inlineStr">
        <is>
          <t/>
        </is>
      </c>
      <c r="AI119" t="inlineStr">
        <is>
          <t/>
        </is>
      </c>
      <c r="AJ119" t="inlineStr">
        <is>
          <t/>
        </is>
      </c>
      <c r="AK119" t="inlineStr">
        <is>
          <t/>
        </is>
      </c>
      <c r="AL119" t="inlineStr">
        <is>
          <t/>
        </is>
      </c>
      <c r="AM119" t="inlineStr">
        <is>
          <t/>
        </is>
      </c>
      <c r="AN119" t="inlineStr">
        <is>
          <t/>
        </is>
      </c>
      <c r="AO119" t="inlineStr">
        <is>
          <t/>
        </is>
      </c>
      <c r="AP119" s="2" t="inlineStr">
        <is>
          <t>atteinte directe à la propriété intellectuelle</t>
        </is>
      </c>
      <c r="AQ119" s="2" t="inlineStr">
        <is>
          <t>4</t>
        </is>
      </c>
      <c r="AR119" s="2" t="inlineStr">
        <is>
          <t/>
        </is>
      </c>
      <c r="AS119" t="inlineStr">
        <is>
          <t>acte constituant clairement une violation de la propriété intellectuelle, comme la reproduction, la diffusion, l'adaptation ou l'utilisation sans autorisation de toute propriété intellectuelle dont une autre partie est titulaire</t>
        </is>
      </c>
      <c r="AT119" t="inlineStr">
        <is>
          <t/>
        </is>
      </c>
      <c r="AU119" t="inlineStr">
        <is>
          <t/>
        </is>
      </c>
      <c r="AV119" t="inlineStr">
        <is>
          <t/>
        </is>
      </c>
      <c r="AW119" t="inlineStr">
        <is>
          <t/>
        </is>
      </c>
      <c r="AX119" t="inlineStr">
        <is>
          <t/>
        </is>
      </c>
      <c r="AY119" t="inlineStr">
        <is>
          <t/>
        </is>
      </c>
      <c r="AZ119" t="inlineStr">
        <is>
          <t/>
        </is>
      </c>
      <c r="BA119" t="inlineStr">
        <is>
          <t/>
        </is>
      </c>
      <c r="BB119" t="inlineStr">
        <is>
          <t/>
        </is>
      </c>
      <c r="BC119" t="inlineStr">
        <is>
          <t/>
        </is>
      </c>
      <c r="BD119" t="inlineStr">
        <is>
          <t/>
        </is>
      </c>
      <c r="BE119" t="inlineStr">
        <is>
          <t/>
        </is>
      </c>
      <c r="BF119" s="2" t="inlineStr">
        <is>
          <t>violazione primaria|
violazione primaria della proprietà intellettuale</t>
        </is>
      </c>
      <c r="BG119" s="2" t="inlineStr">
        <is>
          <t>3|
3</t>
        </is>
      </c>
      <c r="BH119" s="2" t="inlineStr">
        <is>
          <t xml:space="preserve">|
</t>
        </is>
      </c>
      <c r="BI119" t="inlineStr">
        <is>
          <t>atto evidente di violazione della proprietà intellettuale, quale la copia, la trasmissione, l'adattamento o l'utilizzo senza autorizzazione di elementi protetti da proprietà intellettuale di cui è titolare un'altra parte</t>
        </is>
      </c>
      <c r="BJ119" t="inlineStr">
        <is>
          <t/>
        </is>
      </c>
      <c r="BK119" t="inlineStr">
        <is>
          <t/>
        </is>
      </c>
      <c r="BL119" t="inlineStr">
        <is>
          <t/>
        </is>
      </c>
      <c r="BM119" t="inlineStr">
        <is>
          <t/>
        </is>
      </c>
      <c r="BN119" t="inlineStr">
        <is>
          <t/>
        </is>
      </c>
      <c r="BO119" t="inlineStr">
        <is>
          <t/>
        </is>
      </c>
      <c r="BP119" t="inlineStr">
        <is>
          <t/>
        </is>
      </c>
      <c r="BQ119" t="inlineStr">
        <is>
          <t/>
        </is>
      </c>
      <c r="BR119" t="inlineStr">
        <is>
          <t/>
        </is>
      </c>
      <c r="BS119" t="inlineStr">
        <is>
          <t/>
        </is>
      </c>
      <c r="BT119" t="inlineStr">
        <is>
          <t/>
        </is>
      </c>
      <c r="BU119" t="inlineStr">
        <is>
          <t/>
        </is>
      </c>
      <c r="BV119" t="inlineStr">
        <is>
          <t/>
        </is>
      </c>
      <c r="BW119" t="inlineStr">
        <is>
          <t/>
        </is>
      </c>
      <c r="BX119" t="inlineStr">
        <is>
          <t/>
        </is>
      </c>
      <c r="BY119" t="inlineStr">
        <is>
          <t/>
        </is>
      </c>
      <c r="BZ119" t="inlineStr">
        <is>
          <t/>
        </is>
      </c>
      <c r="CA119" t="inlineStr">
        <is>
          <t/>
        </is>
      </c>
      <c r="CB119" t="inlineStr">
        <is>
          <t/>
        </is>
      </c>
      <c r="CC119" t="inlineStr">
        <is>
          <t/>
        </is>
      </c>
      <c r="CD119" t="inlineStr">
        <is>
          <t/>
        </is>
      </c>
      <c r="CE119" t="inlineStr">
        <is>
          <t/>
        </is>
      </c>
      <c r="CF119" t="inlineStr">
        <is>
          <t/>
        </is>
      </c>
      <c r="CG119" t="inlineStr">
        <is>
          <t/>
        </is>
      </c>
      <c r="CH119" t="inlineStr">
        <is>
          <t/>
        </is>
      </c>
      <c r="CI119" t="inlineStr">
        <is>
          <t/>
        </is>
      </c>
      <c r="CJ119" t="inlineStr">
        <is>
          <t/>
        </is>
      </c>
      <c r="CK119" t="inlineStr">
        <is>
          <t/>
        </is>
      </c>
      <c r="CL119" t="inlineStr">
        <is>
          <t/>
        </is>
      </c>
      <c r="CM119" t="inlineStr">
        <is>
          <t/>
        </is>
      </c>
      <c r="CN119" t="inlineStr">
        <is>
          <t/>
        </is>
      </c>
      <c r="CO119" t="inlineStr">
        <is>
          <t/>
        </is>
      </c>
      <c r="CP119" t="inlineStr">
        <is>
          <t/>
        </is>
      </c>
      <c r="CQ119" t="inlineStr">
        <is>
          <t/>
        </is>
      </c>
      <c r="CR119" t="inlineStr">
        <is>
          <t/>
        </is>
      </c>
      <c r="CS119" t="inlineStr">
        <is>
          <t/>
        </is>
      </c>
      <c r="CT119" t="inlineStr">
        <is>
          <t/>
        </is>
      </c>
      <c r="CU119" t="inlineStr">
        <is>
          <t/>
        </is>
      </c>
      <c r="CV119" t="inlineStr">
        <is>
          <t/>
        </is>
      </c>
      <c r="CW119" t="inlineStr">
        <is>
          <t/>
        </is>
      </c>
    </row>
    <row r="120">
      <c r="A120" s="1" t="str">
        <f>HYPERLINK("https://iate.europa.eu/entry/result/3578360/all", "3578360")</f>
        <v>3578360</v>
      </c>
      <c r="B120" t="inlineStr">
        <is>
          <t>PRODUCTION, TECHNOLOGY AND RESEARCH</t>
        </is>
      </c>
      <c r="C120" t="inlineStr">
        <is>
          <t>PRODUCTION, TECHNOLOGY AND RESEARCH|research and intellectual property|intellectual property</t>
        </is>
      </c>
      <c r="D120" t="inlineStr">
        <is>
          <t>no</t>
        </is>
      </c>
      <c r="E120" t="inlineStr">
        <is>
          <t/>
        </is>
      </c>
      <c r="F120" s="2" t="inlineStr">
        <is>
          <t>дизайн, който осъществяваправонарушение</t>
        </is>
      </c>
      <c r="G120" s="2" t="inlineStr">
        <is>
          <t>3</t>
        </is>
      </c>
      <c r="H120" s="2" t="inlineStr">
        <is>
          <t/>
        </is>
      </c>
      <c r="I120" t="inlineStr">
        <is>
          <t/>
        </is>
      </c>
      <c r="J120" s="2" t="inlineStr">
        <is>
          <t>průmyslový vzor porušující práva duševního vlastnictví</t>
        </is>
      </c>
      <c r="K120" s="2" t="inlineStr">
        <is>
          <t>2</t>
        </is>
      </c>
      <c r="L120" s="2" t="inlineStr">
        <is>
          <t/>
        </is>
      </c>
      <c r="M120" t="inlineStr">
        <is>
          <t/>
        </is>
      </c>
      <c r="N120" s="2" t="inlineStr">
        <is>
          <t>ulovligt design</t>
        </is>
      </c>
      <c r="O120" s="2" t="inlineStr">
        <is>
          <t>3</t>
        </is>
      </c>
      <c r="P120" s="2" t="inlineStr">
        <is>
          <t/>
        </is>
      </c>
      <c r="Q120" t="inlineStr">
        <is>
          <t/>
        </is>
      </c>
      <c r="R120" s="2" t="inlineStr">
        <is>
          <t>rechtsverletzendes Geschmacksmuster</t>
        </is>
      </c>
      <c r="S120" s="2" t="inlineStr">
        <is>
          <t>4</t>
        </is>
      </c>
      <c r="T120" s="2" t="inlineStr">
        <is>
          <t/>
        </is>
      </c>
      <c r="U120" t="inlineStr">
        <is>
          <t>Geschmacksmuster, durch das aktiv Recht des geistigen Eigentums verletzt wird</t>
        </is>
      </c>
      <c r="V120" s="2" t="inlineStr">
        <is>
          <t>σχέδιο ή υπόδειγμα που αποτελεί προϊόν παράβασης</t>
        </is>
      </c>
      <c r="W120" s="2" t="inlineStr">
        <is>
          <t>3</t>
        </is>
      </c>
      <c r="X120" s="2" t="inlineStr">
        <is>
          <t/>
        </is>
      </c>
      <c r="Y120" t="inlineStr">
        <is>
          <t/>
        </is>
      </c>
      <c r="Z120" s="2" t="inlineStr">
        <is>
          <t>infringing design</t>
        </is>
      </c>
      <c r="AA120" s="2" t="inlineStr">
        <is>
          <t>4</t>
        </is>
      </c>
      <c r="AB120" s="2" t="inlineStr">
        <is>
          <t/>
        </is>
      </c>
      <c r="AC120" t="inlineStr">
        <is>
          <t>design that actively breaches intellectual property law</t>
        </is>
      </c>
      <c r="AD120" s="2" t="inlineStr">
        <is>
          <t>dibujo o modelo ilícito</t>
        </is>
      </c>
      <c r="AE120" s="2" t="inlineStr">
        <is>
          <t>4</t>
        </is>
      </c>
      <c r="AF120" s="2" t="inlineStr">
        <is>
          <t/>
        </is>
      </c>
      <c r="AG120" t="inlineStr">
        <is>
          <t>dibujo o modelo que quebranta activamente el derecho de la propiedad intelectual</t>
        </is>
      </c>
      <c r="AH120" s="2" t="inlineStr">
        <is>
          <t>õigusi rikkuv disainilahendus</t>
        </is>
      </c>
      <c r="AI120" s="2" t="inlineStr">
        <is>
          <t>3</t>
        </is>
      </c>
      <c r="AJ120" s="2" t="inlineStr">
        <is>
          <t/>
        </is>
      </c>
      <c r="AK120" t="inlineStr">
        <is>
          <t/>
        </is>
      </c>
      <c r="AL120" s="2" t="inlineStr">
        <is>
          <t>suojaa loukkaava malli</t>
        </is>
      </c>
      <c r="AM120" s="2" t="inlineStr">
        <is>
          <t>3</t>
        </is>
      </c>
      <c r="AN120" s="2" t="inlineStr">
        <is>
          <t/>
        </is>
      </c>
      <c r="AO120" t="inlineStr">
        <is>
          <t/>
        </is>
      </c>
      <c r="AP120" s="2" t="inlineStr">
        <is>
          <t>dessin ou modèle délictueux</t>
        </is>
      </c>
      <c r="AQ120" s="2" t="inlineStr">
        <is>
          <t>4</t>
        </is>
      </c>
      <c r="AR120" s="2" t="inlineStr">
        <is>
          <t/>
        </is>
      </c>
      <c r="AS120" t="inlineStr">
        <is>
          <t>dessin ou modèle qui enfreint le droit de la propriété intellectuelle</t>
        </is>
      </c>
      <c r="AT120" t="inlineStr">
        <is>
          <t/>
        </is>
      </c>
      <c r="AU120" t="inlineStr">
        <is>
          <t/>
        </is>
      </c>
      <c r="AV120" t="inlineStr">
        <is>
          <t/>
        </is>
      </c>
      <c r="AW120" t="inlineStr">
        <is>
          <t/>
        </is>
      </c>
      <c r="AX120" s="2" t="inlineStr">
        <is>
          <t>dizajn kojim se krši pravo</t>
        </is>
      </c>
      <c r="AY120" s="2" t="inlineStr">
        <is>
          <t>3</t>
        </is>
      </c>
      <c r="AZ120" s="2" t="inlineStr">
        <is>
          <t/>
        </is>
      </c>
      <c r="BA120" t="inlineStr">
        <is>
          <t/>
        </is>
      </c>
      <c r="BB120" s="2" t="inlineStr">
        <is>
          <t>jogsértő formatervezési minta</t>
        </is>
      </c>
      <c r="BC120" s="2" t="inlineStr">
        <is>
          <t>3</t>
        </is>
      </c>
      <c r="BD120" s="2" t="inlineStr">
        <is>
          <t/>
        </is>
      </c>
      <c r="BE120" t="inlineStr">
        <is>
          <t/>
        </is>
      </c>
      <c r="BF120" s="2" t="inlineStr">
        <is>
          <t>disegno o modello contraffatto</t>
        </is>
      </c>
      <c r="BG120" s="2" t="inlineStr">
        <is>
          <t>4</t>
        </is>
      </c>
      <c r="BH120" s="2" t="inlineStr">
        <is>
          <t/>
        </is>
      </c>
      <c r="BI120" t="inlineStr">
        <is>
          <t>disegno o modello riprodotto in maniera tale che venga scambiato per l'originale coperto da proprietà intellettuale</t>
        </is>
      </c>
      <c r="BJ120" s="2" t="inlineStr">
        <is>
          <t>dizaino apsaugos teises pažeidžiantis dizainas</t>
        </is>
      </c>
      <c r="BK120" s="2" t="inlineStr">
        <is>
          <t>3</t>
        </is>
      </c>
      <c r="BL120" s="2" t="inlineStr">
        <is>
          <t/>
        </is>
      </c>
      <c r="BM120" t="inlineStr">
        <is>
          <t/>
        </is>
      </c>
      <c r="BN120" s="2" t="inlineStr">
        <is>
          <t>tiesības pārkāpjošs dizainparaugs</t>
        </is>
      </c>
      <c r="BO120" s="2" t="inlineStr">
        <is>
          <t>3</t>
        </is>
      </c>
      <c r="BP120" s="2" t="inlineStr">
        <is>
          <t/>
        </is>
      </c>
      <c r="BQ120" t="inlineStr">
        <is>
          <t/>
        </is>
      </c>
      <c r="BR120" s="2" t="inlineStr">
        <is>
          <t>disinn b'kontravenzjoni</t>
        </is>
      </c>
      <c r="BS120" s="2" t="inlineStr">
        <is>
          <t>3</t>
        </is>
      </c>
      <c r="BT120" s="2" t="inlineStr">
        <is>
          <t/>
        </is>
      </c>
      <c r="BU120" t="inlineStr">
        <is>
          <t/>
        </is>
      </c>
      <c r="BV120" s="2" t="inlineStr">
        <is>
          <t>inbreukmakend model</t>
        </is>
      </c>
      <c r="BW120" s="2" t="inlineStr">
        <is>
          <t>3</t>
        </is>
      </c>
      <c r="BX120" s="2" t="inlineStr">
        <is>
          <t/>
        </is>
      </c>
      <c r="BY120" t="inlineStr">
        <is>
          <t/>
        </is>
      </c>
      <c r="BZ120" s="2" t="inlineStr">
        <is>
          <t>wzór naruszający</t>
        </is>
      </c>
      <c r="CA120" s="2" t="inlineStr">
        <is>
          <t>3</t>
        </is>
      </c>
      <c r="CB120" s="2" t="inlineStr">
        <is>
          <t/>
        </is>
      </c>
      <c r="CC120" t="inlineStr">
        <is>
          <t/>
        </is>
      </c>
      <c r="CD120" s="2" t="inlineStr">
        <is>
          <t>desenho ou modelo delituoso</t>
        </is>
      </c>
      <c r="CE120" s="2" t="inlineStr">
        <is>
          <t>3</t>
        </is>
      </c>
      <c r="CF120" s="2" t="inlineStr">
        <is>
          <t/>
        </is>
      </c>
      <c r="CG120" t="inlineStr">
        <is>
          <t/>
        </is>
      </c>
      <c r="CH120" s="2" t="inlineStr">
        <is>
          <t>desen sau model industrial care încalcă drepturi de proprietate intelectuală</t>
        </is>
      </c>
      <c r="CI120" s="2" t="inlineStr">
        <is>
          <t>3</t>
        </is>
      </c>
      <c r="CJ120" s="2" t="inlineStr">
        <is>
          <t/>
        </is>
      </c>
      <c r="CK120" t="inlineStr">
        <is>
          <t/>
        </is>
      </c>
      <c r="CL120" s="2" t="inlineStr">
        <is>
          <t>porušovanie dizajnu</t>
        </is>
      </c>
      <c r="CM120" s="2" t="inlineStr">
        <is>
          <t>3</t>
        </is>
      </c>
      <c r="CN120" s="2" t="inlineStr">
        <is>
          <t/>
        </is>
      </c>
      <c r="CO120" t="inlineStr">
        <is>
          <t/>
        </is>
      </c>
      <c r="CP120" s="2" t="inlineStr">
        <is>
          <t>kršitveni videz izdelka</t>
        </is>
      </c>
      <c r="CQ120" s="2" t="inlineStr">
        <is>
          <t>3</t>
        </is>
      </c>
      <c r="CR120" s="2" t="inlineStr">
        <is>
          <t/>
        </is>
      </c>
      <c r="CS120" t="inlineStr">
        <is>
          <t/>
        </is>
      </c>
      <c r="CT120" s="2" t="inlineStr">
        <is>
          <t>intrångsgörande formgivning</t>
        </is>
      </c>
      <c r="CU120" s="2" t="inlineStr">
        <is>
          <t>3</t>
        </is>
      </c>
      <c r="CV120" s="2" t="inlineStr">
        <is>
          <t/>
        </is>
      </c>
      <c r="CW120" t="inlineStr">
        <is>
          <t/>
        </is>
      </c>
    </row>
    <row r="121">
      <c r="A121" s="1" t="str">
        <f>HYPERLINK("https://iate.europa.eu/entry/result/3578403/all", "3578403")</f>
        <v>3578403</v>
      </c>
      <c r="B121" t="inlineStr">
        <is>
          <t>PRODUCTION, TECHNOLOGY AND RESEARCH</t>
        </is>
      </c>
      <c r="C121" t="inlineStr">
        <is>
          <t>PRODUCTION, TECHNOLOGY AND RESEARCH|research and intellectual property|intellectual property</t>
        </is>
      </c>
      <c r="D121" t="inlineStr">
        <is>
          <t>no</t>
        </is>
      </c>
      <c r="E121" t="inlineStr">
        <is>
          <t/>
        </is>
      </c>
      <c r="F121" s="2" t="inlineStr">
        <is>
          <t>основание за обявяване на недействителност</t>
        </is>
      </c>
      <c r="G121" s="2" t="inlineStr">
        <is>
          <t>3</t>
        </is>
      </c>
      <c r="H121" s="2" t="inlineStr">
        <is>
          <t/>
        </is>
      </c>
      <c r="I121" t="inlineStr">
        <is>
          <t/>
        </is>
      </c>
      <c r="J121" s="2" t="inlineStr">
        <is>
          <t>důvod neplatnosti</t>
        </is>
      </c>
      <c r="K121" s="2" t="inlineStr">
        <is>
          <t>3</t>
        </is>
      </c>
      <c r="L121" s="2" t="inlineStr">
        <is>
          <t/>
        </is>
      </c>
      <c r="M121" t="inlineStr">
        <is>
          <t/>
        </is>
      </c>
      <c r="N121" s="2" t="inlineStr">
        <is>
          <t>ugyldighedsgrund</t>
        </is>
      </c>
      <c r="O121" s="2" t="inlineStr">
        <is>
          <t>3</t>
        </is>
      </c>
      <c r="P121" s="2" t="inlineStr">
        <is>
          <t/>
        </is>
      </c>
      <c r="Q121" t="inlineStr">
        <is>
          <t/>
        </is>
      </c>
      <c r="R121" s="2" t="inlineStr">
        <is>
          <t>Nichtigkeitsgrund</t>
        </is>
      </c>
      <c r="S121" s="2" t="inlineStr">
        <is>
          <t>4</t>
        </is>
      </c>
      <c r="T121" s="2" t="inlineStr">
        <is>
          <t/>
        </is>
      </c>
      <c r="U121" t="inlineStr">
        <is>
          <t>besonderer Grund, auf den ein Antrag auf Nichtigerklärung gestützt werden kann</t>
        </is>
      </c>
      <c r="V121" s="2" t="inlineStr">
        <is>
          <t>λόγος ακυρότητας</t>
        </is>
      </c>
      <c r="W121" s="2" t="inlineStr">
        <is>
          <t>3</t>
        </is>
      </c>
      <c r="X121" s="2" t="inlineStr">
        <is>
          <t/>
        </is>
      </c>
      <c r="Y121" t="inlineStr">
        <is>
          <t/>
        </is>
      </c>
      <c r="Z121" s="2" t="inlineStr">
        <is>
          <t>ground for invalidity</t>
        </is>
      </c>
      <c r="AA121" s="2" t="inlineStr">
        <is>
          <t>4</t>
        </is>
      </c>
      <c r="AB121" s="2" t="inlineStr">
        <is>
          <t/>
        </is>
      </c>
      <c r="AC121" t="inlineStr">
        <is>
          <t>specific reason on which an application for invalidity can be based</t>
        </is>
      </c>
      <c r="AD121" s="2" t="inlineStr">
        <is>
          <t>causa de nulidad</t>
        </is>
      </c>
      <c r="AE121" s="2" t="inlineStr">
        <is>
          <t>4</t>
        </is>
      </c>
      <c r="AF121" s="2" t="inlineStr">
        <is>
          <t/>
        </is>
      </c>
      <c r="AG121" t="inlineStr">
        <is>
          <t>motivo específico en el cual puede basarse una solicitud de nulidad</t>
        </is>
      </c>
      <c r="AH121" s="2" t="inlineStr">
        <is>
          <t>kehtetuse alus</t>
        </is>
      </c>
      <c r="AI121" s="2" t="inlineStr">
        <is>
          <t>3</t>
        </is>
      </c>
      <c r="AJ121" s="2" t="inlineStr">
        <is>
          <t/>
        </is>
      </c>
      <c r="AK121" t="inlineStr">
        <is>
          <t/>
        </is>
      </c>
      <c r="AL121" s="2" t="inlineStr">
        <is>
          <t>mitättömyysperuste</t>
        </is>
      </c>
      <c r="AM121" s="2" t="inlineStr">
        <is>
          <t>3</t>
        </is>
      </c>
      <c r="AN121" s="2" t="inlineStr">
        <is>
          <t/>
        </is>
      </c>
      <c r="AO121" t="inlineStr">
        <is>
          <t/>
        </is>
      </c>
      <c r="AP121" s="2" t="inlineStr">
        <is>
          <t>motif de nullité</t>
        </is>
      </c>
      <c r="AQ121" s="2" t="inlineStr">
        <is>
          <t>4</t>
        </is>
      </c>
      <c r="AR121" s="2" t="inlineStr">
        <is>
          <t/>
        </is>
      </c>
      <c r="AS121" t="inlineStr">
        <is>
          <t>raison spécifique sur laquelle une demande en nullité peut se fonder</t>
        </is>
      </c>
      <c r="AT121" t="inlineStr">
        <is>
          <t/>
        </is>
      </c>
      <c r="AU121" t="inlineStr">
        <is>
          <t/>
        </is>
      </c>
      <c r="AV121" t="inlineStr">
        <is>
          <t/>
        </is>
      </c>
      <c r="AW121" t="inlineStr">
        <is>
          <t/>
        </is>
      </c>
      <c r="AX121" s="2" t="inlineStr">
        <is>
          <t>razlog za ništavost</t>
        </is>
      </c>
      <c r="AY121" s="2" t="inlineStr">
        <is>
          <t>3</t>
        </is>
      </c>
      <c r="AZ121" s="2" t="inlineStr">
        <is>
          <t/>
        </is>
      </c>
      <c r="BA121" t="inlineStr">
        <is>
          <t/>
        </is>
      </c>
      <c r="BB121" s="2" t="inlineStr">
        <is>
          <t>megsemmisítési ok</t>
        </is>
      </c>
      <c r="BC121" s="2" t="inlineStr">
        <is>
          <t>3</t>
        </is>
      </c>
      <c r="BD121" s="2" t="inlineStr">
        <is>
          <t/>
        </is>
      </c>
      <c r="BE121" t="inlineStr">
        <is>
          <t/>
        </is>
      </c>
      <c r="BF121" s="2" t="inlineStr">
        <is>
          <t>causa di nullità</t>
        </is>
      </c>
      <c r="BG121" s="2" t="inlineStr">
        <is>
          <t>4</t>
        </is>
      </c>
      <c r="BH121" s="2" t="inlineStr">
        <is>
          <t/>
        </is>
      </c>
      <c r="BI121" t="inlineStr">
        <is>
          <t>motivazione specifica sulla quale si può basare una dichiarazione di nullità</t>
        </is>
      </c>
      <c r="BJ121" s="2" t="inlineStr">
        <is>
          <t>negaliojimo pagrindas</t>
        </is>
      </c>
      <c r="BK121" s="2" t="inlineStr">
        <is>
          <t>3</t>
        </is>
      </c>
      <c r="BL121" s="2" t="inlineStr">
        <is>
          <t/>
        </is>
      </c>
      <c r="BM121" t="inlineStr">
        <is>
          <t/>
        </is>
      </c>
      <c r="BN121" s="2" t="inlineStr">
        <is>
          <t>pamatojums atzīšanai par spēkā neesošu</t>
        </is>
      </c>
      <c r="BO121" s="2" t="inlineStr">
        <is>
          <t>3</t>
        </is>
      </c>
      <c r="BP121" s="2" t="inlineStr">
        <is>
          <t/>
        </is>
      </c>
      <c r="BQ121" t="inlineStr">
        <is>
          <t/>
        </is>
      </c>
      <c r="BR121" s="2" t="inlineStr">
        <is>
          <t>raġunijiet għal invalidità</t>
        </is>
      </c>
      <c r="BS121" s="2" t="inlineStr">
        <is>
          <t>3</t>
        </is>
      </c>
      <c r="BT121" s="2" t="inlineStr">
        <is>
          <t/>
        </is>
      </c>
      <c r="BU121" t="inlineStr">
        <is>
          <t/>
        </is>
      </c>
      <c r="BV121" s="2" t="inlineStr">
        <is>
          <t>nietigheidsgrond</t>
        </is>
      </c>
      <c r="BW121" s="2" t="inlineStr">
        <is>
          <t>3</t>
        </is>
      </c>
      <c r="BX121" s="2" t="inlineStr">
        <is>
          <t/>
        </is>
      </c>
      <c r="BY121" t="inlineStr">
        <is>
          <t/>
        </is>
      </c>
      <c r="BZ121" s="2" t="inlineStr">
        <is>
          <t>podstawa unieważnienia</t>
        </is>
      </c>
      <c r="CA121" s="2" t="inlineStr">
        <is>
          <t>3</t>
        </is>
      </c>
      <c r="CB121" s="2" t="inlineStr">
        <is>
          <t/>
        </is>
      </c>
      <c r="CC121" t="inlineStr">
        <is>
          <t/>
        </is>
      </c>
      <c r="CD121" s="2" t="inlineStr">
        <is>
          <t>causas de nulidade</t>
        </is>
      </c>
      <c r="CE121" s="2" t="inlineStr">
        <is>
          <t>3</t>
        </is>
      </c>
      <c r="CF121" s="2" t="inlineStr">
        <is>
          <t/>
        </is>
      </c>
      <c r="CG121" t="inlineStr">
        <is>
          <t/>
        </is>
      </c>
      <c r="CH121" s="2" t="inlineStr">
        <is>
          <t>motivul nulității</t>
        </is>
      </c>
      <c r="CI121" s="2" t="inlineStr">
        <is>
          <t>3</t>
        </is>
      </c>
      <c r="CJ121" s="2" t="inlineStr">
        <is>
          <t/>
        </is>
      </c>
      <c r="CK121" t="inlineStr">
        <is>
          <t/>
        </is>
      </c>
      <c r="CL121" s="2" t="inlineStr">
        <is>
          <t>dôvod neplatnosti</t>
        </is>
      </c>
      <c r="CM121" s="2" t="inlineStr">
        <is>
          <t>3</t>
        </is>
      </c>
      <c r="CN121" s="2" t="inlineStr">
        <is>
          <t/>
        </is>
      </c>
      <c r="CO121" t="inlineStr">
        <is>
          <t/>
        </is>
      </c>
      <c r="CP121" s="2" t="inlineStr">
        <is>
          <t>razlog za ničnost</t>
        </is>
      </c>
      <c r="CQ121" s="2" t="inlineStr">
        <is>
          <t>3</t>
        </is>
      </c>
      <c r="CR121" s="2" t="inlineStr">
        <is>
          <t/>
        </is>
      </c>
      <c r="CS121" t="inlineStr">
        <is>
          <t/>
        </is>
      </c>
      <c r="CT121" s="2" t="inlineStr">
        <is>
          <t>ogiltighetsgrund</t>
        </is>
      </c>
      <c r="CU121" s="2" t="inlineStr">
        <is>
          <t>3</t>
        </is>
      </c>
      <c r="CV121" s="2" t="inlineStr">
        <is>
          <t/>
        </is>
      </c>
      <c r="CW121" t="inlineStr">
        <is>
          <t/>
        </is>
      </c>
    </row>
    <row r="122">
      <c r="A122" s="1" t="str">
        <f>HYPERLINK("https://iate.europa.eu/entry/result/3579610/all", "3579610")</f>
        <v>3579610</v>
      </c>
      <c r="B122" t="inlineStr">
        <is>
          <t>PRODUCTION, TECHNOLOGY AND RESEARCH</t>
        </is>
      </c>
      <c r="C122" t="inlineStr">
        <is>
          <t>PRODUCTION, TECHNOLOGY AND RESEARCH|research and intellectual property</t>
        </is>
      </c>
      <c r="D122" t="inlineStr">
        <is>
          <t>no</t>
        </is>
      </c>
      <c r="E122" t="inlineStr">
        <is>
          <t/>
        </is>
      </c>
      <c r="F122" t="inlineStr">
        <is>
          <t/>
        </is>
      </c>
      <c r="G122" t="inlineStr">
        <is>
          <t/>
        </is>
      </c>
      <c r="H122" t="inlineStr">
        <is>
          <t/>
        </is>
      </c>
      <c r="I122" t="inlineStr">
        <is>
          <t/>
        </is>
      </c>
      <c r="J122" t="inlineStr">
        <is>
          <t/>
        </is>
      </c>
      <c r="K122" t="inlineStr">
        <is>
          <t/>
        </is>
      </c>
      <c r="L122" t="inlineStr">
        <is>
          <t/>
        </is>
      </c>
      <c r="M122" t="inlineStr">
        <is>
          <t/>
        </is>
      </c>
      <c r="N122" t="inlineStr">
        <is>
          <t/>
        </is>
      </c>
      <c r="O122" t="inlineStr">
        <is>
          <t/>
        </is>
      </c>
      <c r="P122" t="inlineStr">
        <is>
          <t/>
        </is>
      </c>
      <c r="Q122" t="inlineStr">
        <is>
          <t/>
        </is>
      </c>
      <c r="R122" s="2" t="inlineStr">
        <is>
          <t>mittelbare Verletzung|
indirekte Verletzung von Rechten des geistigen Eigentums|
mittelbare Verletzung von Rechten des geistigen Eigentums</t>
        </is>
      </c>
      <c r="S122" s="2" t="inlineStr">
        <is>
          <t>4|
3|
4</t>
        </is>
      </c>
      <c r="T122" s="2" t="inlineStr">
        <is>
          <t xml:space="preserve">|
|
</t>
        </is>
      </c>
      <c r="U122" t="inlineStr">
        <is>
          <t>Handlungen, die zur Verletzung von Rechten des geistigen Eigentums führende Tätigkeiten einleiten, verursachen oder dazu beitragen</t>
        </is>
      </c>
      <c r="V122" t="inlineStr">
        <is>
          <t/>
        </is>
      </c>
      <c r="W122" t="inlineStr">
        <is>
          <t/>
        </is>
      </c>
      <c r="X122" t="inlineStr">
        <is>
          <t/>
        </is>
      </c>
      <c r="Y122" t="inlineStr">
        <is>
          <t/>
        </is>
      </c>
      <c r="Z122" s="2" t="inlineStr">
        <is>
          <t>secondary infringement|
secondary intellectual property infringement</t>
        </is>
      </c>
      <c r="AA122" s="2" t="inlineStr">
        <is>
          <t>4|
4</t>
        </is>
      </c>
      <c r="AB122" s="2" t="inlineStr">
        <is>
          <t xml:space="preserve">|
</t>
        </is>
      </c>
      <c r="AC122" t="inlineStr">
        <is>
          <t>acts that involve inducing, causing or contributing to activities that result in the infringement of intellectual property rights</t>
        </is>
      </c>
      <c r="AD122" s="2" t="inlineStr">
        <is>
          <t>infracción subsidiaria de los derechos de propiedad intelectual</t>
        </is>
      </c>
      <c r="AE122" s="2" t="inlineStr">
        <is>
          <t>4</t>
        </is>
      </c>
      <c r="AF122" s="2" t="inlineStr">
        <is>
          <t/>
        </is>
      </c>
      <c r="AG122" t="inlineStr">
        <is>
          <t>acción que induce, provoca o contribuye a actividades que pueden resultar en la vulneración de los derechos de propiedad intelectual</t>
        </is>
      </c>
      <c r="AH122" t="inlineStr">
        <is>
          <t/>
        </is>
      </c>
      <c r="AI122" t="inlineStr">
        <is>
          <t/>
        </is>
      </c>
      <c r="AJ122" t="inlineStr">
        <is>
          <t/>
        </is>
      </c>
      <c r="AK122" t="inlineStr">
        <is>
          <t/>
        </is>
      </c>
      <c r="AL122" t="inlineStr">
        <is>
          <t/>
        </is>
      </c>
      <c r="AM122" t="inlineStr">
        <is>
          <t/>
        </is>
      </c>
      <c r="AN122" t="inlineStr">
        <is>
          <t/>
        </is>
      </c>
      <c r="AO122" t="inlineStr">
        <is>
          <t/>
        </is>
      </c>
      <c r="AP122" s="2" t="inlineStr">
        <is>
          <t>atteinte indirecte à la propriété intellectuelle</t>
        </is>
      </c>
      <c r="AQ122" s="2" t="inlineStr">
        <is>
          <t>4</t>
        </is>
      </c>
      <c r="AR122" s="2" t="inlineStr">
        <is>
          <t/>
        </is>
      </c>
      <c r="AS122" t="inlineStr">
        <is>
          <t>acte qui implique d'induire, de provoquer ou de contribuer à des activités donnant lieu à une atteinte aux droits de propriété intellectuelle</t>
        </is>
      </c>
      <c r="AT122" t="inlineStr">
        <is>
          <t/>
        </is>
      </c>
      <c r="AU122" t="inlineStr">
        <is>
          <t/>
        </is>
      </c>
      <c r="AV122" t="inlineStr">
        <is>
          <t/>
        </is>
      </c>
      <c r="AW122" t="inlineStr">
        <is>
          <t/>
        </is>
      </c>
      <c r="AX122" t="inlineStr">
        <is>
          <t/>
        </is>
      </c>
      <c r="AY122" t="inlineStr">
        <is>
          <t/>
        </is>
      </c>
      <c r="AZ122" t="inlineStr">
        <is>
          <t/>
        </is>
      </c>
      <c r="BA122" t="inlineStr">
        <is>
          <t/>
        </is>
      </c>
      <c r="BB122" t="inlineStr">
        <is>
          <t/>
        </is>
      </c>
      <c r="BC122" t="inlineStr">
        <is>
          <t/>
        </is>
      </c>
      <c r="BD122" t="inlineStr">
        <is>
          <t/>
        </is>
      </c>
      <c r="BE122" t="inlineStr">
        <is>
          <t/>
        </is>
      </c>
      <c r="BF122" s="2" t="inlineStr">
        <is>
          <t>violazione secondaria|
violazione secondaria della proprietà intellettuale</t>
        </is>
      </c>
      <c r="BG122" s="2" t="inlineStr">
        <is>
          <t>3|
3</t>
        </is>
      </c>
      <c r="BH122" s="2" t="inlineStr">
        <is>
          <t xml:space="preserve">|
</t>
        </is>
      </c>
      <c r="BI122" t="inlineStr">
        <is>
          <t>atto che induce, provoca o favorisce attività risultanti nella violazione di diritti di proprietà intellettuale</t>
        </is>
      </c>
      <c r="BJ122" t="inlineStr">
        <is>
          <t/>
        </is>
      </c>
      <c r="BK122" t="inlineStr">
        <is>
          <t/>
        </is>
      </c>
      <c r="BL122" t="inlineStr">
        <is>
          <t/>
        </is>
      </c>
      <c r="BM122" t="inlineStr">
        <is>
          <t/>
        </is>
      </c>
      <c r="BN122" t="inlineStr">
        <is>
          <t/>
        </is>
      </c>
      <c r="BO122" t="inlineStr">
        <is>
          <t/>
        </is>
      </c>
      <c r="BP122" t="inlineStr">
        <is>
          <t/>
        </is>
      </c>
      <c r="BQ122" t="inlineStr">
        <is>
          <t/>
        </is>
      </c>
      <c r="BR122" t="inlineStr">
        <is>
          <t/>
        </is>
      </c>
      <c r="BS122" t="inlineStr">
        <is>
          <t/>
        </is>
      </c>
      <c r="BT122" t="inlineStr">
        <is>
          <t/>
        </is>
      </c>
      <c r="BU122" t="inlineStr">
        <is>
          <t/>
        </is>
      </c>
      <c r="BV122" t="inlineStr">
        <is>
          <t/>
        </is>
      </c>
      <c r="BW122" t="inlineStr">
        <is>
          <t/>
        </is>
      </c>
      <c r="BX122" t="inlineStr">
        <is>
          <t/>
        </is>
      </c>
      <c r="BY122" t="inlineStr">
        <is>
          <t/>
        </is>
      </c>
      <c r="BZ122" t="inlineStr">
        <is>
          <t/>
        </is>
      </c>
      <c r="CA122" t="inlineStr">
        <is>
          <t/>
        </is>
      </c>
      <c r="CB122" t="inlineStr">
        <is>
          <t/>
        </is>
      </c>
      <c r="CC122" t="inlineStr">
        <is>
          <t/>
        </is>
      </c>
      <c r="CD122" t="inlineStr">
        <is>
          <t/>
        </is>
      </c>
      <c r="CE122" t="inlineStr">
        <is>
          <t/>
        </is>
      </c>
      <c r="CF122" t="inlineStr">
        <is>
          <t/>
        </is>
      </c>
      <c r="CG122" t="inlineStr">
        <is>
          <t/>
        </is>
      </c>
      <c r="CH122" t="inlineStr">
        <is>
          <t/>
        </is>
      </c>
      <c r="CI122" t="inlineStr">
        <is>
          <t/>
        </is>
      </c>
      <c r="CJ122" t="inlineStr">
        <is>
          <t/>
        </is>
      </c>
      <c r="CK122" t="inlineStr">
        <is>
          <t/>
        </is>
      </c>
      <c r="CL122" t="inlineStr">
        <is>
          <t/>
        </is>
      </c>
      <c r="CM122" t="inlineStr">
        <is>
          <t/>
        </is>
      </c>
      <c r="CN122" t="inlineStr">
        <is>
          <t/>
        </is>
      </c>
      <c r="CO122" t="inlineStr">
        <is>
          <t/>
        </is>
      </c>
      <c r="CP122" t="inlineStr">
        <is>
          <t/>
        </is>
      </c>
      <c r="CQ122" t="inlineStr">
        <is>
          <t/>
        </is>
      </c>
      <c r="CR122" t="inlineStr">
        <is>
          <t/>
        </is>
      </c>
      <c r="CS122" t="inlineStr">
        <is>
          <t/>
        </is>
      </c>
      <c r="CT122" t="inlineStr">
        <is>
          <t/>
        </is>
      </c>
      <c r="CU122" t="inlineStr">
        <is>
          <t/>
        </is>
      </c>
      <c r="CV122" t="inlineStr">
        <is>
          <t/>
        </is>
      </c>
      <c r="CW122" t="inlineStr">
        <is>
          <t/>
        </is>
      </c>
    </row>
    <row r="123">
      <c r="A123" s="1" t="str">
        <f>HYPERLINK("https://iate.europa.eu/entry/result/3578448/all", "3578448")</f>
        <v>3578448</v>
      </c>
      <c r="B123" t="inlineStr">
        <is>
          <t>PRODUCTION, TECHNOLOGY AND RESEARCH</t>
        </is>
      </c>
      <c r="C123" t="inlineStr">
        <is>
          <t>PRODUCTION, TECHNOLOGY AND RESEARCH|research and intellectual property|intellectual property</t>
        </is>
      </c>
      <c r="D123" t="inlineStr">
        <is>
          <t>no</t>
        </is>
      </c>
      <c r="E123" t="inlineStr">
        <is>
          <t/>
        </is>
      </c>
      <c r="F123" s="2" t="inlineStr">
        <is>
          <t>стоки, нарушаващи права върху интелектуалната собственост</t>
        </is>
      </c>
      <c r="G123" s="2" t="inlineStr">
        <is>
          <t>3</t>
        </is>
      </c>
      <c r="H123" s="2" t="inlineStr">
        <is>
          <t/>
        </is>
      </c>
      <c r="I123" t="inlineStr">
        <is>
          <t/>
        </is>
      </c>
      <c r="J123" s="2" t="inlineStr">
        <is>
          <t>zboží porušující práva duševního vlastnictví</t>
        </is>
      </c>
      <c r="K123" s="2" t="inlineStr">
        <is>
          <t>2</t>
        </is>
      </c>
      <c r="L123" s="2" t="inlineStr">
        <is>
          <t/>
        </is>
      </c>
      <c r="M123" t="inlineStr">
        <is>
          <t/>
        </is>
      </c>
      <c r="N123" s="2" t="inlineStr">
        <is>
          <t>varer, der udgør en krænkelse</t>
        </is>
      </c>
      <c r="O123" s="2" t="inlineStr">
        <is>
          <t>3</t>
        </is>
      </c>
      <c r="P123" s="2" t="inlineStr">
        <is>
          <t/>
        </is>
      </c>
      <c r="Q123" t="inlineStr">
        <is>
          <t/>
        </is>
      </c>
      <c r="R123" s="2" t="inlineStr">
        <is>
          <t>Fälschung</t>
        </is>
      </c>
      <c r="S123" s="2" t="inlineStr">
        <is>
          <t>4</t>
        </is>
      </c>
      <c r="T123" s="2" t="inlineStr">
        <is>
          <t/>
        </is>
      </c>
      <c r="U123" t="inlineStr">
        <is>
          <t>Ware, die im Verdacht steht, Rechte geistigen Eigentums zu verletzen</t>
        </is>
      </c>
      <c r="V123" s="2" t="inlineStr">
        <is>
          <t>εμπορεύματα που παραβιάζουν δικαιώματα διανοητικής ιδιοκτησίας</t>
        </is>
      </c>
      <c r="W123" s="2" t="inlineStr">
        <is>
          <t>3</t>
        </is>
      </c>
      <c r="X123" s="2" t="inlineStr">
        <is>
          <t/>
        </is>
      </c>
      <c r="Y123" t="inlineStr">
        <is>
          <t/>
        </is>
      </c>
      <c r="Z123" s="2" t="inlineStr">
        <is>
          <t>infringing goods</t>
        </is>
      </c>
      <c r="AA123" s="2" t="inlineStr">
        <is>
          <t>4</t>
        </is>
      </c>
      <c r="AB123" s="2" t="inlineStr">
        <is>
          <t/>
        </is>
      </c>
      <c r="AC123" t="inlineStr">
        <is>
          <t>goods suspected of infringing an intellectual property right</t>
        </is>
      </c>
      <c r="AD123" s="2" t="inlineStr">
        <is>
          <t>mercancía infractora</t>
        </is>
      </c>
      <c r="AE123" s="2" t="inlineStr">
        <is>
          <t>4</t>
        </is>
      </c>
      <c r="AF123" s="2" t="inlineStr">
        <is>
          <t/>
        </is>
      </c>
      <c r="AG123" t="inlineStr">
        <is>
          <t>mercancía sospechosa de vulnerar un derecho de propiedad intelectual</t>
        </is>
      </c>
      <c r="AH123" s="2" t="inlineStr">
        <is>
          <t>õigusi rikkuvad kaubad</t>
        </is>
      </c>
      <c r="AI123" s="2" t="inlineStr">
        <is>
          <t>3</t>
        </is>
      </c>
      <c r="AJ123" s="2" t="inlineStr">
        <is>
          <t/>
        </is>
      </c>
      <c r="AK123" t="inlineStr">
        <is>
          <t/>
        </is>
      </c>
      <c r="AL123" s="2" t="inlineStr">
        <is>
          <t>teollis- ja tekijänoikeuden loukkaamisesta epäillyt tavarat</t>
        </is>
      </c>
      <c r="AM123" s="2" t="inlineStr">
        <is>
          <t>3</t>
        </is>
      </c>
      <c r="AN123" s="2" t="inlineStr">
        <is>
          <t/>
        </is>
      </c>
      <c r="AO123" t="inlineStr">
        <is>
          <t/>
        </is>
      </c>
      <c r="AP123" s="2" t="inlineStr">
        <is>
          <t>marchandise portant atteinte aux DPI</t>
        </is>
      </c>
      <c r="AQ123" s="2" t="inlineStr">
        <is>
          <t>4</t>
        </is>
      </c>
      <c r="AR123" s="2" t="inlineStr">
        <is>
          <t/>
        </is>
      </c>
      <c r="AS123" t="inlineStr">
        <is>
          <t>marchandise soupçonnée de porter atteinte à un droit de propriété intellectuelle</t>
        </is>
      </c>
      <c r="AT123" t="inlineStr">
        <is>
          <t/>
        </is>
      </c>
      <c r="AU123" t="inlineStr">
        <is>
          <t/>
        </is>
      </c>
      <c r="AV123" t="inlineStr">
        <is>
          <t/>
        </is>
      </c>
      <c r="AW123" t="inlineStr">
        <is>
          <t/>
        </is>
      </c>
      <c r="AX123" s="2" t="inlineStr">
        <is>
          <t>roba kojom se povređuje pravo</t>
        </is>
      </c>
      <c r="AY123" s="2" t="inlineStr">
        <is>
          <t>3</t>
        </is>
      </c>
      <c r="AZ123" s="2" t="inlineStr">
        <is>
          <t/>
        </is>
      </c>
      <c r="BA123" t="inlineStr">
        <is>
          <t/>
        </is>
      </c>
      <c r="BB123" s="2" t="inlineStr">
        <is>
          <t>jogsértő áruk</t>
        </is>
      </c>
      <c r="BC123" s="2" t="inlineStr">
        <is>
          <t>3</t>
        </is>
      </c>
      <c r="BD123" s="2" t="inlineStr">
        <is>
          <t/>
        </is>
      </c>
      <c r="BE123" t="inlineStr">
        <is>
          <t/>
        </is>
      </c>
      <c r="BF123" s="2" t="inlineStr">
        <is>
          <t>merce contraffatta</t>
        </is>
      </c>
      <c r="BG123" s="2" t="inlineStr">
        <is>
          <t>4</t>
        </is>
      </c>
      <c r="BH123" s="2" t="inlineStr">
        <is>
          <t/>
        </is>
      </c>
      <c r="BI123" t="inlineStr">
        <is>
          <t>insieme di prodotti sospettati di violare taluni diritti di proprietà intellettuale</t>
        </is>
      </c>
      <c r="BJ123" s="2" t="inlineStr">
        <is>
          <t>prekės, kuriomis pažeidžiamos intelektinės nuosavybės teisės</t>
        </is>
      </c>
      <c r="BK123" s="2" t="inlineStr">
        <is>
          <t>3</t>
        </is>
      </c>
      <c r="BL123" s="2" t="inlineStr">
        <is>
          <t/>
        </is>
      </c>
      <c r="BM123" t="inlineStr">
        <is>
          <t/>
        </is>
      </c>
      <c r="BN123" s="2" t="inlineStr">
        <is>
          <t>pārkāpuma preces</t>
        </is>
      </c>
      <c r="BO123" s="2" t="inlineStr">
        <is>
          <t>3</t>
        </is>
      </c>
      <c r="BP123" s="2" t="inlineStr">
        <is>
          <t/>
        </is>
      </c>
      <c r="BQ123" t="inlineStr">
        <is>
          <t/>
        </is>
      </c>
      <c r="BR123" s="2" t="inlineStr">
        <is>
          <t>prodotti foloz</t>
        </is>
      </c>
      <c r="BS123" s="2" t="inlineStr">
        <is>
          <t>3</t>
        </is>
      </c>
      <c r="BT123" s="2" t="inlineStr">
        <is>
          <t/>
        </is>
      </c>
      <c r="BU123" t="inlineStr">
        <is>
          <t/>
        </is>
      </c>
      <c r="BV123" s="2" t="inlineStr">
        <is>
          <t>inbreukmakende goederen</t>
        </is>
      </c>
      <c r="BW123" s="2" t="inlineStr">
        <is>
          <t>3</t>
        </is>
      </c>
      <c r="BX123" s="2" t="inlineStr">
        <is>
          <t/>
        </is>
      </c>
      <c r="BY123" t="inlineStr">
        <is>
          <t/>
        </is>
      </c>
      <c r="BZ123" s="2" t="inlineStr">
        <is>
          <t>towary naruszające prawo</t>
        </is>
      </c>
      <c r="CA123" s="2" t="inlineStr">
        <is>
          <t>3</t>
        </is>
      </c>
      <c r="CB123" s="2" t="inlineStr">
        <is>
          <t/>
        </is>
      </c>
      <c r="CC123" t="inlineStr">
        <is>
          <t/>
        </is>
      </c>
      <c r="CD123" s="2" t="inlineStr">
        <is>
          <t>mercadorias que infringem os DPI</t>
        </is>
      </c>
      <c r="CE123" s="2" t="inlineStr">
        <is>
          <t>3</t>
        </is>
      </c>
      <c r="CF123" s="2" t="inlineStr">
        <is>
          <t/>
        </is>
      </c>
      <c r="CG123" t="inlineStr">
        <is>
          <t/>
        </is>
      </c>
      <c r="CH123" s="2" t="inlineStr">
        <is>
          <t>mărfuri care încalcă drepturi de proprietate intelectuală</t>
        </is>
      </c>
      <c r="CI123" s="2" t="inlineStr">
        <is>
          <t>3</t>
        </is>
      </c>
      <c r="CJ123" s="2" t="inlineStr">
        <is>
          <t/>
        </is>
      </c>
      <c r="CK123" t="inlineStr">
        <is>
          <t/>
        </is>
      </c>
      <c r="CL123" s="2" t="inlineStr">
        <is>
          <t>tovar porušujúci práva duševného vlastníctva</t>
        </is>
      </c>
      <c r="CM123" s="2" t="inlineStr">
        <is>
          <t>3</t>
        </is>
      </c>
      <c r="CN123" s="2" t="inlineStr">
        <is>
          <t/>
        </is>
      </c>
      <c r="CO123" t="inlineStr">
        <is>
          <t/>
        </is>
      </c>
      <c r="CP123" s="2" t="inlineStr">
        <is>
          <t>ponarejeno blago</t>
        </is>
      </c>
      <c r="CQ123" s="2" t="inlineStr">
        <is>
          <t>3</t>
        </is>
      </c>
      <c r="CR123" s="2" t="inlineStr">
        <is>
          <t/>
        </is>
      </c>
      <c r="CS123" t="inlineStr">
        <is>
          <t/>
        </is>
      </c>
      <c r="CT123" s="2" t="inlineStr">
        <is>
          <t>varor som innebär intrång</t>
        </is>
      </c>
      <c r="CU123" s="2" t="inlineStr">
        <is>
          <t>3</t>
        </is>
      </c>
      <c r="CV123" s="2" t="inlineStr">
        <is>
          <t/>
        </is>
      </c>
      <c r="CW123" t="inlineStr">
        <is>
          <t/>
        </is>
      </c>
    </row>
    <row r="124">
      <c r="A124" s="1" t="str">
        <f>HYPERLINK("https://iate.europa.eu/entry/result/759880/all", "759880")</f>
        <v>759880</v>
      </c>
      <c r="B124" t="inlineStr">
        <is>
          <t>LAW;PRODUCTION, TECHNOLOGY AND RESEARCH</t>
        </is>
      </c>
      <c r="C124" t="inlineStr">
        <is>
          <t>LAW;PRODUCTION, TECHNOLOGY AND RESEARCH|research and intellectual property|intellectual property</t>
        </is>
      </c>
      <c r="D124" t="inlineStr">
        <is>
          <t>no</t>
        </is>
      </c>
      <c r="E124" t="inlineStr">
        <is>
          <t/>
        </is>
      </c>
      <c r="F124" t="inlineStr">
        <is>
          <t/>
        </is>
      </c>
      <c r="G124" t="inlineStr">
        <is>
          <t/>
        </is>
      </c>
      <c r="H124" t="inlineStr">
        <is>
          <t/>
        </is>
      </c>
      <c r="I124" t="inlineStr">
        <is>
          <t/>
        </is>
      </c>
      <c r="J124" t="inlineStr">
        <is>
          <t/>
        </is>
      </c>
      <c r="K124" t="inlineStr">
        <is>
          <t/>
        </is>
      </c>
      <c r="L124" t="inlineStr">
        <is>
          <t/>
        </is>
      </c>
      <c r="M124" t="inlineStr">
        <is>
          <t/>
        </is>
      </c>
      <c r="N124" t="inlineStr">
        <is>
          <t/>
        </is>
      </c>
      <c r="O124" t="inlineStr">
        <is>
          <t/>
        </is>
      </c>
      <c r="P124" t="inlineStr">
        <is>
          <t/>
        </is>
      </c>
      <c r="Q124" t="inlineStr">
        <is>
          <t/>
        </is>
      </c>
      <c r="R124" s="2" t="inlineStr">
        <is>
          <t>vermeintlicher Patentverletzer</t>
        </is>
      </c>
      <c r="S124" s="2" t="inlineStr">
        <is>
          <t>1</t>
        </is>
      </c>
      <c r="T124" s="2" t="inlineStr">
        <is>
          <t/>
        </is>
      </c>
      <c r="U124" t="inlineStr">
        <is>
          <t/>
        </is>
      </c>
      <c r="V124" t="inlineStr">
        <is>
          <t/>
        </is>
      </c>
      <c r="W124" t="inlineStr">
        <is>
          <t/>
        </is>
      </c>
      <c r="X124" t="inlineStr">
        <is>
          <t/>
        </is>
      </c>
      <c r="Y124" t="inlineStr">
        <is>
          <t/>
        </is>
      </c>
      <c r="Z124" s="2" t="inlineStr">
        <is>
          <t>assumed infringer</t>
        </is>
      </c>
      <c r="AA124" s="2" t="inlineStr">
        <is>
          <t>3</t>
        </is>
      </c>
      <c r="AB124" s="2" t="inlineStr">
        <is>
          <t/>
        </is>
      </c>
      <c r="AC124" t="inlineStr">
        <is>
          <t/>
        </is>
      </c>
      <c r="AD124" t="inlineStr">
        <is>
          <t/>
        </is>
      </c>
      <c r="AE124" t="inlineStr">
        <is>
          <t/>
        </is>
      </c>
      <c r="AF124" t="inlineStr">
        <is>
          <t/>
        </is>
      </c>
      <c r="AG124" t="inlineStr">
        <is>
          <t/>
        </is>
      </c>
      <c r="AH124" t="inlineStr">
        <is>
          <t/>
        </is>
      </c>
      <c r="AI124" t="inlineStr">
        <is>
          <t/>
        </is>
      </c>
      <c r="AJ124" t="inlineStr">
        <is>
          <t/>
        </is>
      </c>
      <c r="AK124" t="inlineStr">
        <is>
          <t/>
        </is>
      </c>
      <c r="AL124" s="2" t="inlineStr">
        <is>
          <t>mahdollinen patentinloukkaaja</t>
        </is>
      </c>
      <c r="AM124" s="2" t="inlineStr">
        <is>
          <t>3</t>
        </is>
      </c>
      <c r="AN124" s="2" t="inlineStr">
        <is>
          <t/>
        </is>
      </c>
      <c r="AO124" t="inlineStr">
        <is>
          <t/>
        </is>
      </c>
      <c r="AP124" s="2" t="inlineStr">
        <is>
          <t>contrefacteur présumé</t>
        </is>
      </c>
      <c r="AQ124" s="2" t="inlineStr">
        <is>
          <t>2</t>
        </is>
      </c>
      <c r="AR124" s="2" t="inlineStr">
        <is>
          <t/>
        </is>
      </c>
      <c r="AS124" t="inlineStr">
        <is>
          <t/>
        </is>
      </c>
      <c r="AT124" t="inlineStr">
        <is>
          <t/>
        </is>
      </c>
      <c r="AU124" t="inlineStr">
        <is>
          <t/>
        </is>
      </c>
      <c r="AV124" t="inlineStr">
        <is>
          <t/>
        </is>
      </c>
      <c r="AW124" t="inlineStr">
        <is>
          <t/>
        </is>
      </c>
      <c r="AX124" t="inlineStr">
        <is>
          <t/>
        </is>
      </c>
      <c r="AY124" t="inlineStr">
        <is>
          <t/>
        </is>
      </c>
      <c r="AZ124" t="inlineStr">
        <is>
          <t/>
        </is>
      </c>
      <c r="BA124" t="inlineStr">
        <is>
          <t/>
        </is>
      </c>
      <c r="BB124" t="inlineStr">
        <is>
          <t/>
        </is>
      </c>
      <c r="BC124" t="inlineStr">
        <is>
          <t/>
        </is>
      </c>
      <c r="BD124" t="inlineStr">
        <is>
          <t/>
        </is>
      </c>
      <c r="BE124" t="inlineStr">
        <is>
          <t/>
        </is>
      </c>
      <c r="BF124" s="2" t="inlineStr">
        <is>
          <t>contraffattore presunto</t>
        </is>
      </c>
      <c r="BG124" s="2" t="inlineStr">
        <is>
          <t>2</t>
        </is>
      </c>
      <c r="BH124" s="2" t="inlineStr">
        <is>
          <t/>
        </is>
      </c>
      <c r="BI124" t="inlineStr">
        <is>
          <t/>
        </is>
      </c>
      <c r="BJ124" t="inlineStr">
        <is>
          <t/>
        </is>
      </c>
      <c r="BK124" t="inlineStr">
        <is>
          <t/>
        </is>
      </c>
      <c r="BL124" t="inlineStr">
        <is>
          <t/>
        </is>
      </c>
      <c r="BM124" t="inlineStr">
        <is>
          <t/>
        </is>
      </c>
      <c r="BN124" t="inlineStr">
        <is>
          <t/>
        </is>
      </c>
      <c r="BO124" t="inlineStr">
        <is>
          <t/>
        </is>
      </c>
      <c r="BP124" t="inlineStr">
        <is>
          <t/>
        </is>
      </c>
      <c r="BQ124" t="inlineStr">
        <is>
          <t/>
        </is>
      </c>
      <c r="BR124" t="inlineStr">
        <is>
          <t/>
        </is>
      </c>
      <c r="BS124" t="inlineStr">
        <is>
          <t/>
        </is>
      </c>
      <c r="BT124" t="inlineStr">
        <is>
          <t/>
        </is>
      </c>
      <c r="BU124" t="inlineStr">
        <is>
          <t/>
        </is>
      </c>
      <c r="BV124" s="2" t="inlineStr">
        <is>
          <t>vermeende inbreukmaker</t>
        </is>
      </c>
      <c r="BW124" s="2" t="inlineStr">
        <is>
          <t>3</t>
        </is>
      </c>
      <c r="BX124" s="2" t="inlineStr">
        <is>
          <t/>
        </is>
      </c>
      <c r="BY124" t="inlineStr">
        <is>
          <t/>
        </is>
      </c>
      <c r="BZ124" t="inlineStr">
        <is>
          <t/>
        </is>
      </c>
      <c r="CA124" t="inlineStr">
        <is>
          <t/>
        </is>
      </c>
      <c r="CB124" t="inlineStr">
        <is>
          <t/>
        </is>
      </c>
      <c r="CC124" t="inlineStr">
        <is>
          <t/>
        </is>
      </c>
      <c r="CD124" t="inlineStr">
        <is>
          <t/>
        </is>
      </c>
      <c r="CE124" t="inlineStr">
        <is>
          <t/>
        </is>
      </c>
      <c r="CF124" t="inlineStr">
        <is>
          <t/>
        </is>
      </c>
      <c r="CG124" t="inlineStr">
        <is>
          <t/>
        </is>
      </c>
      <c r="CH124" t="inlineStr">
        <is>
          <t/>
        </is>
      </c>
      <c r="CI124" t="inlineStr">
        <is>
          <t/>
        </is>
      </c>
      <c r="CJ124" t="inlineStr">
        <is>
          <t/>
        </is>
      </c>
      <c r="CK124" t="inlineStr">
        <is>
          <t/>
        </is>
      </c>
      <c r="CL124" t="inlineStr">
        <is>
          <t/>
        </is>
      </c>
      <c r="CM124" t="inlineStr">
        <is>
          <t/>
        </is>
      </c>
      <c r="CN124" t="inlineStr">
        <is>
          <t/>
        </is>
      </c>
      <c r="CO124" t="inlineStr">
        <is>
          <t/>
        </is>
      </c>
      <c r="CP124" t="inlineStr">
        <is>
          <t/>
        </is>
      </c>
      <c r="CQ124" t="inlineStr">
        <is>
          <t/>
        </is>
      </c>
      <c r="CR124" t="inlineStr">
        <is>
          <t/>
        </is>
      </c>
      <c r="CS124" t="inlineStr">
        <is>
          <t/>
        </is>
      </c>
      <c r="CT124" s="2" t="inlineStr">
        <is>
          <t>den som påstås ha begått patentintrång</t>
        </is>
      </c>
      <c r="CU124" s="2" t="inlineStr">
        <is>
          <t>3</t>
        </is>
      </c>
      <c r="CV124" s="2" t="inlineStr">
        <is>
          <t/>
        </is>
      </c>
      <c r="CW124" t="inlineStr">
        <is>
          <t/>
        </is>
      </c>
    </row>
    <row r="125">
      <c r="A125" s="1" t="str">
        <f>HYPERLINK("https://iate.europa.eu/entry/result/870141/all", "870141")</f>
        <v>870141</v>
      </c>
      <c r="B125" t="inlineStr">
        <is>
          <t>PRODUCTION, TECHNOLOGY AND RESEARCH</t>
        </is>
      </c>
      <c r="C125" t="inlineStr">
        <is>
          <t>PRODUCTION, TECHNOLOGY AND RESEARCH|research and intellectual property|intellectual property</t>
        </is>
      </c>
      <c r="D125" t="inlineStr">
        <is>
          <t>no</t>
        </is>
      </c>
      <c r="E125" t="inlineStr">
        <is>
          <t/>
        </is>
      </c>
      <c r="F125" t="inlineStr">
        <is>
          <t/>
        </is>
      </c>
      <c r="G125" t="inlineStr">
        <is>
          <t/>
        </is>
      </c>
      <c r="H125" t="inlineStr">
        <is>
          <t/>
        </is>
      </c>
      <c r="I125" t="inlineStr">
        <is>
          <t/>
        </is>
      </c>
      <c r="J125" t="inlineStr">
        <is>
          <t/>
        </is>
      </c>
      <c r="K125" t="inlineStr">
        <is>
          <t/>
        </is>
      </c>
      <c r="L125" t="inlineStr">
        <is>
          <t/>
        </is>
      </c>
      <c r="M125" t="inlineStr">
        <is>
          <t/>
        </is>
      </c>
      <c r="N125" s="2" t="inlineStr">
        <is>
          <t>retsvirkninger af fortabelse og ugyldighed</t>
        </is>
      </c>
      <c r="O125" s="2" t="inlineStr">
        <is>
          <t>1</t>
        </is>
      </c>
      <c r="P125" s="2" t="inlineStr">
        <is>
          <t/>
        </is>
      </c>
      <c r="Q125" t="inlineStr">
        <is>
          <t/>
        </is>
      </c>
      <c r="R125" s="2" t="inlineStr">
        <is>
          <t>Wirkungen des Verfalls und der Nichtigkeit</t>
        </is>
      </c>
      <c r="S125" s="2" t="inlineStr">
        <is>
          <t>1</t>
        </is>
      </c>
      <c r="T125" s="2" t="inlineStr">
        <is>
          <t/>
        </is>
      </c>
      <c r="U125" t="inlineStr">
        <is>
          <t/>
        </is>
      </c>
      <c r="V125" s="2" t="inlineStr">
        <is>
          <t>αποτελέσματα της έκπτωσης και της ακυρότητας</t>
        </is>
      </c>
      <c r="W125" s="2" t="inlineStr">
        <is>
          <t>2</t>
        </is>
      </c>
      <c r="X125" s="2" t="inlineStr">
        <is>
          <t/>
        </is>
      </c>
      <c r="Y125" t="inlineStr">
        <is>
          <t/>
        </is>
      </c>
      <c r="Z125" s="2" t="inlineStr">
        <is>
          <t>consequences of revocation and invalidity</t>
        </is>
      </c>
      <c r="AA125" s="2" t="inlineStr">
        <is>
          <t>1</t>
        </is>
      </c>
      <c r="AB125" s="2" t="inlineStr">
        <is>
          <t/>
        </is>
      </c>
      <c r="AC125" t="inlineStr">
        <is>
          <t/>
        </is>
      </c>
      <c r="AD125" s="2" t="inlineStr">
        <is>
          <t>efectos de la caducidad y la nulidad</t>
        </is>
      </c>
      <c r="AE125" s="2" t="inlineStr">
        <is>
          <t>2</t>
        </is>
      </c>
      <c r="AF125" s="2" t="inlineStr">
        <is>
          <t/>
        </is>
      </c>
      <c r="AG125" t="inlineStr">
        <is>
          <t/>
        </is>
      </c>
      <c r="AH125" t="inlineStr">
        <is>
          <t/>
        </is>
      </c>
      <c r="AI125" t="inlineStr">
        <is>
          <t/>
        </is>
      </c>
      <c r="AJ125" t="inlineStr">
        <is>
          <t/>
        </is>
      </c>
      <c r="AK125" t="inlineStr">
        <is>
          <t/>
        </is>
      </c>
      <c r="AL125" s="2" t="inlineStr">
        <is>
          <t>menettämisen jä mitättömyyden vaikutukset</t>
        </is>
      </c>
      <c r="AM125" s="2" t="inlineStr">
        <is>
          <t>1</t>
        </is>
      </c>
      <c r="AN125" s="2" t="inlineStr">
        <is>
          <t/>
        </is>
      </c>
      <c r="AO125" t="inlineStr">
        <is>
          <t/>
        </is>
      </c>
      <c r="AP125" s="2" t="inlineStr">
        <is>
          <t>effets de la déchéance et de la nullité</t>
        </is>
      </c>
      <c r="AQ125" s="2" t="inlineStr">
        <is>
          <t>1</t>
        </is>
      </c>
      <c r="AR125" s="2" t="inlineStr">
        <is>
          <t/>
        </is>
      </c>
      <c r="AS125" t="inlineStr">
        <is>
          <t/>
        </is>
      </c>
      <c r="AT125" t="inlineStr">
        <is>
          <t/>
        </is>
      </c>
      <c r="AU125" t="inlineStr">
        <is>
          <t/>
        </is>
      </c>
      <c r="AV125" t="inlineStr">
        <is>
          <t/>
        </is>
      </c>
      <c r="AW125" t="inlineStr">
        <is>
          <t/>
        </is>
      </c>
      <c r="AX125" t="inlineStr">
        <is>
          <t/>
        </is>
      </c>
      <c r="AY125" t="inlineStr">
        <is>
          <t/>
        </is>
      </c>
      <c r="AZ125" t="inlineStr">
        <is>
          <t/>
        </is>
      </c>
      <c r="BA125" t="inlineStr">
        <is>
          <t/>
        </is>
      </c>
      <c r="BB125" t="inlineStr">
        <is>
          <t/>
        </is>
      </c>
      <c r="BC125" t="inlineStr">
        <is>
          <t/>
        </is>
      </c>
      <c r="BD125" t="inlineStr">
        <is>
          <t/>
        </is>
      </c>
      <c r="BE125" t="inlineStr">
        <is>
          <t/>
        </is>
      </c>
      <c r="BF125" t="inlineStr">
        <is>
          <t/>
        </is>
      </c>
      <c r="BG125" t="inlineStr">
        <is>
          <t/>
        </is>
      </c>
      <c r="BH125" t="inlineStr">
        <is>
          <t/>
        </is>
      </c>
      <c r="BI125" t="inlineStr">
        <is>
          <t/>
        </is>
      </c>
      <c r="BJ125" t="inlineStr">
        <is>
          <t/>
        </is>
      </c>
      <c r="BK125" t="inlineStr">
        <is>
          <t/>
        </is>
      </c>
      <c r="BL125" t="inlineStr">
        <is>
          <t/>
        </is>
      </c>
      <c r="BM125" t="inlineStr">
        <is>
          <t/>
        </is>
      </c>
      <c r="BN125" s="2" t="inlineStr">
        <is>
          <t>atcelšanas un spēkā neesamības sekas</t>
        </is>
      </c>
      <c r="BO125" s="2" t="inlineStr">
        <is>
          <t>2</t>
        </is>
      </c>
      <c r="BP125" s="2" t="inlineStr">
        <is>
          <t/>
        </is>
      </c>
      <c r="BQ125" t="inlineStr">
        <is>
          <t/>
        </is>
      </c>
      <c r="BR125" t="inlineStr">
        <is>
          <t/>
        </is>
      </c>
      <c r="BS125" t="inlineStr">
        <is>
          <t/>
        </is>
      </c>
      <c r="BT125" t="inlineStr">
        <is>
          <t/>
        </is>
      </c>
      <c r="BU125" t="inlineStr">
        <is>
          <t/>
        </is>
      </c>
      <c r="BV125" s="2" t="inlineStr">
        <is>
          <t>rechtsgevolgen van verval en nietigheid</t>
        </is>
      </c>
      <c r="BW125" s="2" t="inlineStr">
        <is>
          <t>3</t>
        </is>
      </c>
      <c r="BX125" s="2" t="inlineStr">
        <is>
          <t/>
        </is>
      </c>
      <c r="BY125" t="inlineStr">
        <is>
          <t/>
        </is>
      </c>
      <c r="BZ125" t="inlineStr">
        <is>
          <t/>
        </is>
      </c>
      <c r="CA125" t="inlineStr">
        <is>
          <t/>
        </is>
      </c>
      <c r="CB125" t="inlineStr">
        <is>
          <t/>
        </is>
      </c>
      <c r="CC125" t="inlineStr">
        <is>
          <t/>
        </is>
      </c>
      <c r="CD125" t="inlineStr">
        <is>
          <t/>
        </is>
      </c>
      <c r="CE125" t="inlineStr">
        <is>
          <t/>
        </is>
      </c>
      <c r="CF125" t="inlineStr">
        <is>
          <t/>
        </is>
      </c>
      <c r="CG125" t="inlineStr">
        <is>
          <t/>
        </is>
      </c>
      <c r="CH125" t="inlineStr">
        <is>
          <t/>
        </is>
      </c>
      <c r="CI125" t="inlineStr">
        <is>
          <t/>
        </is>
      </c>
      <c r="CJ125" t="inlineStr">
        <is>
          <t/>
        </is>
      </c>
      <c r="CK125" t="inlineStr">
        <is>
          <t/>
        </is>
      </c>
      <c r="CL125" t="inlineStr">
        <is>
          <t/>
        </is>
      </c>
      <c r="CM125" t="inlineStr">
        <is>
          <t/>
        </is>
      </c>
      <c r="CN125" t="inlineStr">
        <is>
          <t/>
        </is>
      </c>
      <c r="CO125" t="inlineStr">
        <is>
          <t/>
        </is>
      </c>
      <c r="CP125" t="inlineStr">
        <is>
          <t/>
        </is>
      </c>
      <c r="CQ125" t="inlineStr">
        <is>
          <t/>
        </is>
      </c>
      <c r="CR125" t="inlineStr">
        <is>
          <t/>
        </is>
      </c>
      <c r="CS125" t="inlineStr">
        <is>
          <t/>
        </is>
      </c>
      <c r="CT125" t="inlineStr">
        <is>
          <t/>
        </is>
      </c>
      <c r="CU125" t="inlineStr">
        <is>
          <t/>
        </is>
      </c>
      <c r="CV125" t="inlineStr">
        <is>
          <t/>
        </is>
      </c>
      <c r="CW125" t="inlineStr">
        <is>
          <t/>
        </is>
      </c>
    </row>
    <row r="126">
      <c r="A126" s="1" t="str">
        <f>HYPERLINK("https://iate.europa.eu/entry/result/3578397/all", "3578397")</f>
        <v>3578397</v>
      </c>
      <c r="B126" t="inlineStr">
        <is>
          <t>PRODUCTION, TECHNOLOGY AND RESEARCH</t>
        </is>
      </c>
      <c r="C126" t="inlineStr">
        <is>
          <t>PRODUCTION, TECHNOLOGY AND RESEARCH|research and intellectual property|intellectual property|industrial property|designs and models</t>
        </is>
      </c>
      <c r="D126" t="inlineStr">
        <is>
          <t>no</t>
        </is>
      </c>
      <c r="E126" t="inlineStr">
        <is>
          <t/>
        </is>
      </c>
      <c r="F126" s="2" t="inlineStr">
        <is>
          <t>обявяване на недействителност</t>
        </is>
      </c>
      <c r="G126" s="2" t="inlineStr">
        <is>
          <t>3</t>
        </is>
      </c>
      <c r="H126" s="2" t="inlineStr">
        <is>
          <t/>
        </is>
      </c>
      <c r="I126" t="inlineStr">
        <is>
          <t/>
        </is>
      </c>
      <c r="J126" s="2" t="inlineStr">
        <is>
          <t>prohlášení neplatnosti</t>
        </is>
      </c>
      <c r="K126" s="2" t="inlineStr">
        <is>
          <t>3</t>
        </is>
      </c>
      <c r="L126" s="2" t="inlineStr">
        <is>
          <t/>
        </is>
      </c>
      <c r="M126" t="inlineStr">
        <is>
          <t/>
        </is>
      </c>
      <c r="N126" s="2" t="inlineStr">
        <is>
          <t>ugyldighedserklæring</t>
        </is>
      </c>
      <c r="O126" s="2" t="inlineStr">
        <is>
          <t>3</t>
        </is>
      </c>
      <c r="P126" s="2" t="inlineStr">
        <is>
          <t/>
        </is>
      </c>
      <c r="Q126" t="inlineStr">
        <is>
          <t/>
        </is>
      </c>
      <c r="R126" s="2" t="inlineStr">
        <is>
          <t>Erklärung der Nichtigkeit|
Nichtigerklärung</t>
        </is>
      </c>
      <c r="S126" s="2" t="inlineStr">
        <is>
          <t>4|
4</t>
        </is>
      </c>
      <c r="T126" s="2" t="inlineStr">
        <is>
          <t xml:space="preserve">|
</t>
        </is>
      </c>
      <c r="U126" t="inlineStr">
        <is>
          <t>Erklärung, durch die ein eingetragenes Gemeinschafts-geschmacksmuster für nichtig erklärt wird</t>
        </is>
      </c>
      <c r="V126" s="2" t="inlineStr">
        <is>
          <t>κήρυξη ακυρότητας</t>
        </is>
      </c>
      <c r="W126" s="2" t="inlineStr">
        <is>
          <t>3</t>
        </is>
      </c>
      <c r="X126" s="2" t="inlineStr">
        <is>
          <t/>
        </is>
      </c>
      <c r="Y126" t="inlineStr">
        <is>
          <t/>
        </is>
      </c>
      <c r="Z126" s="2" t="inlineStr">
        <is>
          <t>declaration of invalidity</t>
        </is>
      </c>
      <c r="AA126" s="2" t="inlineStr">
        <is>
          <t>4</t>
        </is>
      </c>
      <c r="AB126" s="2" t="inlineStr">
        <is>
          <t/>
        </is>
      </c>
      <c r="AC126" t="inlineStr">
        <is>
          <t>declaration invalidating a registered or unregistered Community design</t>
        </is>
      </c>
      <c r="AD126" s="2" t="inlineStr">
        <is>
          <t>declaración de nulidad</t>
        </is>
      </c>
      <c r="AE126" s="2" t="inlineStr">
        <is>
          <t>4</t>
        </is>
      </c>
      <c r="AF126" s="2" t="inlineStr">
        <is>
          <t/>
        </is>
      </c>
      <c r="AG126" t="inlineStr">
        <is>
          <t>declaración que anula un dibujo o modelo comunitario registrado o no registrado</t>
        </is>
      </c>
      <c r="AH126" s="2" t="inlineStr">
        <is>
          <t>kehtetuks tunnistamine</t>
        </is>
      </c>
      <c r="AI126" s="2" t="inlineStr">
        <is>
          <t>3</t>
        </is>
      </c>
      <c r="AJ126" s="2" t="inlineStr">
        <is>
          <t/>
        </is>
      </c>
      <c r="AK126" t="inlineStr">
        <is>
          <t/>
        </is>
      </c>
      <c r="AL126" s="2" t="inlineStr">
        <is>
          <t>mitättömäksi julistaminen</t>
        </is>
      </c>
      <c r="AM126" s="2" t="inlineStr">
        <is>
          <t>3</t>
        </is>
      </c>
      <c r="AN126" s="2" t="inlineStr">
        <is>
          <t/>
        </is>
      </c>
      <c r="AO126" t="inlineStr">
        <is>
          <t/>
        </is>
      </c>
      <c r="AP126" s="2" t="inlineStr">
        <is>
          <t>déclaration de la nullité</t>
        </is>
      </c>
      <c r="AQ126" s="2" t="inlineStr">
        <is>
          <t>4</t>
        </is>
      </c>
      <c r="AR126" s="2" t="inlineStr">
        <is>
          <t/>
        </is>
      </c>
      <c r="AS126" t="inlineStr">
        <is>
          <t>communication par laquelle un dessin ou modèle enregistré ou non enregistré est rendu nul</t>
        </is>
      </c>
      <c r="AT126" t="inlineStr">
        <is>
          <t/>
        </is>
      </c>
      <c r="AU126" t="inlineStr">
        <is>
          <t/>
        </is>
      </c>
      <c r="AV126" t="inlineStr">
        <is>
          <t/>
        </is>
      </c>
      <c r="AW126" t="inlineStr">
        <is>
          <t/>
        </is>
      </c>
      <c r="AX126" s="2" t="inlineStr">
        <is>
          <t>proglašavanje ništavosti</t>
        </is>
      </c>
      <c r="AY126" s="2" t="inlineStr">
        <is>
          <t>3</t>
        </is>
      </c>
      <c r="AZ126" s="2" t="inlineStr">
        <is>
          <t/>
        </is>
      </c>
      <c r="BA126" t="inlineStr">
        <is>
          <t/>
        </is>
      </c>
      <c r="BB126" s="2" t="inlineStr">
        <is>
          <t>megsemmisítés</t>
        </is>
      </c>
      <c r="BC126" s="2" t="inlineStr">
        <is>
          <t>3</t>
        </is>
      </c>
      <c r="BD126" s="2" t="inlineStr">
        <is>
          <t/>
        </is>
      </c>
      <c r="BE126" t="inlineStr">
        <is>
          <t/>
        </is>
      </c>
      <c r="BF126" s="2" t="inlineStr">
        <is>
          <t>dichiarazione di nullità</t>
        </is>
      </c>
      <c r="BG126" s="2" t="inlineStr">
        <is>
          <t>4</t>
        </is>
      </c>
      <c r="BH126" s="2" t="inlineStr">
        <is>
          <t/>
        </is>
      </c>
      <c r="BI126" t="inlineStr">
        <is>
          <t>atto che rende nullo un disegno o modello comunitario registrato</t>
        </is>
      </c>
      <c r="BJ126" s="2" t="inlineStr">
        <is>
          <t>pripažinimas negaliojančiu</t>
        </is>
      </c>
      <c r="BK126" s="2" t="inlineStr">
        <is>
          <t>3</t>
        </is>
      </c>
      <c r="BL126" s="2" t="inlineStr">
        <is>
          <t/>
        </is>
      </c>
      <c r="BM126" t="inlineStr">
        <is>
          <t/>
        </is>
      </c>
      <c r="BN126" s="2" t="inlineStr">
        <is>
          <t>spēkā neesības pasludināšana|
spēkā neesamības paziņošana</t>
        </is>
      </c>
      <c r="BO126" s="2" t="inlineStr">
        <is>
          <t>3|
3</t>
        </is>
      </c>
      <c r="BP126" s="2" t="inlineStr">
        <is>
          <t>|
preferred</t>
        </is>
      </c>
      <c r="BQ126" t="inlineStr">
        <is>
          <t/>
        </is>
      </c>
      <c r="BR126" s="2" t="inlineStr">
        <is>
          <t>dikjarazzjoni ta' invalidità</t>
        </is>
      </c>
      <c r="BS126" s="2" t="inlineStr">
        <is>
          <t>3</t>
        </is>
      </c>
      <c r="BT126" s="2" t="inlineStr">
        <is>
          <t/>
        </is>
      </c>
      <c r="BU126" t="inlineStr">
        <is>
          <t/>
        </is>
      </c>
      <c r="BV126" s="2" t="inlineStr">
        <is>
          <t>nietigverklaring</t>
        </is>
      </c>
      <c r="BW126" s="2" t="inlineStr">
        <is>
          <t>3</t>
        </is>
      </c>
      <c r="BX126" s="2" t="inlineStr">
        <is>
          <t/>
        </is>
      </c>
      <c r="BY126" t="inlineStr">
        <is>
          <t/>
        </is>
      </c>
      <c r="BZ126" s="2" t="inlineStr">
        <is>
          <t>stwierdzenie nieważności</t>
        </is>
      </c>
      <c r="CA126" s="2" t="inlineStr">
        <is>
          <t>3</t>
        </is>
      </c>
      <c r="CB126" s="2" t="inlineStr">
        <is>
          <t/>
        </is>
      </c>
      <c r="CC126" t="inlineStr">
        <is>
          <t/>
        </is>
      </c>
      <c r="CD126" s="2" t="inlineStr">
        <is>
          <t>declaração de nulidade</t>
        </is>
      </c>
      <c r="CE126" s="2" t="inlineStr">
        <is>
          <t>3</t>
        </is>
      </c>
      <c r="CF126" s="2" t="inlineStr">
        <is>
          <t/>
        </is>
      </c>
      <c r="CG126" t="inlineStr">
        <is>
          <t/>
        </is>
      </c>
      <c r="CH126" s="2" t="inlineStr">
        <is>
          <t>declarare a nulității</t>
        </is>
      </c>
      <c r="CI126" s="2" t="inlineStr">
        <is>
          <t>3</t>
        </is>
      </c>
      <c r="CJ126" s="2" t="inlineStr">
        <is>
          <t/>
        </is>
      </c>
      <c r="CK126" t="inlineStr">
        <is>
          <t/>
        </is>
      </c>
      <c r="CL126" s="2" t="inlineStr">
        <is>
          <t>vyhlásenie výmazu</t>
        </is>
      </c>
      <c r="CM126" s="2" t="inlineStr">
        <is>
          <t>3</t>
        </is>
      </c>
      <c r="CN126" s="2" t="inlineStr">
        <is>
          <t/>
        </is>
      </c>
      <c r="CO126" t="inlineStr">
        <is>
          <t/>
        </is>
      </c>
      <c r="CP126" s="2" t="inlineStr">
        <is>
          <t>razglasitev ničnosti</t>
        </is>
      </c>
      <c r="CQ126" s="2" t="inlineStr">
        <is>
          <t>3</t>
        </is>
      </c>
      <c r="CR126" s="2" t="inlineStr">
        <is>
          <t/>
        </is>
      </c>
      <c r="CS126" t="inlineStr">
        <is>
          <t/>
        </is>
      </c>
      <c r="CT126" s="2" t="inlineStr">
        <is>
          <t>ogiltigförklaring</t>
        </is>
      </c>
      <c r="CU126" s="2" t="inlineStr">
        <is>
          <t>3</t>
        </is>
      </c>
      <c r="CV126" s="2" t="inlineStr">
        <is>
          <t/>
        </is>
      </c>
      <c r="CW126" t="inlineStr">
        <is>
          <t/>
        </is>
      </c>
    </row>
    <row r="127">
      <c r="A127" s="1" t="str">
        <f>HYPERLINK("https://iate.europa.eu/entry/result/3579589/all", "3579589")</f>
        <v>3579589</v>
      </c>
      <c r="B127" t="inlineStr">
        <is>
          <t>PRODUCTION, TECHNOLOGY AND RESEARCH</t>
        </is>
      </c>
      <c r="C127" t="inlineStr">
        <is>
          <t>PRODUCTION, TECHNOLOGY AND RESEARCH|research and intellectual property</t>
        </is>
      </c>
      <c r="D127" t="inlineStr">
        <is>
          <t>no</t>
        </is>
      </c>
      <c r="E127" t="inlineStr">
        <is>
          <t/>
        </is>
      </c>
      <c r="F127" t="inlineStr">
        <is>
          <t/>
        </is>
      </c>
      <c r="G127" t="inlineStr">
        <is>
          <t/>
        </is>
      </c>
      <c r="H127" t="inlineStr">
        <is>
          <t/>
        </is>
      </c>
      <c r="I127" t="inlineStr">
        <is>
          <t/>
        </is>
      </c>
      <c r="J127" t="inlineStr">
        <is>
          <t/>
        </is>
      </c>
      <c r="K127" t="inlineStr">
        <is>
          <t/>
        </is>
      </c>
      <c r="L127" t="inlineStr">
        <is>
          <t/>
        </is>
      </c>
      <c r="M127" t="inlineStr">
        <is>
          <t/>
        </is>
      </c>
      <c r="N127" t="inlineStr">
        <is>
          <t/>
        </is>
      </c>
      <c r="O127" t="inlineStr">
        <is>
          <t/>
        </is>
      </c>
      <c r="P127" t="inlineStr">
        <is>
          <t/>
        </is>
      </c>
      <c r="Q127" t="inlineStr">
        <is>
          <t/>
        </is>
      </c>
      <c r="R127" s="2" t="inlineStr">
        <is>
          <t>mittelbare Markenverletzung</t>
        </is>
      </c>
      <c r="S127" s="2" t="inlineStr">
        <is>
          <t>4</t>
        </is>
      </c>
      <c r="T127" s="2" t="inlineStr">
        <is>
          <t/>
        </is>
      </c>
      <c r="U127" t="inlineStr">
        <is>
          <t>die Haftung von Zwischenhändlern für Verletzungen der Rechte des geistigen Eigentums, die dadurch entstehen, dass diese keine angemessenen „Maßnahmen zur Vermeidung von Verstößen“ anwenden und sich bestimmter Fälle von Verletzungen bewusst sind</t>
        </is>
      </c>
      <c r="V127" t="inlineStr">
        <is>
          <t/>
        </is>
      </c>
      <c r="W127" t="inlineStr">
        <is>
          <t/>
        </is>
      </c>
      <c r="X127" t="inlineStr">
        <is>
          <t/>
        </is>
      </c>
      <c r="Y127" t="inlineStr">
        <is>
          <t/>
        </is>
      </c>
      <c r="Z127" s="2" t="inlineStr">
        <is>
          <t>contributory trade mark infringement</t>
        </is>
      </c>
      <c r="AA127" s="2" t="inlineStr">
        <is>
          <t>4</t>
        </is>
      </c>
      <c r="AB127" s="2" t="inlineStr">
        <is>
          <t/>
        </is>
      </c>
      <c r="AC127" t="inlineStr">
        <is>
          <t>liability incurred by intermediaries for intellectual property infringement committed by not applying reasonable 'anti-infringing measures' and by being aware of specific instances of infringement</t>
        </is>
      </c>
      <c r="AD127" s="2" t="inlineStr">
        <is>
          <t>infracción indirecta de los derechos de marca</t>
        </is>
      </c>
      <c r="AE127" s="2" t="inlineStr">
        <is>
          <t>4</t>
        </is>
      </c>
      <c r="AF127" s="2" t="inlineStr">
        <is>
          <t/>
        </is>
      </c>
      <c r="AG127" t="inlineStr">
        <is>
          <t>responsabilidad incurrida por intermediarios de infracciones de propiedad intelectual por no aplicar las medidas adecuadas contra la infracción y conocer casos específicos de infracción</t>
        </is>
      </c>
      <c r="AH127" t="inlineStr">
        <is>
          <t/>
        </is>
      </c>
      <c r="AI127" t="inlineStr">
        <is>
          <t/>
        </is>
      </c>
      <c r="AJ127" t="inlineStr">
        <is>
          <t/>
        </is>
      </c>
      <c r="AK127" t="inlineStr">
        <is>
          <t/>
        </is>
      </c>
      <c r="AL127" t="inlineStr">
        <is>
          <t/>
        </is>
      </c>
      <c r="AM127" t="inlineStr">
        <is>
          <t/>
        </is>
      </c>
      <c r="AN127" t="inlineStr">
        <is>
          <t/>
        </is>
      </c>
      <c r="AO127" t="inlineStr">
        <is>
          <t/>
        </is>
      </c>
      <c r="AP127" s="2" t="inlineStr">
        <is>
          <t>atteinte indirecte portée à une marque</t>
        </is>
      </c>
      <c r="AQ127" s="2" t="inlineStr">
        <is>
          <t>4</t>
        </is>
      </c>
      <c r="AR127" s="2" t="inlineStr">
        <is>
          <t/>
        </is>
      </c>
      <c r="AS127" t="inlineStr">
        <is>
          <t>responsabilité encourue par des intermédiaires concernant des atteintes à la propriété intellectuelle vis-à-vis desquelles ils n'ont pas raisonnablement appliqué de "mesures anti-infraction" tout en étant au courant de l'existence de cas spécifiques d'atteintes à la PI</t>
        </is>
      </c>
      <c r="AT127" t="inlineStr">
        <is>
          <t/>
        </is>
      </c>
      <c r="AU127" t="inlineStr">
        <is>
          <t/>
        </is>
      </c>
      <c r="AV127" t="inlineStr">
        <is>
          <t/>
        </is>
      </c>
      <c r="AW127" t="inlineStr">
        <is>
          <t/>
        </is>
      </c>
      <c r="AX127" t="inlineStr">
        <is>
          <t/>
        </is>
      </c>
      <c r="AY127" t="inlineStr">
        <is>
          <t/>
        </is>
      </c>
      <c r="AZ127" t="inlineStr">
        <is>
          <t/>
        </is>
      </c>
      <c r="BA127" t="inlineStr">
        <is>
          <t/>
        </is>
      </c>
      <c r="BB127" t="inlineStr">
        <is>
          <t/>
        </is>
      </c>
      <c r="BC127" t="inlineStr">
        <is>
          <t/>
        </is>
      </c>
      <c r="BD127" t="inlineStr">
        <is>
          <t/>
        </is>
      </c>
      <c r="BE127" t="inlineStr">
        <is>
          <t/>
        </is>
      </c>
      <c r="BF127" s="2" t="inlineStr">
        <is>
          <t>concorso nella violazione di marchio</t>
        </is>
      </c>
      <c r="BG127" s="2" t="inlineStr">
        <is>
          <t>4</t>
        </is>
      </c>
      <c r="BH127" s="2" t="inlineStr">
        <is>
          <t/>
        </is>
      </c>
      <c r="BI127" t="inlineStr">
        <is>
          <t>responsabilità assunta da intermediari per una violazione della proprietà intellettuale commessa attraverso la mancata applicazione di ragionevoli misure di contrasto alle violazioni e la conoscenza di specifiche violazioni</t>
        </is>
      </c>
      <c r="BJ127" t="inlineStr">
        <is>
          <t/>
        </is>
      </c>
      <c r="BK127" t="inlineStr">
        <is>
          <t/>
        </is>
      </c>
      <c r="BL127" t="inlineStr">
        <is>
          <t/>
        </is>
      </c>
      <c r="BM127" t="inlineStr">
        <is>
          <t/>
        </is>
      </c>
      <c r="BN127" t="inlineStr">
        <is>
          <t/>
        </is>
      </c>
      <c r="BO127" t="inlineStr">
        <is>
          <t/>
        </is>
      </c>
      <c r="BP127" t="inlineStr">
        <is>
          <t/>
        </is>
      </c>
      <c r="BQ127" t="inlineStr">
        <is>
          <t/>
        </is>
      </c>
      <c r="BR127" t="inlineStr">
        <is>
          <t/>
        </is>
      </c>
      <c r="BS127" t="inlineStr">
        <is>
          <t/>
        </is>
      </c>
      <c r="BT127" t="inlineStr">
        <is>
          <t/>
        </is>
      </c>
      <c r="BU127" t="inlineStr">
        <is>
          <t/>
        </is>
      </c>
      <c r="BV127" t="inlineStr">
        <is>
          <t/>
        </is>
      </c>
      <c r="BW127" t="inlineStr">
        <is>
          <t/>
        </is>
      </c>
      <c r="BX127" t="inlineStr">
        <is>
          <t/>
        </is>
      </c>
      <c r="BY127" t="inlineStr">
        <is>
          <t/>
        </is>
      </c>
      <c r="BZ127" t="inlineStr">
        <is>
          <t/>
        </is>
      </c>
      <c r="CA127" t="inlineStr">
        <is>
          <t/>
        </is>
      </c>
      <c r="CB127" t="inlineStr">
        <is>
          <t/>
        </is>
      </c>
      <c r="CC127" t="inlineStr">
        <is>
          <t/>
        </is>
      </c>
      <c r="CD127" t="inlineStr">
        <is>
          <t/>
        </is>
      </c>
      <c r="CE127" t="inlineStr">
        <is>
          <t/>
        </is>
      </c>
      <c r="CF127" t="inlineStr">
        <is>
          <t/>
        </is>
      </c>
      <c r="CG127" t="inlineStr">
        <is>
          <t/>
        </is>
      </c>
      <c r="CH127" t="inlineStr">
        <is>
          <t/>
        </is>
      </c>
      <c r="CI127" t="inlineStr">
        <is>
          <t/>
        </is>
      </c>
      <c r="CJ127" t="inlineStr">
        <is>
          <t/>
        </is>
      </c>
      <c r="CK127" t="inlineStr">
        <is>
          <t/>
        </is>
      </c>
      <c r="CL127" t="inlineStr">
        <is>
          <t/>
        </is>
      </c>
      <c r="CM127" t="inlineStr">
        <is>
          <t/>
        </is>
      </c>
      <c r="CN127" t="inlineStr">
        <is>
          <t/>
        </is>
      </c>
      <c r="CO127" t="inlineStr">
        <is>
          <t/>
        </is>
      </c>
      <c r="CP127" t="inlineStr">
        <is>
          <t/>
        </is>
      </c>
      <c r="CQ127" t="inlineStr">
        <is>
          <t/>
        </is>
      </c>
      <c r="CR127" t="inlineStr">
        <is>
          <t/>
        </is>
      </c>
      <c r="CS127" t="inlineStr">
        <is>
          <t/>
        </is>
      </c>
      <c r="CT127" t="inlineStr">
        <is>
          <t/>
        </is>
      </c>
      <c r="CU127" t="inlineStr">
        <is>
          <t/>
        </is>
      </c>
      <c r="CV127" t="inlineStr">
        <is>
          <t/>
        </is>
      </c>
      <c r="CW127" t="inlineStr">
        <is>
          <t/>
        </is>
      </c>
    </row>
    <row r="128">
      <c r="A128" s="1" t="str">
        <f>HYPERLINK("https://iate.europa.eu/entry/result/888042/all", "888042")</f>
        <v>888042</v>
      </c>
      <c r="B128" t="inlineStr">
        <is>
          <t>PRODUCTION, TECHNOLOGY AND RESEARCH</t>
        </is>
      </c>
      <c r="C128" t="inlineStr">
        <is>
          <t>PRODUCTION, TECHNOLOGY AND RESEARCH|research and intellectual property|intellectual property</t>
        </is>
      </c>
      <c r="D128" t="inlineStr">
        <is>
          <t>yes</t>
        </is>
      </c>
      <c r="E128" t="inlineStr">
        <is>
          <t/>
        </is>
      </c>
      <c r="F128" s="2" t="inlineStr">
        <is>
          <t>новост</t>
        </is>
      </c>
      <c r="G128" s="2" t="inlineStr">
        <is>
          <t>3</t>
        </is>
      </c>
      <c r="H128" s="2" t="inlineStr">
        <is>
          <t/>
        </is>
      </c>
      <c r="I128" t="inlineStr">
        <is>
          <t/>
        </is>
      </c>
      <c r="J128" t="inlineStr">
        <is>
          <t/>
        </is>
      </c>
      <c r="K128" t="inlineStr">
        <is>
          <t/>
        </is>
      </c>
      <c r="L128" t="inlineStr">
        <is>
          <t/>
        </is>
      </c>
      <c r="M128" t="inlineStr">
        <is>
          <t/>
        </is>
      </c>
      <c r="N128" s="2" t="inlineStr">
        <is>
          <t>nyhed</t>
        </is>
      </c>
      <c r="O128" s="2" t="inlineStr">
        <is>
          <t>4</t>
        </is>
      </c>
      <c r="P128" s="2" t="inlineStr">
        <is>
          <t/>
        </is>
      </c>
      <c r="Q128" t="inlineStr">
        <is>
          <t>"Nyhed: en opfindelse anses for ny, hvis den ikke henhører under den kendte teknik."</t>
        </is>
      </c>
      <c r="R128" s="2" t="inlineStr">
        <is>
          <t>Neuheit</t>
        </is>
      </c>
      <c r="S128" s="2" t="inlineStr">
        <is>
          <t>1</t>
        </is>
      </c>
      <c r="T128" s="2" t="inlineStr">
        <is>
          <t/>
        </is>
      </c>
      <c r="U128" t="inlineStr">
        <is>
          <t/>
        </is>
      </c>
      <c r="V128" s="2" t="inlineStr">
        <is>
          <t>νέο επινόημα|
νεωτερισμός</t>
        </is>
      </c>
      <c r="W128" s="2" t="inlineStr">
        <is>
          <t>4|
4</t>
        </is>
      </c>
      <c r="X128" s="2" t="inlineStr">
        <is>
          <t xml:space="preserve">|
</t>
        </is>
      </c>
      <c r="Y128" t="inlineStr">
        <is>
          <t>---</t>
        </is>
      </c>
      <c r="Z128" s="2" t="inlineStr">
        <is>
          <t>novelty</t>
        </is>
      </c>
      <c r="AA128" s="2" t="inlineStr">
        <is>
          <t>3</t>
        </is>
      </c>
      <c r="AB128" s="2" t="inlineStr">
        <is>
          <t/>
        </is>
      </c>
      <c r="AC128" t="inlineStr">
        <is>
          <t>A prerequiste for the patentability of an invention. An invention is considered to be new or novel if it does not form part of the "state of the art", i.e. if it has not been made available to the public by means of a written or oral description, by use, or in any other way, before the date of filing of the patent application.</t>
        </is>
      </c>
      <c r="AD128" s="2" t="inlineStr">
        <is>
          <t>novedad</t>
        </is>
      </c>
      <c r="AE128" s="2" t="inlineStr">
        <is>
          <t>2</t>
        </is>
      </c>
      <c r="AF128" s="2" t="inlineStr">
        <is>
          <t/>
        </is>
      </c>
      <c r="AG128" t="inlineStr">
        <is>
          <t>"Se considera que una invención es nueva cuando no está comprendida en el estado de la técnica."</t>
        </is>
      </c>
      <c r="AH128" s="2" t="inlineStr">
        <is>
          <t>uudsus</t>
        </is>
      </c>
      <c r="AI128" s="2" t="inlineStr">
        <is>
          <t>2</t>
        </is>
      </c>
      <c r="AJ128" s="2" t="inlineStr">
        <is>
          <t/>
        </is>
      </c>
      <c r="AK128" t="inlineStr">
        <is>
          <t/>
        </is>
      </c>
      <c r="AL128" s="2" t="inlineStr">
        <is>
          <t>uutuus</t>
        </is>
      </c>
      <c r="AM128" s="2" t="inlineStr">
        <is>
          <t>3</t>
        </is>
      </c>
      <c r="AN128" s="2" t="inlineStr">
        <is>
          <t/>
        </is>
      </c>
      <c r="AO128" t="inlineStr">
        <is>
          <t>"Keksinnön katsotaan olevan uusi, jos se ei kuulu tekniikan tasoon."</t>
        </is>
      </c>
      <c r="AP128" s="2" t="inlineStr">
        <is>
          <t>nouveauté</t>
        </is>
      </c>
      <c r="AQ128" s="2" t="inlineStr">
        <is>
          <t>3</t>
        </is>
      </c>
      <c r="AR128" s="2" t="inlineStr">
        <is>
          <t/>
        </is>
      </c>
      <c r="AS128" t="inlineStr">
        <is>
          <t>pour être brevetable, l'invention doit être nouvelle, c'est-à-dire qu'on ne la retrouve pas telle quelle dans l'état de la technique.</t>
        </is>
      </c>
      <c r="AT128" s="2" t="inlineStr">
        <is>
          <t>úrnuacht</t>
        </is>
      </c>
      <c r="AU128" s="2" t="inlineStr">
        <is>
          <t>3</t>
        </is>
      </c>
      <c r="AV128" s="2" t="inlineStr">
        <is>
          <t/>
        </is>
      </c>
      <c r="AW128" t="inlineStr">
        <is>
          <t/>
        </is>
      </c>
      <c r="AX128" t="inlineStr">
        <is>
          <t/>
        </is>
      </c>
      <c r="AY128" t="inlineStr">
        <is>
          <t/>
        </is>
      </c>
      <c r="AZ128" t="inlineStr">
        <is>
          <t/>
        </is>
      </c>
      <c r="BA128" t="inlineStr">
        <is>
          <t/>
        </is>
      </c>
      <c r="BB128" t="inlineStr">
        <is>
          <t/>
        </is>
      </c>
      <c r="BC128" t="inlineStr">
        <is>
          <t/>
        </is>
      </c>
      <c r="BD128" t="inlineStr">
        <is>
          <t/>
        </is>
      </c>
      <c r="BE128" t="inlineStr">
        <is>
          <t/>
        </is>
      </c>
      <c r="BF128" s="2" t="inlineStr">
        <is>
          <t>novità</t>
        </is>
      </c>
      <c r="BG128" s="2" t="inlineStr">
        <is>
          <t>3</t>
        </is>
      </c>
      <c r="BH128" s="2" t="inlineStr">
        <is>
          <t/>
        </is>
      </c>
      <c r="BI128" t="inlineStr">
        <is>
          <t>assieme all'attività inventiva, all'applicazione industriale e alla liceità, è uno dei requisiti di brevettabilità. Per "novità" si intende che il trovato non deve essere già compreso nello stato della tecnica.</t>
        </is>
      </c>
      <c r="BJ128" t="inlineStr">
        <is>
          <t/>
        </is>
      </c>
      <c r="BK128" t="inlineStr">
        <is>
          <t/>
        </is>
      </c>
      <c r="BL128" t="inlineStr">
        <is>
          <t/>
        </is>
      </c>
      <c r="BM128" t="inlineStr">
        <is>
          <t/>
        </is>
      </c>
      <c r="BN128" s="2" t="inlineStr">
        <is>
          <t>novitāte</t>
        </is>
      </c>
      <c r="BO128" s="2" t="inlineStr">
        <is>
          <t>2</t>
        </is>
      </c>
      <c r="BP128" s="2" t="inlineStr">
        <is>
          <t/>
        </is>
      </c>
      <c r="BQ128" t="inlineStr">
        <is>
          <t>Priekšnoteikums patenta izņemšanai par izgudrojumu.</t>
        </is>
      </c>
      <c r="BR128" s="2" t="inlineStr">
        <is>
          <t>novità</t>
        </is>
      </c>
      <c r="BS128" s="2" t="inlineStr">
        <is>
          <t>3</t>
        </is>
      </c>
      <c r="BT128" s="2" t="inlineStr">
        <is>
          <t/>
        </is>
      </c>
      <c r="BU128" t="inlineStr">
        <is>
          <t>prerekwiżit biex invenzjoni tingħata privattiva. Invenzjoni titqies bħala ġdida jekk ma tagħmilx parti mill-"ogħla livell ta' żvilupp tekniku", jiġifieri jekk ma tkunx saret disponibbli għall-pubbliku permezz ta' deskrizzjoni bil-miktub jew bil-fomm, bl-użu, jew b'xi mod ieħor, qabel id-data li fiha titressaq applikazzjoni għal privattiva Ewropea</t>
        </is>
      </c>
      <c r="BV128" s="2" t="inlineStr">
        <is>
          <t>nieuwheid</t>
        </is>
      </c>
      <c r="BW128" s="2" t="inlineStr">
        <is>
          <t>3</t>
        </is>
      </c>
      <c r="BX128" s="2" t="inlineStr">
        <is>
          <t/>
        </is>
      </c>
      <c r="BY128" t="inlineStr">
        <is>
          <t>In het Verdrag wordt in art. 54 "nieuwheid" gedefinieerd als "geen deel uitmaken van de stand van de techniek". Het is naast uitvinderswerkzaamheid en technische toepasbaarheid een van de drie basisvereisten.</t>
        </is>
      </c>
      <c r="BZ128" s="2" t="inlineStr">
        <is>
          <t>nowość</t>
        </is>
      </c>
      <c r="CA128" s="2" t="inlineStr">
        <is>
          <t>2</t>
        </is>
      </c>
      <c r="CB128" s="2" t="inlineStr">
        <is>
          <t/>
        </is>
      </c>
      <c r="CC128" t="inlineStr">
        <is>
          <t>jeden z warunków udzielenia patentu na wynalazek: wynalazek uważa się za nowy, jeżeli nie jest on częścią stanu techniki</t>
        </is>
      </c>
      <c r="CD128" t="inlineStr">
        <is>
          <t/>
        </is>
      </c>
      <c r="CE128" t="inlineStr">
        <is>
          <t/>
        </is>
      </c>
      <c r="CF128" t="inlineStr">
        <is>
          <t/>
        </is>
      </c>
      <c r="CG128" t="inlineStr">
        <is>
          <t/>
        </is>
      </c>
      <c r="CH128" t="inlineStr">
        <is>
          <t/>
        </is>
      </c>
      <c r="CI128" t="inlineStr">
        <is>
          <t/>
        </is>
      </c>
      <c r="CJ128" t="inlineStr">
        <is>
          <t/>
        </is>
      </c>
      <c r="CK128" t="inlineStr">
        <is>
          <t/>
        </is>
      </c>
      <c r="CL128" t="inlineStr">
        <is>
          <t/>
        </is>
      </c>
      <c r="CM128" t="inlineStr">
        <is>
          <t/>
        </is>
      </c>
      <c r="CN128" t="inlineStr">
        <is>
          <t/>
        </is>
      </c>
      <c r="CO128" t="inlineStr">
        <is>
          <t/>
        </is>
      </c>
      <c r="CP128" s="2" t="inlineStr">
        <is>
          <t>novost</t>
        </is>
      </c>
      <c r="CQ128" s="2" t="inlineStr">
        <is>
          <t>3</t>
        </is>
      </c>
      <c r="CR128" s="2" t="inlineStr">
        <is>
          <t/>
        </is>
      </c>
      <c r="CS128" t="inlineStr">
        <is>
          <t/>
        </is>
      </c>
      <c r="CT128" s="2" t="inlineStr">
        <is>
          <t>nyhet</t>
        </is>
      </c>
      <c r="CU128" s="2" t="inlineStr">
        <is>
          <t>2</t>
        </is>
      </c>
      <c r="CV128" s="2" t="inlineStr">
        <is>
          <t/>
        </is>
      </c>
      <c r="CW128" t="inlineStr">
        <is>
          <t>"Uppfinning skall anses vara ny, om den ej utgör del av teknikens ståndpunkt."</t>
        </is>
      </c>
    </row>
    <row r="129">
      <c r="A129" s="1" t="str">
        <f>HYPERLINK("https://iate.europa.eu/entry/result/755093/all", "755093")</f>
        <v>755093</v>
      </c>
      <c r="B129" t="inlineStr">
        <is>
          <t>PRODUCTION, TECHNOLOGY AND RESEARCH</t>
        </is>
      </c>
      <c r="C129" t="inlineStr">
        <is>
          <t>PRODUCTION, TECHNOLOGY AND RESEARCH|research and intellectual property|intellectual property</t>
        </is>
      </c>
      <c r="D129" t="inlineStr">
        <is>
          <t>yes</t>
        </is>
      </c>
      <c r="E129" t="inlineStr">
        <is>
          <t/>
        </is>
      </c>
      <c r="F129" s="2" t="inlineStr">
        <is>
          <t>нарушение на патент|
нарушение на патентни права</t>
        </is>
      </c>
      <c r="G129" s="2" t="inlineStr">
        <is>
          <t>3|
3</t>
        </is>
      </c>
      <c r="H129" s="2" t="inlineStr">
        <is>
          <t xml:space="preserve">|
</t>
        </is>
      </c>
      <c r="I129" t="inlineStr">
        <is>
          <t>всяко използване на изобретение, което влиза в обхвата на патентната закрила и е извършено без съгласието на патентопритежателя</t>
        </is>
      </c>
      <c r="J129" s="2" t="inlineStr">
        <is>
          <t>porušení patentu</t>
        </is>
      </c>
      <c r="K129" s="2" t="inlineStr">
        <is>
          <t>3</t>
        </is>
      </c>
      <c r="L129" s="2" t="inlineStr">
        <is>
          <t/>
        </is>
      </c>
      <c r="M129" t="inlineStr">
        <is>
          <t/>
        </is>
      </c>
      <c r="N129" s="2" t="inlineStr">
        <is>
          <t>patentindgreb|
patentkrænkelse</t>
        </is>
      </c>
      <c r="O129" s="2" t="inlineStr">
        <is>
          <t>4|
4</t>
        </is>
      </c>
      <c r="P129" s="2" t="inlineStr">
        <is>
          <t xml:space="preserve">|
</t>
        </is>
      </c>
      <c r="Q129" t="inlineStr">
        <is>
          <t>"Dersom nogen uhjemlet udnytter en patenteret opfindelse ... foreligger der en krænkelse, ofte kaldet et patentindgreb"</t>
        </is>
      </c>
      <c r="R129" s="2" t="inlineStr">
        <is>
          <t>Patentverletzung</t>
        </is>
      </c>
      <c r="S129" s="2" t="inlineStr">
        <is>
          <t>3</t>
        </is>
      </c>
      <c r="T129" s="2" t="inlineStr">
        <is>
          <t/>
        </is>
      </c>
      <c r="U129" t="inlineStr">
        <is>
          <t>Verletzung eines auf einem Patent beruhenden ausschließlichen Rechts des geistigen Eigentums</t>
        </is>
      </c>
      <c r="V129" s="2" t="inlineStr">
        <is>
          <t>παραβίαση διπλώματος ευρεσιτεχνίας|
προσβολής διπλώματος ευρεσιτεχνίας</t>
        </is>
      </c>
      <c r="W129" s="2" t="inlineStr">
        <is>
          <t>3|
3</t>
        </is>
      </c>
      <c r="X129" s="2" t="inlineStr">
        <is>
          <t xml:space="preserve">|
</t>
        </is>
      </c>
      <c r="Y129" t="inlineStr">
        <is>
          <t>η παραβίαση δικαιωμάτων διανοητικής ιδιοκτησίας κατά την οποία κάποιος χρησιμοποιεί χωρίς άδεια προϊόν ή εφεύρεση που προστατεύεται με δίπλωμα ευρεσιτεχνίας</t>
        </is>
      </c>
      <c r="Z129" s="2" t="inlineStr">
        <is>
          <t>patent infringement|
infringement|
infringement of a patent</t>
        </is>
      </c>
      <c r="AA129" s="2" t="inlineStr">
        <is>
          <t>3|
3|
3</t>
        </is>
      </c>
      <c r="AB129" s="2" t="inlineStr">
        <is>
          <t xml:space="preserve">|
|
</t>
        </is>
      </c>
      <c r="AC129" t="inlineStr">
        <is>
          <t>violation of an exclusive intellectual property right granted by a patent</t>
        </is>
      </c>
      <c r="AD129" s="2" t="inlineStr">
        <is>
          <t>violación de una patente</t>
        </is>
      </c>
      <c r="AE129" s="2" t="inlineStr">
        <is>
          <t>3</t>
        </is>
      </c>
      <c r="AF129" s="2" t="inlineStr">
        <is>
          <t/>
        </is>
      </c>
      <c r="AG129" t="inlineStr">
        <is>
          <t/>
        </is>
      </c>
      <c r="AH129" s="2" t="inlineStr">
        <is>
          <t>patendiõiguse rikkumine</t>
        </is>
      </c>
      <c r="AI129" s="2" t="inlineStr">
        <is>
          <t>3</t>
        </is>
      </c>
      <c r="AJ129" s="2" t="inlineStr">
        <is>
          <t/>
        </is>
      </c>
      <c r="AK129" t="inlineStr">
        <is>
          <t/>
        </is>
      </c>
      <c r="AL129" t="inlineStr">
        <is>
          <t/>
        </is>
      </c>
      <c r="AM129" t="inlineStr">
        <is>
          <t/>
        </is>
      </c>
      <c r="AN129" t="inlineStr">
        <is>
          <t/>
        </is>
      </c>
      <c r="AO129" t="inlineStr">
        <is>
          <t/>
        </is>
      </c>
      <c r="AP129" s="2" t="inlineStr">
        <is>
          <t>atteinte à un brevet|
contrefaçon d'un brevet</t>
        </is>
      </c>
      <c r="AQ129" s="2" t="inlineStr">
        <is>
          <t>2|
3</t>
        </is>
      </c>
      <c r="AR129" s="2" t="inlineStr">
        <is>
          <t xml:space="preserve">|
</t>
        </is>
      </c>
      <c r="AS129" t="inlineStr">
        <is>
          <t>violation d'un droit exclusif de propriété intellectuelle conféré par un brevet</t>
        </is>
      </c>
      <c r="AT129" s="2" t="inlineStr">
        <is>
          <t>sárú ar phaitinn|
sárú paitinne</t>
        </is>
      </c>
      <c r="AU129" s="2" t="inlineStr">
        <is>
          <t>3|
3</t>
        </is>
      </c>
      <c r="AV129" s="2" t="inlineStr">
        <is>
          <t xml:space="preserve">|
</t>
        </is>
      </c>
      <c r="AW129" t="inlineStr">
        <is>
          <t/>
        </is>
      </c>
      <c r="AX129" s="2" t="inlineStr">
        <is>
          <t>povreda patenta</t>
        </is>
      </c>
      <c r="AY129" s="2" t="inlineStr">
        <is>
          <t>4</t>
        </is>
      </c>
      <c r="AZ129" s="2" t="inlineStr">
        <is>
          <t/>
        </is>
      </c>
      <c r="BA129" t="inlineStr">
        <is>
          <t>upotreba proizvoda ili izuma zaštićenog patentom bez odobrenja nositelja patenta</t>
        </is>
      </c>
      <c r="BB129" s="2" t="inlineStr">
        <is>
          <t>bitorlás|
szabadalombitorlás</t>
        </is>
      </c>
      <c r="BC129" s="2" t="inlineStr">
        <is>
          <t>4|
4</t>
        </is>
      </c>
      <c r="BD129" s="2" t="inlineStr">
        <is>
          <t xml:space="preserve">|
</t>
        </is>
      </c>
      <c r="BE129" t="inlineStr">
        <is>
          <t>szabadalmi oltalom alatt álló találmány jogosulatlan hasznosítása</t>
        </is>
      </c>
      <c r="BF129" s="2" t="inlineStr">
        <is>
          <t>contraffazione di un brevetto</t>
        </is>
      </c>
      <c r="BG129" s="2" t="inlineStr">
        <is>
          <t>3</t>
        </is>
      </c>
      <c r="BH129" s="2" t="inlineStr">
        <is>
          <t/>
        </is>
      </c>
      <c r="BI129" t="inlineStr">
        <is>
          <t/>
        </is>
      </c>
      <c r="BJ129" s="2" t="inlineStr">
        <is>
          <t>patento pažeidimas</t>
        </is>
      </c>
      <c r="BK129" s="2" t="inlineStr">
        <is>
          <t>3</t>
        </is>
      </c>
      <c r="BL129" s="2" t="inlineStr">
        <is>
          <t/>
        </is>
      </c>
      <c r="BM129" t="inlineStr">
        <is>
          <t>&lt;div&gt;patento savininko turimų išimtinių teisių drausti kitiems asmenims be jo leidimo gaminti, naudoti, siūlyti parduoti, parduoti, importuoti ar eksportuoti patentuotą gaminį arba jo patentuotu būdu pagamintą gaminį pažeidimas&lt;/div&gt;</t>
        </is>
      </c>
      <c r="BN129" s="2" t="inlineStr">
        <is>
          <t>patenta pārkāpums</t>
        </is>
      </c>
      <c r="BO129" s="2" t="inlineStr">
        <is>
          <t>3</t>
        </is>
      </c>
      <c r="BP129" s="2" t="inlineStr">
        <is>
          <t/>
        </is>
      </c>
      <c r="BQ129" t="inlineStr">
        <is>
          <t>ar patentu [&lt;a href="/entry/result/1615107/all" id="ENTRY_TO_ENTRY_CONVERTER" target="_blank"&gt;IATE:1615107&lt;/a&gt;] nodrošināto tiesību pārkāpums</t>
        </is>
      </c>
      <c r="BR129" s="2" t="inlineStr">
        <is>
          <t>ksur ta' privattiva</t>
        </is>
      </c>
      <c r="BS129" s="2" t="inlineStr">
        <is>
          <t>3</t>
        </is>
      </c>
      <c r="BT129" s="2" t="inlineStr">
        <is>
          <t/>
        </is>
      </c>
      <c r="BU129" t="inlineStr">
        <is>
          <t>ksur tad-dritt ta' proprjetà intellettwali esklużiva mogħti minn privattiva</t>
        </is>
      </c>
      <c r="BV129" s="2" t="inlineStr">
        <is>
          <t>inbreuk op een octrooi|
octrooi-inbreuk</t>
        </is>
      </c>
      <c r="BW129" s="2" t="inlineStr">
        <is>
          <t>3|
3</t>
        </is>
      </c>
      <c r="BX129" s="2" t="inlineStr">
        <is>
          <t xml:space="preserve">|
</t>
        </is>
      </c>
      <c r="BY129" t="inlineStr">
        <is>
          <t/>
        </is>
      </c>
      <c r="BZ129" s="2" t="inlineStr">
        <is>
          <t>naruszenie patentu</t>
        </is>
      </c>
      <c r="CA129" s="2" t="inlineStr">
        <is>
          <t>2</t>
        </is>
      </c>
      <c r="CB129" s="2" t="inlineStr">
        <is>
          <t/>
        </is>
      </c>
      <c r="CC129" t="inlineStr">
        <is>
          <t>korzystanie z przedmiotu patentu w sposób zarobkowy lub zawodowy przez nieuprawnionego (tj. osobę niemającą zgody właściciela lub niedziałającą w ramach dozwolonego użytku)</t>
        </is>
      </c>
      <c r="CD129" s="2" t="inlineStr">
        <is>
          <t>violação de patente</t>
        </is>
      </c>
      <c r="CE129" s="2" t="inlineStr">
        <is>
          <t>3</t>
        </is>
      </c>
      <c r="CF129" s="2" t="inlineStr">
        <is>
          <t/>
        </is>
      </c>
      <c r="CG129" t="inlineStr">
        <is>
          <t/>
        </is>
      </c>
      <c r="CH129" s="2" t="inlineStr">
        <is>
          <t>încălcarea drepturilor conferite de un brevet</t>
        </is>
      </c>
      <c r="CI129" s="2" t="inlineStr">
        <is>
          <t>2</t>
        </is>
      </c>
      <c r="CJ129" s="2" t="inlineStr">
        <is>
          <t/>
        </is>
      </c>
      <c r="CK129" t="inlineStr">
        <is>
          <t>încălcarea unui drept exclusiv de proprietate intelectuală conferit de un brevet</t>
        </is>
      </c>
      <c r="CL129" s="2" t="inlineStr">
        <is>
          <t>porušenie patentu</t>
        </is>
      </c>
      <c r="CM129" s="2" t="inlineStr">
        <is>
          <t>3</t>
        </is>
      </c>
      <c r="CN129" s="2" t="inlineStr">
        <is>
          <t/>
        </is>
      </c>
      <c r="CO129" t="inlineStr">
        <is>
          <t/>
        </is>
      </c>
      <c r="CP129" s="2" t="inlineStr">
        <is>
          <t>kršitev patenta</t>
        </is>
      </c>
      <c r="CQ129" s="2" t="inlineStr">
        <is>
          <t>3</t>
        </is>
      </c>
      <c r="CR129" s="2" t="inlineStr">
        <is>
          <t/>
        </is>
      </c>
      <c r="CS129" t="inlineStr">
        <is>
          <t>uporaba izdelka ali izuma, zaščitenega s patentom, brez pooblastila imetnika patenta</t>
        </is>
      </c>
      <c r="CT129" t="inlineStr">
        <is>
          <t/>
        </is>
      </c>
      <c r="CU129" t="inlineStr">
        <is>
          <t/>
        </is>
      </c>
      <c r="CV129" t="inlineStr">
        <is>
          <t/>
        </is>
      </c>
      <c r="CW129" t="inlineStr">
        <is>
          <t/>
        </is>
      </c>
    </row>
    <row r="130">
      <c r="A130" s="1" t="str">
        <f>HYPERLINK("https://iate.europa.eu/entry/result/851925/all", "851925")</f>
        <v>851925</v>
      </c>
      <c r="B130" t="inlineStr">
        <is>
          <t>LAW;PRODUCTION, TECHNOLOGY AND RESEARCH</t>
        </is>
      </c>
      <c r="C130" t="inlineStr">
        <is>
          <t>LAW;PRODUCTION, TECHNOLOGY AND RESEARCH|research and intellectual property|intellectual property</t>
        </is>
      </c>
      <c r="D130" t="inlineStr">
        <is>
          <t>yes</t>
        </is>
      </c>
      <c r="E130" t="inlineStr">
        <is>
          <t/>
        </is>
      </c>
      <c r="F130" t="inlineStr">
        <is>
          <t/>
        </is>
      </c>
      <c r="G130" t="inlineStr">
        <is>
          <t/>
        </is>
      </c>
      <c r="H130" t="inlineStr">
        <is>
          <t/>
        </is>
      </c>
      <c r="I130" t="inlineStr">
        <is>
          <t/>
        </is>
      </c>
      <c r="J130" t="inlineStr">
        <is>
          <t/>
        </is>
      </c>
      <c r="K130" t="inlineStr">
        <is>
          <t/>
        </is>
      </c>
      <c r="L130" t="inlineStr">
        <is>
          <t/>
        </is>
      </c>
      <c r="M130" t="inlineStr">
        <is>
          <t/>
        </is>
      </c>
      <c r="N130" s="2" t="inlineStr">
        <is>
          <t>søgsmål om krænkelse</t>
        </is>
      </c>
      <c r="O130" s="2" t="inlineStr">
        <is>
          <t>3</t>
        </is>
      </c>
      <c r="P130" s="2" t="inlineStr">
        <is>
          <t/>
        </is>
      </c>
      <c r="Q130" t="inlineStr">
        <is>
          <t/>
        </is>
      </c>
      <c r="R130" s="2" t="inlineStr">
        <is>
          <t>Patentverletzungsklage|
Verletzungsklage</t>
        </is>
      </c>
      <c r="S130" s="2" t="inlineStr">
        <is>
          <t>3|
3</t>
        </is>
      </c>
      <c r="T130" s="2" t="inlineStr">
        <is>
          <t xml:space="preserve">|
</t>
        </is>
      </c>
      <c r="U130" t="inlineStr">
        <is>
          <t/>
        </is>
      </c>
      <c r="V130" s="2" t="inlineStr">
        <is>
          <t>αγωγή για παραποίηση/απομίμηση</t>
        </is>
      </c>
      <c r="W130" s="2" t="inlineStr">
        <is>
          <t>3</t>
        </is>
      </c>
      <c r="X130" s="2" t="inlineStr">
        <is>
          <t/>
        </is>
      </c>
      <c r="Y130" t="inlineStr">
        <is>
          <t/>
        </is>
      </c>
      <c r="Z130" s="2" t="inlineStr">
        <is>
          <t>infringement proceedings|
action for infringement|
infringement action|
action for infringement of patent</t>
        </is>
      </c>
      <c r="AA130" s="2" t="inlineStr">
        <is>
          <t>3|
3|
3|
3</t>
        </is>
      </c>
      <c r="AB130" s="2" t="inlineStr">
        <is>
          <t xml:space="preserve">|
|
|
</t>
        </is>
      </c>
      <c r="AC130" t="inlineStr">
        <is>
          <t>legal action which may be taken in order to enforce an &lt;a href="https://iate.europa.eu/entry/result/1899602/en" target="_blank"&gt;intellectual property right&lt;/a&gt;</t>
        </is>
      </c>
      <c r="AD130" s="2" t="inlineStr">
        <is>
          <t>acción por usurpación de la patente</t>
        </is>
      </c>
      <c r="AE130" s="2" t="inlineStr">
        <is>
          <t>3</t>
        </is>
      </c>
      <c r="AF130" s="2" t="inlineStr">
        <is>
          <t/>
        </is>
      </c>
      <c r="AG130" t="inlineStr">
        <is>
          <t/>
        </is>
      </c>
      <c r="AH130" t="inlineStr">
        <is>
          <t/>
        </is>
      </c>
      <c r="AI130" t="inlineStr">
        <is>
          <t/>
        </is>
      </c>
      <c r="AJ130" t="inlineStr">
        <is>
          <t/>
        </is>
      </c>
      <c r="AK130" t="inlineStr">
        <is>
          <t/>
        </is>
      </c>
      <c r="AL130" s="2" t="inlineStr">
        <is>
          <t>patenttiloukkauskanne|
patentinloukkaus|
patentin loukkausta koskeva kanne</t>
        </is>
      </c>
      <c r="AM130" s="2" t="inlineStr">
        <is>
          <t>1|
3|
3</t>
        </is>
      </c>
      <c r="AN130" s="2" t="inlineStr">
        <is>
          <t xml:space="preserve">|
|
</t>
        </is>
      </c>
      <c r="AO130" t="inlineStr">
        <is>
          <t/>
        </is>
      </c>
      <c r="AP130" s="2" t="inlineStr">
        <is>
          <t>action en contrefaçon</t>
        </is>
      </c>
      <c r="AQ130" s="2" t="inlineStr">
        <is>
          <t>3</t>
        </is>
      </c>
      <c r="AR130" s="2" t="inlineStr">
        <is>
          <t/>
        </is>
      </c>
      <c r="AS130" t="inlineStr">
        <is>
          <t>action judiciaire qui peut être engagée pour faire valoir des droits de propriété intellectuelle (brevet, marque, droit d'auteur, etc.)</t>
        </is>
      </c>
      <c r="AT130" s="2" t="inlineStr">
        <is>
          <t>imeachtaí um shárú</t>
        </is>
      </c>
      <c r="AU130" s="2" t="inlineStr">
        <is>
          <t>3</t>
        </is>
      </c>
      <c r="AV130" s="2" t="inlineStr">
        <is>
          <t/>
        </is>
      </c>
      <c r="AW130" t="inlineStr">
        <is>
          <t/>
        </is>
      </c>
      <c r="AX130" t="inlineStr">
        <is>
          <t/>
        </is>
      </c>
      <c r="AY130" t="inlineStr">
        <is>
          <t/>
        </is>
      </c>
      <c r="AZ130" t="inlineStr">
        <is>
          <t/>
        </is>
      </c>
      <c r="BA130" t="inlineStr">
        <is>
          <t/>
        </is>
      </c>
      <c r="BB130" t="inlineStr">
        <is>
          <t/>
        </is>
      </c>
      <c r="BC130" t="inlineStr">
        <is>
          <t/>
        </is>
      </c>
      <c r="BD130" t="inlineStr">
        <is>
          <t/>
        </is>
      </c>
      <c r="BE130" t="inlineStr">
        <is>
          <t/>
        </is>
      </c>
      <c r="BF130" s="2" t="inlineStr">
        <is>
          <t>azione in materia di contraffazione</t>
        </is>
      </c>
      <c r="BG130" s="2" t="inlineStr">
        <is>
          <t>2</t>
        </is>
      </c>
      <c r="BH130" s="2" t="inlineStr">
        <is>
          <t/>
        </is>
      </c>
      <c r="BI130" t="inlineStr">
        <is>
          <t/>
        </is>
      </c>
      <c r="BJ130" t="inlineStr">
        <is>
          <t/>
        </is>
      </c>
      <c r="BK130" t="inlineStr">
        <is>
          <t/>
        </is>
      </c>
      <c r="BL130" t="inlineStr">
        <is>
          <t/>
        </is>
      </c>
      <c r="BM130" t="inlineStr">
        <is>
          <t/>
        </is>
      </c>
      <c r="BN130" t="inlineStr">
        <is>
          <t/>
        </is>
      </c>
      <c r="BO130" t="inlineStr">
        <is>
          <t/>
        </is>
      </c>
      <c r="BP130" t="inlineStr">
        <is>
          <t/>
        </is>
      </c>
      <c r="BQ130" t="inlineStr">
        <is>
          <t/>
        </is>
      </c>
      <c r="BR130" s="2" t="inlineStr">
        <is>
          <t>azzjoni għal ksur</t>
        </is>
      </c>
      <c r="BS130" s="2" t="inlineStr">
        <is>
          <t>3</t>
        </is>
      </c>
      <c r="BT130" s="2" t="inlineStr">
        <is>
          <t/>
        </is>
      </c>
      <c r="BU130" t="inlineStr">
        <is>
          <t>azzjoni legali li tista' tittieħed sabiex jiġi infurzat id-dritt ta' proprjetà intellettwali [ &lt;a href="/entry/result/1899602/all" id="ENTRY_TO_ENTRY_CONVERTER" target="_blank"&gt;IATE:1899602&lt;/a&gt; ]</t>
        </is>
      </c>
      <c r="BV130" s="2" t="inlineStr">
        <is>
          <t>inbreukprocedure|
rechtsvordering betreffende inbreuk</t>
        </is>
      </c>
      <c r="BW130" s="2" t="inlineStr">
        <is>
          <t>2|
2</t>
        </is>
      </c>
      <c r="BX130" s="2" t="inlineStr">
        <is>
          <t xml:space="preserve">|
</t>
        </is>
      </c>
      <c r="BY130" t="inlineStr">
        <is>
          <t/>
        </is>
      </c>
      <c r="BZ130" s="2" t="inlineStr">
        <is>
          <t>postępowanie o naruszenie</t>
        </is>
      </c>
      <c r="CA130" s="2" t="inlineStr">
        <is>
          <t>3</t>
        </is>
      </c>
      <c r="CB130" s="2" t="inlineStr">
        <is>
          <t/>
        </is>
      </c>
      <c r="CC130" t="inlineStr">
        <is>
          <t/>
        </is>
      </c>
      <c r="CD130" s="2" t="inlineStr">
        <is>
          <t>ação por violação|
processo por violação|
ação judicial por violação do direito de patente|
ação de infração</t>
        </is>
      </c>
      <c r="CE130" s="2" t="inlineStr">
        <is>
          <t>3|
3|
3|
3</t>
        </is>
      </c>
      <c r="CF130" s="2" t="inlineStr">
        <is>
          <t xml:space="preserve">|
|
|
</t>
        </is>
      </c>
      <c r="CG130" t="inlineStr">
        <is>
          <t/>
        </is>
      </c>
      <c r="CH130" t="inlineStr">
        <is>
          <t/>
        </is>
      </c>
      <c r="CI130" t="inlineStr">
        <is>
          <t/>
        </is>
      </c>
      <c r="CJ130" t="inlineStr">
        <is>
          <t/>
        </is>
      </c>
      <c r="CK130" t="inlineStr">
        <is>
          <t/>
        </is>
      </c>
      <c r="CL130" s="2" t="inlineStr">
        <is>
          <t>konanie o porušení práv</t>
        </is>
      </c>
      <c r="CM130" s="2" t="inlineStr">
        <is>
          <t>3</t>
        </is>
      </c>
      <c r="CN130" s="2" t="inlineStr">
        <is>
          <t/>
        </is>
      </c>
      <c r="CO130" t="inlineStr">
        <is>
          <t>postup na ochranu práv duševného vlastníctva v prípade ich porušenia</t>
        </is>
      </c>
      <c r="CP130" t="inlineStr">
        <is>
          <t/>
        </is>
      </c>
      <c r="CQ130" t="inlineStr">
        <is>
          <t/>
        </is>
      </c>
      <c r="CR130" t="inlineStr">
        <is>
          <t/>
        </is>
      </c>
      <c r="CS130" t="inlineStr">
        <is>
          <t/>
        </is>
      </c>
      <c r="CT130" s="2" t="inlineStr">
        <is>
          <t>mål om intrång|
åtal för patentintrång</t>
        </is>
      </c>
      <c r="CU130" s="2" t="inlineStr">
        <is>
          <t>3|
3</t>
        </is>
      </c>
      <c r="CV130" s="2" t="inlineStr">
        <is>
          <t xml:space="preserve">|
</t>
        </is>
      </c>
      <c r="CW130" t="inlineStr">
        <is>
          <t>"INTRÅNG, juridisk term för viss typ av förlust, närmast begränsning i möjligheten att utöva näring eller att utnyttja viss rättighet. Vid person- och sakskada ersätts jämte annan ekonomisk skada intrång i näringsverksamhet, och inom immaterialrätten ger åtskillig lagstiftning rätt till skadestånd för intrång i en rättighet (författarrätt, varumärkesrätt, patenträtt, firmarätt etc.)."</t>
        </is>
      </c>
    </row>
    <row r="131">
      <c r="A131" s="1" t="str">
        <f>HYPERLINK("https://iate.europa.eu/entry/result/858432/all", "858432")</f>
        <v>858432</v>
      </c>
      <c r="B131" t="inlineStr">
        <is>
          <t>LAW;PRODUCTION, TECHNOLOGY AND RESEARCH</t>
        </is>
      </c>
      <c r="C131" t="inlineStr">
        <is>
          <t>LAW;PRODUCTION, TECHNOLOGY AND RESEARCH|research and intellectual property|intellectual property</t>
        </is>
      </c>
      <c r="D131" t="inlineStr">
        <is>
          <t>no</t>
        </is>
      </c>
      <c r="E131" t="inlineStr">
        <is>
          <t/>
        </is>
      </c>
      <c r="F131" t="inlineStr">
        <is>
          <t/>
        </is>
      </c>
      <c r="G131" t="inlineStr">
        <is>
          <t/>
        </is>
      </c>
      <c r="H131" t="inlineStr">
        <is>
          <t/>
        </is>
      </c>
      <c r="I131" t="inlineStr">
        <is>
          <t/>
        </is>
      </c>
      <c r="J131" t="inlineStr">
        <is>
          <t/>
        </is>
      </c>
      <c r="K131" t="inlineStr">
        <is>
          <t/>
        </is>
      </c>
      <c r="L131" t="inlineStr">
        <is>
          <t/>
        </is>
      </c>
      <c r="M131" t="inlineStr">
        <is>
          <t/>
        </is>
      </c>
      <c r="N131" s="2" t="inlineStr">
        <is>
          <t>gøre en ret gældende over for nogen</t>
        </is>
      </c>
      <c r="O131" s="2" t="inlineStr">
        <is>
          <t>4</t>
        </is>
      </c>
      <c r="P131" s="2" t="inlineStr">
        <is>
          <t/>
        </is>
      </c>
      <c r="Q131" t="inlineStr">
        <is>
          <t/>
        </is>
      </c>
      <c r="R131" s="2" t="inlineStr">
        <is>
          <t>gegen jemanden ein Recht geltend machen</t>
        </is>
      </c>
      <c r="S131" s="2" t="inlineStr">
        <is>
          <t>1</t>
        </is>
      </c>
      <c r="T131" s="2" t="inlineStr">
        <is>
          <t/>
        </is>
      </c>
      <c r="U131" t="inlineStr">
        <is>
          <t/>
        </is>
      </c>
      <c r="V131" s="2" t="inlineStr">
        <is>
          <t>επικαλούμαι δικαίωμα κατά ...</t>
        </is>
      </c>
      <c r="W131" s="2" t="inlineStr">
        <is>
          <t>2</t>
        </is>
      </c>
      <c r="X131" s="2" t="inlineStr">
        <is>
          <t/>
        </is>
      </c>
      <c r="Y131" t="inlineStr">
        <is>
          <t/>
        </is>
      </c>
      <c r="Z131" s="2" t="inlineStr">
        <is>
          <t>to invoke a right against somebody</t>
        </is>
      </c>
      <c r="AA131" s="2" t="inlineStr">
        <is>
          <t>3</t>
        </is>
      </c>
      <c r="AB131" s="2" t="inlineStr">
        <is>
          <t/>
        </is>
      </c>
      <c r="AC131" t="inlineStr">
        <is>
          <t/>
        </is>
      </c>
      <c r="AD131" s="2" t="inlineStr">
        <is>
          <t>alegar un derecho frente a alguien</t>
        </is>
      </c>
      <c r="AE131" s="2" t="inlineStr">
        <is>
          <t>3</t>
        </is>
      </c>
      <c r="AF131" s="2" t="inlineStr">
        <is>
          <t/>
        </is>
      </c>
      <c r="AG131" t="inlineStr">
        <is>
          <t/>
        </is>
      </c>
      <c r="AH131" t="inlineStr">
        <is>
          <t/>
        </is>
      </c>
      <c r="AI131" t="inlineStr">
        <is>
          <t/>
        </is>
      </c>
      <c r="AJ131" t="inlineStr">
        <is>
          <t/>
        </is>
      </c>
      <c r="AK131" t="inlineStr">
        <is>
          <t/>
        </is>
      </c>
      <c r="AL131" s="2" t="inlineStr">
        <is>
          <t>vedota oikeussuojaan jotakin vastaan</t>
        </is>
      </c>
      <c r="AM131" s="2" t="inlineStr">
        <is>
          <t>2</t>
        </is>
      </c>
      <c r="AN131" s="2" t="inlineStr">
        <is>
          <t/>
        </is>
      </c>
      <c r="AO131" t="inlineStr">
        <is>
          <t/>
        </is>
      </c>
      <c r="AP131" s="2" t="inlineStr">
        <is>
          <t>invoquer un droit à l'encontre de quelqu'un</t>
        </is>
      </c>
      <c r="AQ131" s="2" t="inlineStr">
        <is>
          <t>1</t>
        </is>
      </c>
      <c r="AR131" s="2" t="inlineStr">
        <is>
          <t/>
        </is>
      </c>
      <c r="AS131" t="inlineStr">
        <is>
          <t/>
        </is>
      </c>
      <c r="AT131" t="inlineStr">
        <is>
          <t/>
        </is>
      </c>
      <c r="AU131" t="inlineStr">
        <is>
          <t/>
        </is>
      </c>
      <c r="AV131" t="inlineStr">
        <is>
          <t/>
        </is>
      </c>
      <c r="AW131" t="inlineStr">
        <is>
          <t/>
        </is>
      </c>
      <c r="AX131" t="inlineStr">
        <is>
          <t/>
        </is>
      </c>
      <c r="AY131" t="inlineStr">
        <is>
          <t/>
        </is>
      </c>
      <c r="AZ131" t="inlineStr">
        <is>
          <t/>
        </is>
      </c>
      <c r="BA131" t="inlineStr">
        <is>
          <t/>
        </is>
      </c>
      <c r="BB131" t="inlineStr">
        <is>
          <t/>
        </is>
      </c>
      <c r="BC131" t="inlineStr">
        <is>
          <t/>
        </is>
      </c>
      <c r="BD131" t="inlineStr">
        <is>
          <t/>
        </is>
      </c>
      <c r="BE131" t="inlineStr">
        <is>
          <t/>
        </is>
      </c>
      <c r="BF131" t="inlineStr">
        <is>
          <t/>
        </is>
      </c>
      <c r="BG131" t="inlineStr">
        <is>
          <t/>
        </is>
      </c>
      <c r="BH131" t="inlineStr">
        <is>
          <t/>
        </is>
      </c>
      <c r="BI131" t="inlineStr">
        <is>
          <t/>
        </is>
      </c>
      <c r="BJ131" t="inlineStr">
        <is>
          <t/>
        </is>
      </c>
      <c r="BK131" t="inlineStr">
        <is>
          <t/>
        </is>
      </c>
      <c r="BL131" t="inlineStr">
        <is>
          <t/>
        </is>
      </c>
      <c r="BM131" t="inlineStr">
        <is>
          <t/>
        </is>
      </c>
      <c r="BN131" t="inlineStr">
        <is>
          <t/>
        </is>
      </c>
      <c r="BO131" t="inlineStr">
        <is>
          <t/>
        </is>
      </c>
      <c r="BP131" t="inlineStr">
        <is>
          <t/>
        </is>
      </c>
      <c r="BQ131" t="inlineStr">
        <is>
          <t/>
        </is>
      </c>
      <c r="BR131" t="inlineStr">
        <is>
          <t/>
        </is>
      </c>
      <c r="BS131" t="inlineStr">
        <is>
          <t/>
        </is>
      </c>
      <c r="BT131" t="inlineStr">
        <is>
          <t/>
        </is>
      </c>
      <c r="BU131" t="inlineStr">
        <is>
          <t/>
        </is>
      </c>
      <c r="BV131" s="2" t="inlineStr">
        <is>
          <t>een recht inroepen tegen iemand</t>
        </is>
      </c>
      <c r="BW131" s="2" t="inlineStr">
        <is>
          <t>2</t>
        </is>
      </c>
      <c r="BX131" s="2" t="inlineStr">
        <is>
          <t/>
        </is>
      </c>
      <c r="BY131" t="inlineStr">
        <is>
          <t/>
        </is>
      </c>
      <c r="BZ131" t="inlineStr">
        <is>
          <t/>
        </is>
      </c>
      <c r="CA131" t="inlineStr">
        <is>
          <t/>
        </is>
      </c>
      <c r="CB131" t="inlineStr">
        <is>
          <t/>
        </is>
      </c>
      <c r="CC131" t="inlineStr">
        <is>
          <t/>
        </is>
      </c>
      <c r="CD131" t="inlineStr">
        <is>
          <t/>
        </is>
      </c>
      <c r="CE131" t="inlineStr">
        <is>
          <t/>
        </is>
      </c>
      <c r="CF131" t="inlineStr">
        <is>
          <t/>
        </is>
      </c>
      <c r="CG131" t="inlineStr">
        <is>
          <t/>
        </is>
      </c>
      <c r="CH131" t="inlineStr">
        <is>
          <t/>
        </is>
      </c>
      <c r="CI131" t="inlineStr">
        <is>
          <t/>
        </is>
      </c>
      <c r="CJ131" t="inlineStr">
        <is>
          <t/>
        </is>
      </c>
      <c r="CK131" t="inlineStr">
        <is>
          <t/>
        </is>
      </c>
      <c r="CL131" t="inlineStr">
        <is>
          <t/>
        </is>
      </c>
      <c r="CM131" t="inlineStr">
        <is>
          <t/>
        </is>
      </c>
      <c r="CN131" t="inlineStr">
        <is>
          <t/>
        </is>
      </c>
      <c r="CO131" t="inlineStr">
        <is>
          <t/>
        </is>
      </c>
      <c r="CP131" t="inlineStr">
        <is>
          <t/>
        </is>
      </c>
      <c r="CQ131" t="inlineStr">
        <is>
          <t/>
        </is>
      </c>
      <c r="CR131" t="inlineStr">
        <is>
          <t/>
        </is>
      </c>
      <c r="CS131" t="inlineStr">
        <is>
          <t/>
        </is>
      </c>
      <c r="CT131" t="inlineStr">
        <is>
          <t/>
        </is>
      </c>
      <c r="CU131" t="inlineStr">
        <is>
          <t/>
        </is>
      </c>
      <c r="CV131" t="inlineStr">
        <is>
          <t/>
        </is>
      </c>
      <c r="CW131" t="inlineStr">
        <is>
          <t/>
        </is>
      </c>
    </row>
    <row r="132">
      <c r="A132" s="1" t="str">
        <f>HYPERLINK("https://iate.europa.eu/entry/result/89855/all", "89855")</f>
        <v>89855</v>
      </c>
      <c r="B132" t="inlineStr">
        <is>
          <t>EUROPEAN UNION;LAW;EDUCATION AND COMMUNICATIONS;PRODUCTION, TECHNOLOGY AND RESEARCH</t>
        </is>
      </c>
      <c r="C132" t="inlineStr">
        <is>
          <t>EUROPEAN UNION|European construction|European Union;LAW;EDUCATION AND COMMUNICATIONS|communications|means of communication;PRODUCTION, TECHNOLOGY AND RESEARCH|research and intellectual property|intellectual property</t>
        </is>
      </c>
      <c r="D132" t="inlineStr">
        <is>
          <t>no</t>
        </is>
      </c>
      <c r="E132" t="inlineStr">
        <is>
          <t/>
        </is>
      </c>
      <c r="F132" s="2" t="inlineStr">
        <is>
          <t>нарушение на авторското право</t>
        </is>
      </c>
      <c r="G132" s="2" t="inlineStr">
        <is>
          <t>3</t>
        </is>
      </c>
      <c r="H132" s="2" t="inlineStr">
        <is>
          <t/>
        </is>
      </c>
      <c r="I132" t="inlineStr">
        <is>
          <t>деяние, което нарушава имуществените или неимуществените права на автор или сродните им права и за което не е дадено разрешение нито от автора, нито от притежателя на правата, нито е разрешено въз основа на изключение или ограничение, или друг вид защита</t>
        </is>
      </c>
      <c r="J132" s="2" t="inlineStr">
        <is>
          <t>porušování autorských práv</t>
        </is>
      </c>
      <c r="K132" s="2" t="inlineStr">
        <is>
          <t>3</t>
        </is>
      </c>
      <c r="L132" s="2" t="inlineStr">
        <is>
          <t/>
        </is>
      </c>
      <c r="M132" t="inlineStr">
        <is>
          <t/>
        </is>
      </c>
      <c r="N132" s="2" t="inlineStr">
        <is>
          <t>indgreb i ophavsret|
krænkelse af ophavsrettigheder|
krænkelse af ophavsret</t>
        </is>
      </c>
      <c r="O132" s="2" t="inlineStr">
        <is>
          <t>3|
3|
3</t>
        </is>
      </c>
      <c r="P132" s="2" t="inlineStr">
        <is>
          <t xml:space="preserve">|
|
</t>
        </is>
      </c>
      <c r="Q132" t="inlineStr">
        <is>
          <t>det forhold, at andre end ophavsmanden til et værk fremstiller eksemplarer af værket eller gør det tilgængeligt for offentligheden, og endvidere det forhold, at ophavsmanden ikke navngives ved brug af værket, eller at værket anvendes eller ændres på en måde, som er krænkende for ophavsmanden</t>
        </is>
      </c>
      <c r="R132" s="2" t="inlineStr">
        <is>
          <t>Urheberrechtsverletzung|
Verletzung des Urheberrechts</t>
        </is>
      </c>
      <c r="S132" s="2" t="inlineStr">
        <is>
          <t>3|
3</t>
        </is>
      </c>
      <c r="T132" s="2" t="inlineStr">
        <is>
          <t xml:space="preserve">|
</t>
        </is>
      </c>
      <c r="U132" t="inlineStr">
        <is>
          <t/>
        </is>
      </c>
      <c r="V132" s="2" t="inlineStr">
        <is>
          <t>προσβολή δικαιωμάτων πνευματικής ιδιοκτησίας|
προσβολή της πνευματικής ιδιοκτησίας|
παραβίαση δικαιωμάτων πνευματικής ιδιοκτησίας|
παραβίαση πνευματικών δικαιωμάτων</t>
        </is>
      </c>
      <c r="W132" s="2" t="inlineStr">
        <is>
          <t>3|
3|
3|
3</t>
        </is>
      </c>
      <c r="X132" s="2" t="inlineStr">
        <is>
          <t xml:space="preserve">|
|
|
</t>
        </is>
      </c>
      <c r="Y132" t="inlineStr">
        <is>
          <t/>
        </is>
      </c>
      <c r="Z132" s="2" t="inlineStr">
        <is>
          <t>copyright infringement|
infringement of copyright</t>
        </is>
      </c>
      <c r="AA132" s="2" t="inlineStr">
        <is>
          <t>3|
3</t>
        </is>
      </c>
      <c r="AB132" s="2" t="inlineStr">
        <is>
          <t xml:space="preserve">|
</t>
        </is>
      </c>
      <c r="AC132" t="inlineStr">
        <is>
          <t>an act that transgresses any economic or moral rights of an author, or any related right thereof, and that has neither been authorised by the author or rights holder, nor permitted on the basis of an exception or limitation or any other defence</t>
        </is>
      </c>
      <c r="AD132" s="2" t="inlineStr">
        <is>
          <t>infracción de los derechos de autor</t>
        </is>
      </c>
      <c r="AE132" s="2" t="inlineStr">
        <is>
          <t>3</t>
        </is>
      </c>
      <c r="AF132" s="2" t="inlineStr">
        <is>
          <t/>
        </is>
      </c>
      <c r="AG132" t="inlineStr">
        <is>
          <t/>
        </is>
      </c>
      <c r="AH132" s="2" t="inlineStr">
        <is>
          <t>autoriõiguse rikkumine</t>
        </is>
      </c>
      <c r="AI132" s="2" t="inlineStr">
        <is>
          <t>3</t>
        </is>
      </c>
      <c r="AJ132" s="2" t="inlineStr">
        <is>
          <t/>
        </is>
      </c>
      <c r="AK132" t="inlineStr">
        <is>
          <t/>
        </is>
      </c>
      <c r="AL132" s="2" t="inlineStr">
        <is>
          <t>tekijänoikeusloukkaus|
tekijänoikeuden loukkaus</t>
        </is>
      </c>
      <c r="AM132" s="2" t="inlineStr">
        <is>
          <t>3|
3</t>
        </is>
      </c>
      <c r="AN132" s="2" t="inlineStr">
        <is>
          <t xml:space="preserve">|
</t>
        </is>
      </c>
      <c r="AO132" t="inlineStr">
        <is>
          <t>teosten käyttäminen tekijänoikeuslain vastaisesti</t>
        </is>
      </c>
      <c r="AP132" s="2" t="inlineStr">
        <is>
          <t>violation du droit d'auteur|
contrefaçon|
atteinte au droit d'auteur</t>
        </is>
      </c>
      <c r="AQ132" s="2" t="inlineStr">
        <is>
          <t>3|
3|
3</t>
        </is>
      </c>
      <c r="AR132" s="2" t="inlineStr">
        <is>
          <t xml:space="preserve">|
|
</t>
        </is>
      </c>
      <c r="AS132" t="inlineStr">
        <is>
          <t>1.atteinte portée à un droit de propriété littéraire, artistique, industrielle (reproduction, imitation, vente, mise en vente). ; violation du droit afférent à une oeuvre de l'esprit, entraînant en principe une responsabilité civile et une responsabilité pénale</t>
        </is>
      </c>
      <c r="AT132" t="inlineStr">
        <is>
          <t/>
        </is>
      </c>
      <c r="AU132" t="inlineStr">
        <is>
          <t/>
        </is>
      </c>
      <c r="AV132" t="inlineStr">
        <is>
          <t/>
        </is>
      </c>
      <c r="AW132" t="inlineStr">
        <is>
          <t/>
        </is>
      </c>
      <c r="AX132" t="inlineStr">
        <is>
          <t/>
        </is>
      </c>
      <c r="AY132" t="inlineStr">
        <is>
          <t/>
        </is>
      </c>
      <c r="AZ132" t="inlineStr">
        <is>
          <t/>
        </is>
      </c>
      <c r="BA132" t="inlineStr">
        <is>
          <t/>
        </is>
      </c>
      <c r="BB132" t="inlineStr">
        <is>
          <t/>
        </is>
      </c>
      <c r="BC132" t="inlineStr">
        <is>
          <t/>
        </is>
      </c>
      <c r="BD132" t="inlineStr">
        <is>
          <t/>
        </is>
      </c>
      <c r="BE132" t="inlineStr">
        <is>
          <t/>
        </is>
      </c>
      <c r="BF132" s="2" t="inlineStr">
        <is>
          <t>violazione del diritto d'autore</t>
        </is>
      </c>
      <c r="BG132" s="2" t="inlineStr">
        <is>
          <t>3</t>
        </is>
      </c>
      <c r="BH132" s="2" t="inlineStr">
        <is>
          <t/>
        </is>
      </c>
      <c r="BI132" t="inlineStr">
        <is>
          <t>utilizzo di un’opera protetta che avviene senza un'idonea autorizzazione dal titolare dei diritti e che non rientra tra le eccezioni o limitazioni al diritto d’autore</t>
        </is>
      </c>
      <c r="BJ132" s="2" t="inlineStr">
        <is>
          <t>autorių teisių pažeidimas</t>
        </is>
      </c>
      <c r="BK132" s="2" t="inlineStr">
        <is>
          <t>3</t>
        </is>
      </c>
      <c r="BL132" s="2" t="inlineStr">
        <is>
          <t/>
        </is>
      </c>
      <c r="BM132" t="inlineStr">
        <is>
          <t>neteisėtas literatūros, mokslo ar meno kūrinio (įskaitant kompiuterių programas ir duomenų bazes) ar jų dalies viešas atlikimas, atgaminimas, viešas paskelbimas, kitoks panaudojimas bet kokiais būdais ir priemonėmis nekomerciniais tikslais, taip pat kūrinio ar gretutinių teisių objekto neteisėtų kopijų platinimas, gabenimas ar laikymas komerciniais tikslais</t>
        </is>
      </c>
      <c r="BN132" s="2" t="inlineStr">
        <is>
          <t>autortiesību pārkāpums</t>
        </is>
      </c>
      <c r="BO132" s="2" t="inlineStr">
        <is>
          <t>3</t>
        </is>
      </c>
      <c r="BP132" s="2" t="inlineStr">
        <is>
          <t/>
        </is>
      </c>
      <c r="BQ132" t="inlineStr">
        <is>
          <t/>
        </is>
      </c>
      <c r="BR132" s="2" t="inlineStr">
        <is>
          <t>ksur tad-dritt tal-awtur</t>
        </is>
      </c>
      <c r="BS132" s="2" t="inlineStr">
        <is>
          <t>3</t>
        </is>
      </c>
      <c r="BT132" s="2" t="inlineStr">
        <is>
          <t/>
        </is>
      </c>
      <c r="BU132" t="inlineStr">
        <is>
          <t/>
        </is>
      </c>
      <c r="BV132" s="2" t="inlineStr">
        <is>
          <t>inbreuk op het auteursrecht</t>
        </is>
      </c>
      <c r="BW132" s="2" t="inlineStr">
        <is>
          <t>3</t>
        </is>
      </c>
      <c r="BX132" s="2" t="inlineStr">
        <is>
          <t/>
        </is>
      </c>
      <c r="BY132" t="inlineStr">
        <is>
          <t/>
        </is>
      </c>
      <c r="BZ132" s="2" t="inlineStr">
        <is>
          <t>naruszenie prawa autorskiego</t>
        </is>
      </c>
      <c r="CA132" s="2" t="inlineStr">
        <is>
          <t>3</t>
        </is>
      </c>
      <c r="CB132" s="2" t="inlineStr">
        <is>
          <t/>
        </is>
      </c>
      <c r="CC132" t="inlineStr">
        <is>
          <t/>
        </is>
      </c>
      <c r="CD132" s="2" t="inlineStr">
        <is>
          <t>violação do direito de autor</t>
        </is>
      </c>
      <c r="CE132" s="2" t="inlineStr">
        <is>
          <t>3</t>
        </is>
      </c>
      <c r="CF132" s="2" t="inlineStr">
        <is>
          <t/>
        </is>
      </c>
      <c r="CG132" t="inlineStr">
        <is>
          <t/>
        </is>
      </c>
      <c r="CH132" s="2" t="inlineStr">
        <is>
          <t>încălcarea drepturilor de autor</t>
        </is>
      </c>
      <c r="CI132" s="2" t="inlineStr">
        <is>
          <t>4</t>
        </is>
      </c>
      <c r="CJ132" s="2" t="inlineStr">
        <is>
          <t/>
        </is>
      </c>
      <c r="CK132" t="inlineStr">
        <is>
          <t>încălcarea drepturilor de natură patrimonială sau morală ale unui autor care nu a fost permisă de către acesta</t>
        </is>
      </c>
      <c r="CL132" s="2" t="inlineStr">
        <is>
          <t>porušovanie autorských práv</t>
        </is>
      </c>
      <c r="CM132" s="2" t="inlineStr">
        <is>
          <t>3</t>
        </is>
      </c>
      <c r="CN132" s="2" t="inlineStr">
        <is>
          <t/>
        </is>
      </c>
      <c r="CO132" t="inlineStr">
        <is>
          <t>neoprávnený zásah do zákonom chránených práv k dielu, umeleckému výkonu, zvukovému záznamu alebo zvukovo-obrazovému záznamu, rozhlasovému vysielaniu alebo televíznemu vysielaniu alebo databáze</t>
        </is>
      </c>
      <c r="CP132" s="2" t="inlineStr">
        <is>
          <t>kršitev avtorske pravice</t>
        </is>
      </c>
      <c r="CQ132" s="2" t="inlineStr">
        <is>
          <t>3</t>
        </is>
      </c>
      <c r="CR132" s="2" t="inlineStr">
        <is>
          <t/>
        </is>
      </c>
      <c r="CS132" t="inlineStr">
        <is>
          <t/>
        </is>
      </c>
      <c r="CT132" s="2" t="inlineStr">
        <is>
          <t>intrång i immateriella rättigheter</t>
        </is>
      </c>
      <c r="CU132" s="2" t="inlineStr">
        <is>
          <t>3</t>
        </is>
      </c>
      <c r="CV132" s="2" t="inlineStr">
        <is>
          <t/>
        </is>
      </c>
      <c r="CW132" t="inlineStr">
        <is>
          <t/>
        </is>
      </c>
    </row>
    <row r="133">
      <c r="A133" s="1" t="str">
        <f>HYPERLINK("https://iate.europa.eu/entry/result/34586/all", "34586")</f>
        <v>34586</v>
      </c>
      <c r="B133" t="inlineStr">
        <is>
          <t>PRODUCTION, TECHNOLOGY AND RESEARCH</t>
        </is>
      </c>
      <c r="C133" t="inlineStr">
        <is>
          <t>PRODUCTION, TECHNOLOGY AND RESEARCH|research and intellectual property</t>
        </is>
      </c>
      <c r="D133" t="inlineStr">
        <is>
          <t>no</t>
        </is>
      </c>
      <c r="E133" t="inlineStr">
        <is>
          <t/>
        </is>
      </c>
      <c r="F133" t="inlineStr">
        <is>
          <t/>
        </is>
      </c>
      <c r="G133" t="inlineStr">
        <is>
          <t/>
        </is>
      </c>
      <c r="H133" t="inlineStr">
        <is>
          <t/>
        </is>
      </c>
      <c r="I133" t="inlineStr">
        <is>
          <t/>
        </is>
      </c>
      <c r="J133" t="inlineStr">
        <is>
          <t/>
        </is>
      </c>
      <c r="K133" t="inlineStr">
        <is>
          <t/>
        </is>
      </c>
      <c r="L133" t="inlineStr">
        <is>
          <t/>
        </is>
      </c>
      <c r="M133" t="inlineStr">
        <is>
          <t/>
        </is>
      </c>
      <c r="N133" s="2" t="inlineStr">
        <is>
          <t>begæring om ugyldighed</t>
        </is>
      </c>
      <c r="O133" s="2" t="inlineStr">
        <is>
          <t>3</t>
        </is>
      </c>
      <c r="P133" s="2" t="inlineStr">
        <is>
          <t/>
        </is>
      </c>
      <c r="Q133" t="inlineStr">
        <is>
          <t/>
        </is>
      </c>
      <c r="R133" s="2" t="inlineStr">
        <is>
          <t>Antrag auf Nichtigerklärung|
Antrag auf Erklärung der Nichtigkeit</t>
        </is>
      </c>
      <c r="S133" s="2" t="inlineStr">
        <is>
          <t>3|
3</t>
        </is>
      </c>
      <c r="T133" s="2" t="inlineStr">
        <is>
          <t xml:space="preserve">|
</t>
        </is>
      </c>
      <c r="U133" t="inlineStr">
        <is>
          <t>Antrag auf Erklärung der Nichtigkeit einer Unionsmarke oder eines eingetragenes Gemeinschaftsgeschmacksmusters</t>
        </is>
      </c>
      <c r="V133" t="inlineStr">
        <is>
          <t/>
        </is>
      </c>
      <c r="W133" t="inlineStr">
        <is>
          <t/>
        </is>
      </c>
      <c r="X133" t="inlineStr">
        <is>
          <t/>
        </is>
      </c>
      <c r="Y133" t="inlineStr">
        <is>
          <t/>
        </is>
      </c>
      <c r="Z133" s="2" t="inlineStr">
        <is>
          <t>application for invalidity|
application for a declaration of invalidity</t>
        </is>
      </c>
      <c r="AA133" s="2" t="inlineStr">
        <is>
          <t>3|
3</t>
        </is>
      </c>
      <c r="AB133" s="2" t="inlineStr">
        <is>
          <t xml:space="preserve">|
</t>
        </is>
      </c>
      <c r="AC133" t="inlineStr">
        <is>
          <t>request made by any natural or legal person to the EUIPO to have a design or mark removed from the Register with retroactive effect, by invoking the grounds for invalidity of a registered Community design or EU trade mark</t>
        </is>
      </c>
      <c r="AD133" s="2" t="inlineStr">
        <is>
          <t>solicitud de declaración de nulidad|
solicitud de nulidad</t>
        </is>
      </c>
      <c r="AE133" s="2" t="inlineStr">
        <is>
          <t>3|
3</t>
        </is>
      </c>
      <c r="AF133" s="2" t="inlineStr">
        <is>
          <t xml:space="preserve">|
</t>
        </is>
      </c>
      <c r="AG133" t="inlineStr">
        <is>
          <t>solicitud realizada por una persona física o jurídica a la EUIPO invocando motivos de nulidad de un dibujo o modelo comunitario registrado o una marca de la UE con el fin de eliminarlo del Registro con efecto retroactivo</t>
        </is>
      </c>
      <c r="AH133" t="inlineStr">
        <is>
          <t/>
        </is>
      </c>
      <c r="AI133" t="inlineStr">
        <is>
          <t/>
        </is>
      </c>
      <c r="AJ133" t="inlineStr">
        <is>
          <t/>
        </is>
      </c>
      <c r="AK133" t="inlineStr">
        <is>
          <t/>
        </is>
      </c>
      <c r="AL133" t="inlineStr">
        <is>
          <t/>
        </is>
      </c>
      <c r="AM133" t="inlineStr">
        <is>
          <t/>
        </is>
      </c>
      <c r="AN133" t="inlineStr">
        <is>
          <t/>
        </is>
      </c>
      <c r="AO133" t="inlineStr">
        <is>
          <t/>
        </is>
      </c>
      <c r="AP133" s="2" t="inlineStr">
        <is>
          <t>demande en nullité</t>
        </is>
      </c>
      <c r="AQ133" s="2" t="inlineStr">
        <is>
          <t>3</t>
        </is>
      </c>
      <c r="AR133" s="2" t="inlineStr">
        <is>
          <t/>
        </is>
      </c>
      <c r="AS133" t="inlineStr">
        <is>
          <t>requête adressée à l'EUIPO par toute personne physique ou morale invoquant la nullité d’un dessin ou modèle communautaire enregistré ou d’une marque de l’UE visant à sa radiation du Registre avec effet rétroactif.</t>
        </is>
      </c>
      <c r="AT133" t="inlineStr">
        <is>
          <t/>
        </is>
      </c>
      <c r="AU133" t="inlineStr">
        <is>
          <t/>
        </is>
      </c>
      <c r="AV133" t="inlineStr">
        <is>
          <t/>
        </is>
      </c>
      <c r="AW133" t="inlineStr">
        <is>
          <t/>
        </is>
      </c>
      <c r="AX133" t="inlineStr">
        <is>
          <t/>
        </is>
      </c>
      <c r="AY133" t="inlineStr">
        <is>
          <t/>
        </is>
      </c>
      <c r="AZ133" t="inlineStr">
        <is>
          <t/>
        </is>
      </c>
      <c r="BA133" t="inlineStr">
        <is>
          <t/>
        </is>
      </c>
      <c r="BB133" t="inlineStr">
        <is>
          <t/>
        </is>
      </c>
      <c r="BC133" t="inlineStr">
        <is>
          <t/>
        </is>
      </c>
      <c r="BD133" t="inlineStr">
        <is>
          <t/>
        </is>
      </c>
      <c r="BE133" t="inlineStr">
        <is>
          <t/>
        </is>
      </c>
      <c r="BF133" s="2" t="inlineStr">
        <is>
          <t>domanda di nullità|
domanda di dichiarazione di nullità</t>
        </is>
      </c>
      <c r="BG133" s="2" t="inlineStr">
        <is>
          <t>3|
3</t>
        </is>
      </c>
      <c r="BH133" s="2" t="inlineStr">
        <is>
          <t xml:space="preserve">|
</t>
        </is>
      </c>
      <c r="BI133" t="inlineStr">
        <is>
          <t>richiesta della dichiarazione di nullità di un marchio UE o di un disegno o modello comunitario registrato</t>
        </is>
      </c>
      <c r="BJ133" s="2" t="inlineStr">
        <is>
          <t>prašymas paskelbti registraciją negaliojančia|
prašymas paskelbti negaliojančiu</t>
        </is>
      </c>
      <c r="BK133" s="2" t="inlineStr">
        <is>
          <t>3|
3</t>
        </is>
      </c>
      <c r="BL133" s="2" t="inlineStr">
        <is>
          <t>|
preferred</t>
        </is>
      </c>
      <c r="BM133" t="inlineStr">
        <is>
          <t/>
        </is>
      </c>
      <c r="BN133" t="inlineStr">
        <is>
          <t/>
        </is>
      </c>
      <c r="BO133" t="inlineStr">
        <is>
          <t/>
        </is>
      </c>
      <c r="BP133" t="inlineStr">
        <is>
          <t/>
        </is>
      </c>
      <c r="BQ133" t="inlineStr">
        <is>
          <t/>
        </is>
      </c>
      <c r="BR133" t="inlineStr">
        <is>
          <t/>
        </is>
      </c>
      <c r="BS133" t="inlineStr">
        <is>
          <t/>
        </is>
      </c>
      <c r="BT133" t="inlineStr">
        <is>
          <t/>
        </is>
      </c>
      <c r="BU133" t="inlineStr">
        <is>
          <t/>
        </is>
      </c>
      <c r="BV133" s="2" t="inlineStr">
        <is>
          <t>vordering tot nietigverklaring</t>
        </is>
      </c>
      <c r="BW133" s="2" t="inlineStr">
        <is>
          <t>3</t>
        </is>
      </c>
      <c r="BX133" s="2" t="inlineStr">
        <is>
          <t/>
        </is>
      </c>
      <c r="BY133" t="inlineStr">
        <is>
          <t/>
        </is>
      </c>
      <c r="BZ133" t="inlineStr">
        <is>
          <t/>
        </is>
      </c>
      <c r="CA133" t="inlineStr">
        <is>
          <t/>
        </is>
      </c>
      <c r="CB133" t="inlineStr">
        <is>
          <t/>
        </is>
      </c>
      <c r="CC133" t="inlineStr">
        <is>
          <t/>
        </is>
      </c>
      <c r="CD133" t="inlineStr">
        <is>
          <t/>
        </is>
      </c>
      <c r="CE133" t="inlineStr">
        <is>
          <t/>
        </is>
      </c>
      <c r="CF133" t="inlineStr">
        <is>
          <t/>
        </is>
      </c>
      <c r="CG133" t="inlineStr">
        <is>
          <t/>
        </is>
      </c>
      <c r="CH133" t="inlineStr">
        <is>
          <t/>
        </is>
      </c>
      <c r="CI133" t="inlineStr">
        <is>
          <t/>
        </is>
      </c>
      <c r="CJ133" t="inlineStr">
        <is>
          <t/>
        </is>
      </c>
      <c r="CK133" t="inlineStr">
        <is>
          <t/>
        </is>
      </c>
      <c r="CL133" t="inlineStr">
        <is>
          <t/>
        </is>
      </c>
      <c r="CM133" t="inlineStr">
        <is>
          <t/>
        </is>
      </c>
      <c r="CN133" t="inlineStr">
        <is>
          <t/>
        </is>
      </c>
      <c r="CO133" t="inlineStr">
        <is>
          <t/>
        </is>
      </c>
      <c r="CP133" t="inlineStr">
        <is>
          <t/>
        </is>
      </c>
      <c r="CQ133" t="inlineStr">
        <is>
          <t/>
        </is>
      </c>
      <c r="CR133" t="inlineStr">
        <is>
          <t/>
        </is>
      </c>
      <c r="CS133" t="inlineStr">
        <is>
          <t/>
        </is>
      </c>
      <c r="CT133" s="2" t="inlineStr">
        <is>
          <t>ansökan om ogiltighetsförklaring</t>
        </is>
      </c>
      <c r="CU133" s="2" t="inlineStr">
        <is>
          <t>3</t>
        </is>
      </c>
      <c r="CV133" s="2" t="inlineStr">
        <is>
          <t/>
        </is>
      </c>
      <c r="CW133" t="inlineStr">
        <is>
          <t/>
        </is>
      </c>
    </row>
    <row r="134">
      <c r="A134" s="1" t="str">
        <f>HYPERLINK("https://iate.europa.eu/entry/result/1093256/all", "1093256")</f>
        <v>1093256</v>
      </c>
      <c r="B134" t="inlineStr">
        <is>
          <t>LAW</t>
        </is>
      </c>
      <c r="C134" t="inlineStr">
        <is>
          <t>LAW</t>
        </is>
      </c>
      <c r="D134" t="inlineStr">
        <is>
          <t>no</t>
        </is>
      </c>
      <c r="E134" t="inlineStr">
        <is>
          <t/>
        </is>
      </c>
      <c r="F134" t="inlineStr">
        <is>
          <t/>
        </is>
      </c>
      <c r="G134" t="inlineStr">
        <is>
          <t/>
        </is>
      </c>
      <c r="H134" t="inlineStr">
        <is>
          <t/>
        </is>
      </c>
      <c r="I134" t="inlineStr">
        <is>
          <t/>
        </is>
      </c>
      <c r="J134" t="inlineStr">
        <is>
          <t/>
        </is>
      </c>
      <c r="K134" t="inlineStr">
        <is>
          <t/>
        </is>
      </c>
      <c r="L134" t="inlineStr">
        <is>
          <t/>
        </is>
      </c>
      <c r="M134" t="inlineStr">
        <is>
          <t/>
        </is>
      </c>
      <c r="N134" t="inlineStr">
        <is>
          <t/>
        </is>
      </c>
      <c r="O134" t="inlineStr">
        <is>
          <t/>
        </is>
      </c>
      <c r="P134" t="inlineStr">
        <is>
          <t/>
        </is>
      </c>
      <c r="Q134" t="inlineStr">
        <is>
          <t/>
        </is>
      </c>
      <c r="R134" t="inlineStr">
        <is>
          <t/>
        </is>
      </c>
      <c r="S134" t="inlineStr">
        <is>
          <t/>
        </is>
      </c>
      <c r="T134" t="inlineStr">
        <is>
          <t/>
        </is>
      </c>
      <c r="U134" t="inlineStr">
        <is>
          <t/>
        </is>
      </c>
      <c r="V134" t="inlineStr">
        <is>
          <t/>
        </is>
      </c>
      <c r="W134" t="inlineStr">
        <is>
          <t/>
        </is>
      </c>
      <c r="X134" t="inlineStr">
        <is>
          <t/>
        </is>
      </c>
      <c r="Y134" t="inlineStr">
        <is>
          <t/>
        </is>
      </c>
      <c r="Z134" s="2" t="inlineStr">
        <is>
          <t>interlocutory injunction</t>
        </is>
      </c>
      <c r="AA134" s="2" t="inlineStr">
        <is>
          <t>3</t>
        </is>
      </c>
      <c r="AB134" s="2" t="inlineStr">
        <is>
          <t/>
        </is>
      </c>
      <c r="AC134" t="inlineStr">
        <is>
          <t/>
        </is>
      </c>
      <c r="AD134" t="inlineStr">
        <is>
          <t/>
        </is>
      </c>
      <c r="AE134" t="inlineStr">
        <is>
          <t/>
        </is>
      </c>
      <c r="AF134" t="inlineStr">
        <is>
          <t/>
        </is>
      </c>
      <c r="AG134" t="inlineStr">
        <is>
          <t/>
        </is>
      </c>
      <c r="AH134" t="inlineStr">
        <is>
          <t/>
        </is>
      </c>
      <c r="AI134" t="inlineStr">
        <is>
          <t/>
        </is>
      </c>
      <c r="AJ134" t="inlineStr">
        <is>
          <t/>
        </is>
      </c>
      <c r="AK134" t="inlineStr">
        <is>
          <t/>
        </is>
      </c>
      <c r="AL134" t="inlineStr">
        <is>
          <t/>
        </is>
      </c>
      <c r="AM134" t="inlineStr">
        <is>
          <t/>
        </is>
      </c>
      <c r="AN134" t="inlineStr">
        <is>
          <t/>
        </is>
      </c>
      <c r="AO134" t="inlineStr">
        <is>
          <t/>
        </is>
      </c>
      <c r="AP134" s="2" t="inlineStr">
        <is>
          <t>injonction interlocutoire</t>
        </is>
      </c>
      <c r="AQ134" s="2" t="inlineStr">
        <is>
          <t>3</t>
        </is>
      </c>
      <c r="AR134" s="2" t="inlineStr">
        <is>
          <t/>
        </is>
      </c>
      <c r="AS134" t="inlineStr">
        <is>
          <t/>
        </is>
      </c>
      <c r="AT134" t="inlineStr">
        <is>
          <t/>
        </is>
      </c>
      <c r="AU134" t="inlineStr">
        <is>
          <t/>
        </is>
      </c>
      <c r="AV134" t="inlineStr">
        <is>
          <t/>
        </is>
      </c>
      <c r="AW134" t="inlineStr">
        <is>
          <t/>
        </is>
      </c>
      <c r="AX134" t="inlineStr">
        <is>
          <t/>
        </is>
      </c>
      <c r="AY134" t="inlineStr">
        <is>
          <t/>
        </is>
      </c>
      <c r="AZ134" t="inlineStr">
        <is>
          <t/>
        </is>
      </c>
      <c r="BA134" t="inlineStr">
        <is>
          <t/>
        </is>
      </c>
      <c r="BB134" s="2" t="inlineStr">
        <is>
          <t>ideiglenes intézkedés</t>
        </is>
      </c>
      <c r="BC134" s="2" t="inlineStr">
        <is>
          <t>4</t>
        </is>
      </c>
      <c r="BD134" s="2" t="inlineStr">
        <is>
          <t/>
        </is>
      </c>
      <c r="BE134" t="inlineStr">
        <is>
          <t/>
        </is>
      </c>
      <c r="BF134" t="inlineStr">
        <is>
          <t/>
        </is>
      </c>
      <c r="BG134" t="inlineStr">
        <is>
          <t/>
        </is>
      </c>
      <c r="BH134" t="inlineStr">
        <is>
          <t/>
        </is>
      </c>
      <c r="BI134" t="inlineStr">
        <is>
          <t/>
        </is>
      </c>
      <c r="BJ134" t="inlineStr">
        <is>
          <t/>
        </is>
      </c>
      <c r="BK134" t="inlineStr">
        <is>
          <t/>
        </is>
      </c>
      <c r="BL134" t="inlineStr">
        <is>
          <t/>
        </is>
      </c>
      <c r="BM134" t="inlineStr">
        <is>
          <t/>
        </is>
      </c>
      <c r="BN134" t="inlineStr">
        <is>
          <t/>
        </is>
      </c>
      <c r="BO134" t="inlineStr">
        <is>
          <t/>
        </is>
      </c>
      <c r="BP134" t="inlineStr">
        <is>
          <t/>
        </is>
      </c>
      <c r="BQ134" t="inlineStr">
        <is>
          <t/>
        </is>
      </c>
      <c r="BR134" t="inlineStr">
        <is>
          <t/>
        </is>
      </c>
      <c r="BS134" t="inlineStr">
        <is>
          <t/>
        </is>
      </c>
      <c r="BT134" t="inlineStr">
        <is>
          <t/>
        </is>
      </c>
      <c r="BU134" t="inlineStr">
        <is>
          <t/>
        </is>
      </c>
      <c r="BV134" t="inlineStr">
        <is>
          <t/>
        </is>
      </c>
      <c r="BW134" t="inlineStr">
        <is>
          <t/>
        </is>
      </c>
      <c r="BX134" t="inlineStr">
        <is>
          <t/>
        </is>
      </c>
      <c r="BY134" t="inlineStr">
        <is>
          <t/>
        </is>
      </c>
      <c r="BZ134" t="inlineStr">
        <is>
          <t/>
        </is>
      </c>
      <c r="CA134" t="inlineStr">
        <is>
          <t/>
        </is>
      </c>
      <c r="CB134" t="inlineStr">
        <is>
          <t/>
        </is>
      </c>
      <c r="CC134" t="inlineStr">
        <is>
          <t/>
        </is>
      </c>
      <c r="CD134" t="inlineStr">
        <is>
          <t/>
        </is>
      </c>
      <c r="CE134" t="inlineStr">
        <is>
          <t/>
        </is>
      </c>
      <c r="CF134" t="inlineStr">
        <is>
          <t/>
        </is>
      </c>
      <c r="CG134" t="inlineStr">
        <is>
          <t/>
        </is>
      </c>
      <c r="CH134" s="2" t="inlineStr">
        <is>
          <t>ordonanță președințială</t>
        </is>
      </c>
      <c r="CI134" s="2" t="inlineStr">
        <is>
          <t>3</t>
        </is>
      </c>
      <c r="CJ134" s="2" t="inlineStr">
        <is>
          <t/>
        </is>
      </c>
      <c r="CK134" t="inlineStr">
        <is>
          <t>Procedura ordonanței președințiale: (1) Instanța de judecată, stabilind că în favoarea reclamantului există aparență de drept, va putea să ordone măsuri provizorii în cazuri grabnice, pentru păstrarea unui drept care s-ar păgubi prin întârziere, pentru prevenirea unei pagube iminente și care nu s-ar putea repara, precum și pentru înlăturarea piedicilor ce s-ar ivi cu prilejul unei executări. (2) Ordonanța este provizorie și executorie. Dacă hotărârea nu cuprinde nicio mențiune privind durata sa și nu s-au modificat împrejurările de fapt avute în vedere, măsurile dispuse vor produce efecte până la soluționarea litigiului asupra fondului. (3) La cererea reclamantului, instanța va putea hotărî ca executarea să se facă fără somație sau fără trecerea unui termen. (4) Ordonanța va putea fi dată chiar și atunci când este în curs judecata asupra fondului. (5) Pe cale de ordonanță președințială nu pot fi dispuse măsuri care să rezolve litigiul în fond și nici măsuri a căror executare nu ar mai face posibilă restabilirea situației de fapt.</t>
        </is>
      </c>
      <c r="CL134" t="inlineStr">
        <is>
          <t/>
        </is>
      </c>
      <c r="CM134" t="inlineStr">
        <is>
          <t/>
        </is>
      </c>
      <c r="CN134" t="inlineStr">
        <is>
          <t/>
        </is>
      </c>
      <c r="CO134" t="inlineStr">
        <is>
          <t/>
        </is>
      </c>
      <c r="CP134" t="inlineStr">
        <is>
          <t/>
        </is>
      </c>
      <c r="CQ134" t="inlineStr">
        <is>
          <t/>
        </is>
      </c>
      <c r="CR134" t="inlineStr">
        <is>
          <t/>
        </is>
      </c>
      <c r="CS134" t="inlineStr">
        <is>
          <t/>
        </is>
      </c>
      <c r="CT134" t="inlineStr">
        <is>
          <t/>
        </is>
      </c>
      <c r="CU134" t="inlineStr">
        <is>
          <t/>
        </is>
      </c>
      <c r="CV134" t="inlineStr">
        <is>
          <t/>
        </is>
      </c>
      <c r="CW134" t="inlineStr">
        <is>
          <t/>
        </is>
      </c>
    </row>
    <row r="135">
      <c r="A135" s="1" t="str">
        <f>HYPERLINK("https://iate.europa.eu/entry/result/3578344/all", "3578344")</f>
        <v>3578344</v>
      </c>
      <c r="B135" t="inlineStr">
        <is>
          <t>PRODUCTION, TECHNOLOGY AND RESEARCH</t>
        </is>
      </c>
      <c r="C135" t="inlineStr">
        <is>
          <t>PRODUCTION, TECHNOLOGY AND RESEARCH|research and intellectual property|intellectual property</t>
        </is>
      </c>
      <c r="D135" t="inlineStr">
        <is>
          <t>no</t>
        </is>
      </c>
      <c r="E135" t="inlineStr">
        <is>
          <t/>
        </is>
      </c>
      <c r="F135" s="2" t="inlineStr">
        <is>
          <t>такса за отлагане на публикация</t>
        </is>
      </c>
      <c r="G135" s="2" t="inlineStr">
        <is>
          <t>3</t>
        </is>
      </c>
      <c r="H135" s="2" t="inlineStr">
        <is>
          <t/>
        </is>
      </c>
      <c r="I135" t="inlineStr">
        <is>
          <t/>
        </is>
      </c>
      <c r="J135" s="2" t="inlineStr">
        <is>
          <t>poplatek za odklad zveřejnění</t>
        </is>
      </c>
      <c r="K135" s="2" t="inlineStr">
        <is>
          <t>3</t>
        </is>
      </c>
      <c r="L135" s="2" t="inlineStr">
        <is>
          <t/>
        </is>
      </c>
      <c r="M135" t="inlineStr">
        <is>
          <t/>
        </is>
      </c>
      <c r="N135" s="2" t="inlineStr">
        <is>
          <t>gebyr for udsættelse af bekendtgørelsen</t>
        </is>
      </c>
      <c r="O135" s="2" t="inlineStr">
        <is>
          <t>3</t>
        </is>
      </c>
      <c r="P135" s="2" t="inlineStr">
        <is>
          <t/>
        </is>
      </c>
      <c r="Q135" t="inlineStr">
        <is>
          <t/>
        </is>
      </c>
      <c r="R135" s="2" t="inlineStr">
        <is>
          <t>Gebühr für die Aufschiebung der Bekanntmachung</t>
        </is>
      </c>
      <c r="S135" s="2" t="inlineStr">
        <is>
          <t>4</t>
        </is>
      </c>
      <c r="T135" s="2" t="inlineStr">
        <is>
          <t/>
        </is>
      </c>
      <c r="U135" t="inlineStr">
        <is>
          <t>an das EUIPO zu leistende Zahlung für einen Antrag auf Aufschiebung der Bekanntmachung der Eintragung eines Gemeinschaftsgeschmacksmusters</t>
        </is>
      </c>
      <c r="V135" s="2" t="inlineStr">
        <is>
          <t>τέλος αναστολής της δημοσίευσης</t>
        </is>
      </c>
      <c r="W135" s="2" t="inlineStr">
        <is>
          <t>3</t>
        </is>
      </c>
      <c r="X135" s="2" t="inlineStr">
        <is>
          <t/>
        </is>
      </c>
      <c r="Y135" t="inlineStr">
        <is>
          <t/>
        </is>
      </c>
      <c r="Z135" s="2" t="inlineStr">
        <is>
          <t>fee for deferment of publication</t>
        </is>
      </c>
      <c r="AA135" s="2" t="inlineStr">
        <is>
          <t>4</t>
        </is>
      </c>
      <c r="AB135" s="2" t="inlineStr">
        <is>
          <t/>
        </is>
      </c>
      <c r="AC135" t="inlineStr">
        <is>
          <t>payment to be made to the EUIPO for a request for deferment of publication of the registration of a Community design</t>
        </is>
      </c>
      <c r="AD135" s="2" t="inlineStr">
        <is>
          <t>tasa de aplazamiento de la publicación</t>
        </is>
      </c>
      <c r="AE135" s="2" t="inlineStr">
        <is>
          <t>4</t>
        </is>
      </c>
      <c r="AF135" s="2" t="inlineStr">
        <is>
          <t/>
        </is>
      </c>
      <c r="AG135" t="inlineStr">
        <is>
          <t>pago hecho a la EUIPO con motivo de una solicitud de aplazamiento de la publicación del registro de un dibujo o modelo</t>
        </is>
      </c>
      <c r="AH135" s="2" t="inlineStr">
        <is>
          <t>avaldamise edasilükkamise lõiv</t>
        </is>
      </c>
      <c r="AI135" s="2" t="inlineStr">
        <is>
          <t>3</t>
        </is>
      </c>
      <c r="AJ135" s="2" t="inlineStr">
        <is>
          <t/>
        </is>
      </c>
      <c r="AK135" t="inlineStr">
        <is>
          <t/>
        </is>
      </c>
      <c r="AL135" s="2" t="inlineStr">
        <is>
          <t>julkaisemisen lykkäämistä koskeva maksu</t>
        </is>
      </c>
      <c r="AM135" s="2" t="inlineStr">
        <is>
          <t>3</t>
        </is>
      </c>
      <c r="AN135" s="2" t="inlineStr">
        <is>
          <t/>
        </is>
      </c>
      <c r="AO135" t="inlineStr">
        <is>
          <t/>
        </is>
      </c>
      <c r="AP135" s="2" t="inlineStr">
        <is>
          <t>taxe d'ajournement de la publication</t>
        </is>
      </c>
      <c r="AQ135" s="2" t="inlineStr">
        <is>
          <t>4</t>
        </is>
      </c>
      <c r="AR135" s="2" t="inlineStr">
        <is>
          <t/>
        </is>
      </c>
      <c r="AS135" t="inlineStr">
        <is>
          <t>paiement dû à l'EUIPO au titre de l'ajournement de la publication de l'enregistrement d'un dessin ou modèle communautaire</t>
        </is>
      </c>
      <c r="AT135" t="inlineStr">
        <is>
          <t/>
        </is>
      </c>
      <c r="AU135" t="inlineStr">
        <is>
          <t/>
        </is>
      </c>
      <c r="AV135" t="inlineStr">
        <is>
          <t/>
        </is>
      </c>
      <c r="AW135" t="inlineStr">
        <is>
          <t/>
        </is>
      </c>
      <c r="AX135" s="2" t="inlineStr">
        <is>
          <t>pristojba za odgodu objave</t>
        </is>
      </c>
      <c r="AY135" s="2" t="inlineStr">
        <is>
          <t>3</t>
        </is>
      </c>
      <c r="AZ135" s="2" t="inlineStr">
        <is>
          <t/>
        </is>
      </c>
      <c r="BA135" t="inlineStr">
        <is>
          <t/>
        </is>
      </c>
      <c r="BB135" s="2" t="inlineStr">
        <is>
          <t>közzététel-halasztási díj</t>
        </is>
      </c>
      <c r="BC135" s="2" t="inlineStr">
        <is>
          <t>3</t>
        </is>
      </c>
      <c r="BD135" s="2" t="inlineStr">
        <is>
          <t/>
        </is>
      </c>
      <c r="BE135" t="inlineStr">
        <is>
          <t/>
        </is>
      </c>
      <c r="BF135" s="2" t="inlineStr">
        <is>
          <t>tassa per il differimento della pubblicazione</t>
        </is>
      </c>
      <c r="BG135" s="2" t="inlineStr">
        <is>
          <t>4</t>
        </is>
      </c>
      <c r="BH135" s="2" t="inlineStr">
        <is>
          <t/>
        </is>
      </c>
      <c r="BI135" t="inlineStr">
        <is>
          <t>tariffa da corrispondere all'EUIPO per una richiesta di differimento della pubblicazione della registrazione di un disegno o modello</t>
        </is>
      </c>
      <c r="BJ135" s="2" t="inlineStr">
        <is>
          <t>mokestis už paskelbimo atidėjimą</t>
        </is>
      </c>
      <c r="BK135" s="2" t="inlineStr">
        <is>
          <t>3</t>
        </is>
      </c>
      <c r="BL135" s="2" t="inlineStr">
        <is>
          <t/>
        </is>
      </c>
      <c r="BM135" t="inlineStr">
        <is>
          <t/>
        </is>
      </c>
      <c r="BN135" s="2" t="inlineStr">
        <is>
          <t>nodeva par publikācijas atlikšanu</t>
        </is>
      </c>
      <c r="BO135" s="2" t="inlineStr">
        <is>
          <t>3</t>
        </is>
      </c>
      <c r="BP135" s="2" t="inlineStr">
        <is>
          <t/>
        </is>
      </c>
      <c r="BQ135" t="inlineStr">
        <is>
          <t/>
        </is>
      </c>
      <c r="BR135" s="2" t="inlineStr">
        <is>
          <t>tariffa għad-diferiment tal-pubblikazzjoni</t>
        </is>
      </c>
      <c r="BS135" s="2" t="inlineStr">
        <is>
          <t>3</t>
        </is>
      </c>
      <c r="BT135" s="2" t="inlineStr">
        <is>
          <t/>
        </is>
      </c>
      <c r="BU135" t="inlineStr">
        <is>
          <t/>
        </is>
      </c>
      <c r="BV135" s="2" t="inlineStr">
        <is>
          <t>taks voor opschorting van de publicatie</t>
        </is>
      </c>
      <c r="BW135" s="2" t="inlineStr">
        <is>
          <t>3</t>
        </is>
      </c>
      <c r="BX135" s="2" t="inlineStr">
        <is>
          <t/>
        </is>
      </c>
      <c r="BY135" t="inlineStr">
        <is>
          <t/>
        </is>
      </c>
      <c r="BZ135" s="2" t="inlineStr">
        <is>
          <t>opłata za odroczenie publikacji</t>
        </is>
      </c>
      <c r="CA135" s="2" t="inlineStr">
        <is>
          <t>3</t>
        </is>
      </c>
      <c r="CB135" s="2" t="inlineStr">
        <is>
          <t/>
        </is>
      </c>
      <c r="CC135" t="inlineStr">
        <is>
          <t/>
        </is>
      </c>
      <c r="CD135" s="2" t="inlineStr">
        <is>
          <t>taxa de adiamento da publicação</t>
        </is>
      </c>
      <c r="CE135" s="2" t="inlineStr">
        <is>
          <t>3</t>
        </is>
      </c>
      <c r="CF135" s="2" t="inlineStr">
        <is>
          <t/>
        </is>
      </c>
      <c r="CG135" t="inlineStr">
        <is>
          <t/>
        </is>
      </c>
      <c r="CH135" s="2" t="inlineStr">
        <is>
          <t>taxă de amânare a publicării</t>
        </is>
      </c>
      <c r="CI135" s="2" t="inlineStr">
        <is>
          <t>3</t>
        </is>
      </c>
      <c r="CJ135" s="2" t="inlineStr">
        <is>
          <t/>
        </is>
      </c>
      <c r="CK135" t="inlineStr">
        <is>
          <t/>
        </is>
      </c>
      <c r="CL135" s="2" t="inlineStr">
        <is>
          <t>poplatok za odklad zverejnenia</t>
        </is>
      </c>
      <c r="CM135" s="2" t="inlineStr">
        <is>
          <t>3</t>
        </is>
      </c>
      <c r="CN135" s="2" t="inlineStr">
        <is>
          <t/>
        </is>
      </c>
      <c r="CO135" t="inlineStr">
        <is>
          <t/>
        </is>
      </c>
      <c r="CP135" s="2" t="inlineStr">
        <is>
          <t>pristojbina za odlog objave</t>
        </is>
      </c>
      <c r="CQ135" s="2" t="inlineStr">
        <is>
          <t>3</t>
        </is>
      </c>
      <c r="CR135" s="2" t="inlineStr">
        <is>
          <t/>
        </is>
      </c>
      <c r="CS135" t="inlineStr">
        <is>
          <t/>
        </is>
      </c>
      <c r="CT135" s="2" t="inlineStr">
        <is>
          <t>avgift för senareläggning av offentliggörande</t>
        </is>
      </c>
      <c r="CU135" s="2" t="inlineStr">
        <is>
          <t>3</t>
        </is>
      </c>
      <c r="CV135" s="2" t="inlineStr">
        <is>
          <t/>
        </is>
      </c>
      <c r="CW135" t="inlineStr">
        <is>
          <t/>
        </is>
      </c>
    </row>
    <row r="136">
      <c r="A136" s="1" t="str">
        <f>HYPERLINK("https://iate.europa.eu/entry/result/858511/all", "858511")</f>
        <v>858511</v>
      </c>
      <c r="B136" t="inlineStr">
        <is>
          <t>PRODUCTION, TECHNOLOGY AND RESEARCH</t>
        </is>
      </c>
      <c r="C136" t="inlineStr">
        <is>
          <t>PRODUCTION, TECHNOLOGY AND RESEARCH|research and intellectual property|intellectual property</t>
        </is>
      </c>
      <c r="D136" t="inlineStr">
        <is>
          <t>no</t>
        </is>
      </c>
      <c r="E136" t="inlineStr">
        <is>
          <t/>
        </is>
      </c>
      <c r="F136" t="inlineStr">
        <is>
          <t/>
        </is>
      </c>
      <c r="G136" t="inlineStr">
        <is>
          <t/>
        </is>
      </c>
      <c r="H136" t="inlineStr">
        <is>
          <t/>
        </is>
      </c>
      <c r="I136" t="inlineStr">
        <is>
          <t/>
        </is>
      </c>
      <c r="J136" t="inlineStr">
        <is>
          <t/>
        </is>
      </c>
      <c r="K136" t="inlineStr">
        <is>
          <t/>
        </is>
      </c>
      <c r="L136" t="inlineStr">
        <is>
          <t/>
        </is>
      </c>
      <c r="M136" t="inlineStr">
        <is>
          <t/>
        </is>
      </c>
      <c r="N136" s="2" t="inlineStr">
        <is>
          <t>prøvelse ex officio af de faktiske omstændigheder</t>
        </is>
      </c>
      <c r="O136" s="2" t="inlineStr">
        <is>
          <t>4</t>
        </is>
      </c>
      <c r="P136" s="2" t="inlineStr">
        <is>
          <t/>
        </is>
      </c>
      <c r="Q136" t="inlineStr">
        <is>
          <t/>
        </is>
      </c>
      <c r="R136" s="2" t="inlineStr">
        <is>
          <t>Ermittlung des Sachverhalts von Amts wegen</t>
        </is>
      </c>
      <c r="S136" s="2" t="inlineStr">
        <is>
          <t>1</t>
        </is>
      </c>
      <c r="T136" s="2" t="inlineStr">
        <is>
          <t/>
        </is>
      </c>
      <c r="U136" t="inlineStr">
        <is>
          <t/>
        </is>
      </c>
      <c r="V136" s="2" t="inlineStr">
        <is>
          <t>αυτεπάγγελτη εξέταση των πραγματικών περιστατικών</t>
        </is>
      </c>
      <c r="W136" s="2" t="inlineStr">
        <is>
          <t>2</t>
        </is>
      </c>
      <c r="X136" s="2" t="inlineStr">
        <is>
          <t/>
        </is>
      </c>
      <c r="Y136" t="inlineStr">
        <is>
          <t/>
        </is>
      </c>
      <c r="Z136" s="2" t="inlineStr">
        <is>
          <t>examination of the facts by the Office of its own motion</t>
        </is>
      </c>
      <c r="AA136" s="2" t="inlineStr">
        <is>
          <t>1</t>
        </is>
      </c>
      <c r="AB136" s="2" t="inlineStr">
        <is>
          <t/>
        </is>
      </c>
      <c r="AC136" t="inlineStr">
        <is>
          <t/>
        </is>
      </c>
      <c r="AD136" s="2" t="inlineStr">
        <is>
          <t>examen de oficio de los hechos</t>
        </is>
      </c>
      <c r="AE136" s="2" t="inlineStr">
        <is>
          <t>3</t>
        </is>
      </c>
      <c r="AF136" s="2" t="inlineStr">
        <is>
          <t/>
        </is>
      </c>
      <c r="AG136" t="inlineStr">
        <is>
          <t/>
        </is>
      </c>
      <c r="AH136" t="inlineStr">
        <is>
          <t/>
        </is>
      </c>
      <c r="AI136" t="inlineStr">
        <is>
          <t/>
        </is>
      </c>
      <c r="AJ136" t="inlineStr">
        <is>
          <t/>
        </is>
      </c>
      <c r="AK136" t="inlineStr">
        <is>
          <t/>
        </is>
      </c>
      <c r="AL136" s="2" t="inlineStr">
        <is>
          <t>asiasisällön tutkiminen viran puolesta</t>
        </is>
      </c>
      <c r="AM136" s="2" t="inlineStr">
        <is>
          <t>2</t>
        </is>
      </c>
      <c r="AN136" s="2" t="inlineStr">
        <is>
          <t/>
        </is>
      </c>
      <c r="AO136" t="inlineStr">
        <is>
          <t/>
        </is>
      </c>
      <c r="AP136" s="2" t="inlineStr">
        <is>
          <t>examen d'office des faits</t>
        </is>
      </c>
      <c r="AQ136" s="2" t="inlineStr">
        <is>
          <t>1</t>
        </is>
      </c>
      <c r="AR136" s="2" t="inlineStr">
        <is>
          <t/>
        </is>
      </c>
      <c r="AS136" t="inlineStr">
        <is>
          <t/>
        </is>
      </c>
      <c r="AT136" t="inlineStr">
        <is>
          <t/>
        </is>
      </c>
      <c r="AU136" t="inlineStr">
        <is>
          <t/>
        </is>
      </c>
      <c r="AV136" t="inlineStr">
        <is>
          <t/>
        </is>
      </c>
      <c r="AW136" t="inlineStr">
        <is>
          <t/>
        </is>
      </c>
      <c r="AX136" t="inlineStr">
        <is>
          <t/>
        </is>
      </c>
      <c r="AY136" t="inlineStr">
        <is>
          <t/>
        </is>
      </c>
      <c r="AZ136" t="inlineStr">
        <is>
          <t/>
        </is>
      </c>
      <c r="BA136" t="inlineStr">
        <is>
          <t/>
        </is>
      </c>
      <c r="BB136" t="inlineStr">
        <is>
          <t/>
        </is>
      </c>
      <c r="BC136" t="inlineStr">
        <is>
          <t/>
        </is>
      </c>
      <c r="BD136" t="inlineStr">
        <is>
          <t/>
        </is>
      </c>
      <c r="BE136" t="inlineStr">
        <is>
          <t/>
        </is>
      </c>
      <c r="BF136" t="inlineStr">
        <is>
          <t/>
        </is>
      </c>
      <c r="BG136" t="inlineStr">
        <is>
          <t/>
        </is>
      </c>
      <c r="BH136" t="inlineStr">
        <is>
          <t/>
        </is>
      </c>
      <c r="BI136" t="inlineStr">
        <is>
          <t/>
        </is>
      </c>
      <c r="BJ136" t="inlineStr">
        <is>
          <t/>
        </is>
      </c>
      <c r="BK136" t="inlineStr">
        <is>
          <t/>
        </is>
      </c>
      <c r="BL136" t="inlineStr">
        <is>
          <t/>
        </is>
      </c>
      <c r="BM136" t="inlineStr">
        <is>
          <t/>
        </is>
      </c>
      <c r="BN136" s="2" t="inlineStr">
        <is>
          <t>faktu pārbaude, ko Birojs veic pēc savas iniciatīvas</t>
        </is>
      </c>
      <c r="BO136" s="2" t="inlineStr">
        <is>
          <t>2</t>
        </is>
      </c>
      <c r="BP136" s="2" t="inlineStr">
        <is>
          <t/>
        </is>
      </c>
      <c r="BQ136" t="inlineStr">
        <is>
          <t/>
        </is>
      </c>
      <c r="BR136" t="inlineStr">
        <is>
          <t/>
        </is>
      </c>
      <c r="BS136" t="inlineStr">
        <is>
          <t/>
        </is>
      </c>
      <c r="BT136" t="inlineStr">
        <is>
          <t/>
        </is>
      </c>
      <c r="BU136" t="inlineStr">
        <is>
          <t/>
        </is>
      </c>
      <c r="BV136" s="2" t="inlineStr">
        <is>
          <t>ambtshalve onderzoek van de feiten</t>
        </is>
      </c>
      <c r="BW136" s="2" t="inlineStr">
        <is>
          <t>3</t>
        </is>
      </c>
      <c r="BX136" s="2" t="inlineStr">
        <is>
          <t/>
        </is>
      </c>
      <c r="BY136" t="inlineStr">
        <is>
          <t/>
        </is>
      </c>
      <c r="BZ136" t="inlineStr">
        <is>
          <t/>
        </is>
      </c>
      <c r="CA136" t="inlineStr">
        <is>
          <t/>
        </is>
      </c>
      <c r="CB136" t="inlineStr">
        <is>
          <t/>
        </is>
      </c>
      <c r="CC136" t="inlineStr">
        <is>
          <t/>
        </is>
      </c>
      <c r="CD136" t="inlineStr">
        <is>
          <t/>
        </is>
      </c>
      <c r="CE136" t="inlineStr">
        <is>
          <t/>
        </is>
      </c>
      <c r="CF136" t="inlineStr">
        <is>
          <t/>
        </is>
      </c>
      <c r="CG136" t="inlineStr">
        <is>
          <t/>
        </is>
      </c>
      <c r="CH136" t="inlineStr">
        <is>
          <t/>
        </is>
      </c>
      <c r="CI136" t="inlineStr">
        <is>
          <t/>
        </is>
      </c>
      <c r="CJ136" t="inlineStr">
        <is>
          <t/>
        </is>
      </c>
      <c r="CK136" t="inlineStr">
        <is>
          <t/>
        </is>
      </c>
      <c r="CL136" t="inlineStr">
        <is>
          <t/>
        </is>
      </c>
      <c r="CM136" t="inlineStr">
        <is>
          <t/>
        </is>
      </c>
      <c r="CN136" t="inlineStr">
        <is>
          <t/>
        </is>
      </c>
      <c r="CO136" t="inlineStr">
        <is>
          <t/>
        </is>
      </c>
      <c r="CP136" t="inlineStr">
        <is>
          <t/>
        </is>
      </c>
      <c r="CQ136" t="inlineStr">
        <is>
          <t/>
        </is>
      </c>
      <c r="CR136" t="inlineStr">
        <is>
          <t/>
        </is>
      </c>
      <c r="CS136" t="inlineStr">
        <is>
          <t/>
        </is>
      </c>
      <c r="CT136" t="inlineStr">
        <is>
          <t/>
        </is>
      </c>
      <c r="CU136" t="inlineStr">
        <is>
          <t/>
        </is>
      </c>
      <c r="CV136" t="inlineStr">
        <is>
          <t/>
        </is>
      </c>
      <c r="CW136" t="inlineStr">
        <is>
          <t/>
        </is>
      </c>
    </row>
    <row r="137">
      <c r="A137" s="1" t="str">
        <f>HYPERLINK("https://iate.europa.eu/entry/result/1100575/all", "1100575")</f>
        <v>1100575</v>
      </c>
      <c r="B137" t="inlineStr">
        <is>
          <t>LAW</t>
        </is>
      </c>
      <c r="C137" t="inlineStr">
        <is>
          <t>LAW</t>
        </is>
      </c>
      <c r="D137" t="inlineStr">
        <is>
          <t>no</t>
        </is>
      </c>
      <c r="E137" t="inlineStr">
        <is>
          <t/>
        </is>
      </c>
      <c r="F137" t="inlineStr">
        <is>
          <t/>
        </is>
      </c>
      <c r="G137" t="inlineStr">
        <is>
          <t/>
        </is>
      </c>
      <c r="H137" t="inlineStr">
        <is>
          <t/>
        </is>
      </c>
      <c r="I137" t="inlineStr">
        <is>
          <t/>
        </is>
      </c>
      <c r="J137" t="inlineStr">
        <is>
          <t/>
        </is>
      </c>
      <c r="K137" t="inlineStr">
        <is>
          <t/>
        </is>
      </c>
      <c r="L137" t="inlineStr">
        <is>
          <t/>
        </is>
      </c>
      <c r="M137" t="inlineStr">
        <is>
          <t/>
        </is>
      </c>
      <c r="N137" s="2" t="inlineStr">
        <is>
          <t>handling,der foretages i privat øjemed</t>
        </is>
      </c>
      <c r="O137" s="2" t="inlineStr">
        <is>
          <t>3</t>
        </is>
      </c>
      <c r="P137" s="2" t="inlineStr">
        <is>
          <t/>
        </is>
      </c>
      <c r="Q137" t="inlineStr">
        <is>
          <t/>
        </is>
      </c>
      <c r="R137" s="2" t="inlineStr">
        <is>
          <t>Handlung, die im privaten Bereich vorgenommen wird|
im privaten Bereich vorgenommene Handlung</t>
        </is>
      </c>
      <c r="S137" s="2" t="inlineStr">
        <is>
          <t>3|
3</t>
        </is>
      </c>
      <c r="T137" s="2" t="inlineStr">
        <is>
          <t xml:space="preserve">|
</t>
        </is>
      </c>
      <c r="U137" t="inlineStr">
        <is>
          <t/>
        </is>
      </c>
      <c r="V137" s="2" t="inlineStr">
        <is>
          <t>ιδιωτική ενέργεια</t>
        </is>
      </c>
      <c r="W137" s="2" t="inlineStr">
        <is>
          <t>3</t>
        </is>
      </c>
      <c r="X137" s="2" t="inlineStr">
        <is>
          <t/>
        </is>
      </c>
      <c r="Y137" t="inlineStr">
        <is>
          <t/>
        </is>
      </c>
      <c r="Z137" s="2" t="inlineStr">
        <is>
          <t>act done privately</t>
        </is>
      </c>
      <c r="AA137" s="2" t="inlineStr">
        <is>
          <t>3</t>
        </is>
      </c>
      <c r="AB137" s="2" t="inlineStr">
        <is>
          <t/>
        </is>
      </c>
      <c r="AC137" t="inlineStr">
        <is>
          <t/>
        </is>
      </c>
      <c r="AD137" s="2" t="inlineStr">
        <is>
          <t>acto realizado en privado</t>
        </is>
      </c>
      <c r="AE137" s="2" t="inlineStr">
        <is>
          <t>3</t>
        </is>
      </c>
      <c r="AF137" s="2" t="inlineStr">
        <is>
          <t/>
        </is>
      </c>
      <c r="AG137" t="inlineStr">
        <is>
          <t/>
        </is>
      </c>
      <c r="AH137" t="inlineStr">
        <is>
          <t/>
        </is>
      </c>
      <c r="AI137" t="inlineStr">
        <is>
          <t/>
        </is>
      </c>
      <c r="AJ137" t="inlineStr">
        <is>
          <t/>
        </is>
      </c>
      <c r="AK137" t="inlineStr">
        <is>
          <t/>
        </is>
      </c>
      <c r="AL137" t="inlineStr">
        <is>
          <t/>
        </is>
      </c>
      <c r="AM137" t="inlineStr">
        <is>
          <t/>
        </is>
      </c>
      <c r="AN137" t="inlineStr">
        <is>
          <t/>
        </is>
      </c>
      <c r="AO137" t="inlineStr">
        <is>
          <t/>
        </is>
      </c>
      <c r="AP137" s="2" t="inlineStr">
        <is>
          <t>acte accompli à titre privé</t>
        </is>
      </c>
      <c r="AQ137" s="2" t="inlineStr">
        <is>
          <t>3</t>
        </is>
      </c>
      <c r="AR137" s="2" t="inlineStr">
        <is>
          <t/>
        </is>
      </c>
      <c r="AS137" t="inlineStr">
        <is>
          <t/>
        </is>
      </c>
      <c r="AT137" t="inlineStr">
        <is>
          <t/>
        </is>
      </c>
      <c r="AU137" t="inlineStr">
        <is>
          <t/>
        </is>
      </c>
      <c r="AV137" t="inlineStr">
        <is>
          <t/>
        </is>
      </c>
      <c r="AW137" t="inlineStr">
        <is>
          <t/>
        </is>
      </c>
      <c r="AX137" t="inlineStr">
        <is>
          <t/>
        </is>
      </c>
      <c r="AY137" t="inlineStr">
        <is>
          <t/>
        </is>
      </c>
      <c r="AZ137" t="inlineStr">
        <is>
          <t/>
        </is>
      </c>
      <c r="BA137" t="inlineStr">
        <is>
          <t/>
        </is>
      </c>
      <c r="BB137" t="inlineStr">
        <is>
          <t/>
        </is>
      </c>
      <c r="BC137" t="inlineStr">
        <is>
          <t/>
        </is>
      </c>
      <c r="BD137" t="inlineStr">
        <is>
          <t/>
        </is>
      </c>
      <c r="BE137" t="inlineStr">
        <is>
          <t/>
        </is>
      </c>
      <c r="BF137" s="2" t="inlineStr">
        <is>
          <t>atto compiuto in ambito privato</t>
        </is>
      </c>
      <c r="BG137" s="2" t="inlineStr">
        <is>
          <t>3</t>
        </is>
      </c>
      <c r="BH137" s="2" t="inlineStr">
        <is>
          <t/>
        </is>
      </c>
      <c r="BI137" t="inlineStr">
        <is>
          <t/>
        </is>
      </c>
      <c r="BJ137" t="inlineStr">
        <is>
          <t/>
        </is>
      </c>
      <c r="BK137" t="inlineStr">
        <is>
          <t/>
        </is>
      </c>
      <c r="BL137" t="inlineStr">
        <is>
          <t/>
        </is>
      </c>
      <c r="BM137" t="inlineStr">
        <is>
          <t/>
        </is>
      </c>
      <c r="BN137" t="inlineStr">
        <is>
          <t/>
        </is>
      </c>
      <c r="BO137" t="inlineStr">
        <is>
          <t/>
        </is>
      </c>
      <c r="BP137" t="inlineStr">
        <is>
          <t/>
        </is>
      </c>
      <c r="BQ137" t="inlineStr">
        <is>
          <t/>
        </is>
      </c>
      <c r="BR137" t="inlineStr">
        <is>
          <t/>
        </is>
      </c>
      <c r="BS137" t="inlineStr">
        <is>
          <t/>
        </is>
      </c>
      <c r="BT137" t="inlineStr">
        <is>
          <t/>
        </is>
      </c>
      <c r="BU137" t="inlineStr">
        <is>
          <t/>
        </is>
      </c>
      <c r="BV137" s="2" t="inlineStr">
        <is>
          <t>handeling in de particuliere sfeer</t>
        </is>
      </c>
      <c r="BW137" s="2" t="inlineStr">
        <is>
          <t>3</t>
        </is>
      </c>
      <c r="BX137" s="2" t="inlineStr">
        <is>
          <t/>
        </is>
      </c>
      <c r="BY137" t="inlineStr">
        <is>
          <t/>
        </is>
      </c>
      <c r="BZ137" t="inlineStr">
        <is>
          <t/>
        </is>
      </c>
      <c r="CA137" t="inlineStr">
        <is>
          <t/>
        </is>
      </c>
      <c r="CB137" t="inlineStr">
        <is>
          <t/>
        </is>
      </c>
      <c r="CC137" t="inlineStr">
        <is>
          <t/>
        </is>
      </c>
      <c r="CD137" s="2" t="inlineStr">
        <is>
          <t>ato do domínio privado</t>
        </is>
      </c>
      <c r="CE137" s="2" t="inlineStr">
        <is>
          <t>3</t>
        </is>
      </c>
      <c r="CF137" s="2" t="inlineStr">
        <is>
          <t/>
        </is>
      </c>
      <c r="CG137" t="inlineStr">
        <is>
          <t/>
        </is>
      </c>
      <c r="CH137" t="inlineStr">
        <is>
          <t/>
        </is>
      </c>
      <c r="CI137" t="inlineStr">
        <is>
          <t/>
        </is>
      </c>
      <c r="CJ137" t="inlineStr">
        <is>
          <t/>
        </is>
      </c>
      <c r="CK137" t="inlineStr">
        <is>
          <t/>
        </is>
      </c>
      <c r="CL137" t="inlineStr">
        <is>
          <t/>
        </is>
      </c>
      <c r="CM137" t="inlineStr">
        <is>
          <t/>
        </is>
      </c>
      <c r="CN137" t="inlineStr">
        <is>
          <t/>
        </is>
      </c>
      <c r="CO137" t="inlineStr">
        <is>
          <t/>
        </is>
      </c>
      <c r="CP137" t="inlineStr">
        <is>
          <t/>
        </is>
      </c>
      <c r="CQ137" t="inlineStr">
        <is>
          <t/>
        </is>
      </c>
      <c r="CR137" t="inlineStr">
        <is>
          <t/>
        </is>
      </c>
      <c r="CS137" t="inlineStr">
        <is>
          <t/>
        </is>
      </c>
      <c r="CT137" t="inlineStr">
        <is>
          <t/>
        </is>
      </c>
      <c r="CU137" t="inlineStr">
        <is>
          <t/>
        </is>
      </c>
      <c r="CV137" t="inlineStr">
        <is>
          <t/>
        </is>
      </c>
      <c r="CW137" t="inlineStr">
        <is>
          <t/>
        </is>
      </c>
    </row>
    <row r="138">
      <c r="A138" s="1" t="str">
        <f>HYPERLINK("https://iate.europa.eu/entry/result/3578359/all", "3578359")</f>
        <v>3578359</v>
      </c>
      <c r="B138" t="inlineStr">
        <is>
          <t>PRODUCTION, TECHNOLOGY AND RESEARCH</t>
        </is>
      </c>
      <c r="C138" t="inlineStr">
        <is>
          <t>PRODUCTION, TECHNOLOGY AND RESEARCH|research and intellectual property|intellectual property</t>
        </is>
      </c>
      <c r="D138" t="inlineStr">
        <is>
          <t>no</t>
        </is>
      </c>
      <c r="E138" t="inlineStr">
        <is>
          <t/>
        </is>
      </c>
      <c r="F138" s="2" t="inlineStr">
        <is>
          <t>промишлено изделие</t>
        </is>
      </c>
      <c r="G138" s="2" t="inlineStr">
        <is>
          <t>3</t>
        </is>
      </c>
      <c r="H138" s="2" t="inlineStr">
        <is>
          <t/>
        </is>
      </c>
      <c r="I138" t="inlineStr">
        <is>
          <t/>
        </is>
      </c>
      <c r="J138" s="2" t="inlineStr">
        <is>
          <t>průmyslově vyrobený předmět</t>
        </is>
      </c>
      <c r="K138" s="2" t="inlineStr">
        <is>
          <t>3</t>
        </is>
      </c>
      <c r="L138" s="2" t="inlineStr">
        <is>
          <t/>
        </is>
      </c>
      <c r="M138" t="inlineStr">
        <is>
          <t/>
        </is>
      </c>
      <c r="N138" s="2" t="inlineStr">
        <is>
          <t>industrielt fremstillet artikel</t>
        </is>
      </c>
      <c r="O138" s="2" t="inlineStr">
        <is>
          <t>3</t>
        </is>
      </c>
      <c r="P138" s="2" t="inlineStr">
        <is>
          <t/>
        </is>
      </c>
      <c r="Q138" t="inlineStr">
        <is>
          <t/>
        </is>
      </c>
      <c r="R138" s="2" t="inlineStr">
        <is>
          <t>industrieller Gegenstand</t>
        </is>
      </c>
      <c r="S138" s="2" t="inlineStr">
        <is>
          <t>4</t>
        </is>
      </c>
      <c r="T138" s="2" t="inlineStr">
        <is>
          <t/>
        </is>
      </c>
      <c r="U138" t="inlineStr">
        <is>
          <t>mit industriellen Mitteln angefertigter Gegenstand</t>
        </is>
      </c>
      <c r="V138" s="2" t="inlineStr">
        <is>
          <t>βιομηχανικό αντικείμενο</t>
        </is>
      </c>
      <c r="W138" s="2" t="inlineStr">
        <is>
          <t>3</t>
        </is>
      </c>
      <c r="X138" s="2" t="inlineStr">
        <is>
          <t/>
        </is>
      </c>
      <c r="Y138" t="inlineStr">
        <is>
          <t/>
        </is>
      </c>
      <c r="Z138" s="2" t="inlineStr">
        <is>
          <t>industrial item</t>
        </is>
      </c>
      <c r="AA138" s="2" t="inlineStr">
        <is>
          <t>4</t>
        </is>
      </c>
      <c r="AB138" s="2" t="inlineStr">
        <is>
          <t/>
        </is>
      </c>
      <c r="AC138" t="inlineStr">
        <is>
          <t>object made by industrial means</t>
        </is>
      </c>
      <c r="AD138" s="2" t="inlineStr">
        <is>
          <t>artículo industrial</t>
        </is>
      </c>
      <c r="AE138" s="2" t="inlineStr">
        <is>
          <t>4</t>
        </is>
      </c>
      <c r="AF138" s="2" t="inlineStr">
        <is>
          <t/>
        </is>
      </c>
      <c r="AG138" t="inlineStr">
        <is>
          <t>objeto hecho empleando medios industriales</t>
        </is>
      </c>
      <c r="AH138" s="2" t="inlineStr">
        <is>
          <t>tööstuslik ese</t>
        </is>
      </c>
      <c r="AI138" s="2" t="inlineStr">
        <is>
          <t>3</t>
        </is>
      </c>
      <c r="AJ138" s="2" t="inlineStr">
        <is>
          <t/>
        </is>
      </c>
      <c r="AK138" t="inlineStr">
        <is>
          <t/>
        </is>
      </c>
      <c r="AL138" s="2" t="inlineStr">
        <is>
          <t>teollisesti valmistettu tavara</t>
        </is>
      </c>
      <c r="AM138" s="2" t="inlineStr">
        <is>
          <t>3</t>
        </is>
      </c>
      <c r="AN138" s="2" t="inlineStr">
        <is>
          <t/>
        </is>
      </c>
      <c r="AO138" t="inlineStr">
        <is>
          <t/>
        </is>
      </c>
      <c r="AP138" s="2" t="inlineStr">
        <is>
          <t>article industriel</t>
        </is>
      </c>
      <c r="AQ138" s="2" t="inlineStr">
        <is>
          <t>4</t>
        </is>
      </c>
      <c r="AR138" s="2" t="inlineStr">
        <is>
          <t/>
        </is>
      </c>
      <c r="AS138" t="inlineStr">
        <is>
          <t>objet de fabrication industrielle</t>
        </is>
      </c>
      <c r="AT138" t="inlineStr">
        <is>
          <t/>
        </is>
      </c>
      <c r="AU138" t="inlineStr">
        <is>
          <t/>
        </is>
      </c>
      <c r="AV138" t="inlineStr">
        <is>
          <t/>
        </is>
      </c>
      <c r="AW138" t="inlineStr">
        <is>
          <t/>
        </is>
      </c>
      <c r="AX138" s="2" t="inlineStr">
        <is>
          <t>industrijski predmet</t>
        </is>
      </c>
      <c r="AY138" s="2" t="inlineStr">
        <is>
          <t>3</t>
        </is>
      </c>
      <c r="AZ138" s="2" t="inlineStr">
        <is>
          <t/>
        </is>
      </c>
      <c r="BA138" t="inlineStr">
        <is>
          <t/>
        </is>
      </c>
      <c r="BB138" s="2" t="inlineStr">
        <is>
          <t>ipari árucikk</t>
        </is>
      </c>
      <c r="BC138" s="2" t="inlineStr">
        <is>
          <t>3</t>
        </is>
      </c>
      <c r="BD138" s="2" t="inlineStr">
        <is>
          <t/>
        </is>
      </c>
      <c r="BE138" t="inlineStr">
        <is>
          <t/>
        </is>
      </c>
      <c r="BF138" s="2" t="inlineStr">
        <is>
          <t>oggetto industriale</t>
        </is>
      </c>
      <c r="BG138" s="2" t="inlineStr">
        <is>
          <t>4</t>
        </is>
      </c>
      <c r="BH138" s="2" t="inlineStr">
        <is>
          <t/>
        </is>
      </c>
      <c r="BI138" t="inlineStr">
        <is>
          <t>cosa ottenuta valendosi delle tecniche dell'industria</t>
        </is>
      </c>
      <c r="BJ138" s="2" t="inlineStr">
        <is>
          <t>pramoninis daiktas</t>
        </is>
      </c>
      <c r="BK138" s="2" t="inlineStr">
        <is>
          <t>3</t>
        </is>
      </c>
      <c r="BL138" s="2" t="inlineStr">
        <is>
          <t/>
        </is>
      </c>
      <c r="BM138" t="inlineStr">
        <is>
          <t/>
        </is>
      </c>
      <c r="BN138" s="2" t="inlineStr">
        <is>
          <t>rūpniecības izstrādājums</t>
        </is>
      </c>
      <c r="BO138" s="2" t="inlineStr">
        <is>
          <t>3</t>
        </is>
      </c>
      <c r="BP138" s="2" t="inlineStr">
        <is>
          <t/>
        </is>
      </c>
      <c r="BQ138" t="inlineStr">
        <is>
          <t/>
        </is>
      </c>
      <c r="BR138" s="2" t="inlineStr">
        <is>
          <t>oġġett industrijali</t>
        </is>
      </c>
      <c r="BS138" s="2" t="inlineStr">
        <is>
          <t>3</t>
        </is>
      </c>
      <c r="BT138" s="2" t="inlineStr">
        <is>
          <t/>
        </is>
      </c>
      <c r="BU138" t="inlineStr">
        <is>
          <t/>
        </is>
      </c>
      <c r="BV138" s="2" t="inlineStr">
        <is>
          <t>op industriële wijze vervaardigd voorwerp</t>
        </is>
      </c>
      <c r="BW138" s="2" t="inlineStr">
        <is>
          <t>3</t>
        </is>
      </c>
      <c r="BX138" s="2" t="inlineStr">
        <is>
          <t/>
        </is>
      </c>
      <c r="BY138" t="inlineStr">
        <is>
          <t/>
        </is>
      </c>
      <c r="BZ138" s="2" t="inlineStr">
        <is>
          <t>przedmiot przemysłowy</t>
        </is>
      </c>
      <c r="CA138" s="2" t="inlineStr">
        <is>
          <t>3</t>
        </is>
      </c>
      <c r="CB138" s="2" t="inlineStr">
        <is>
          <t/>
        </is>
      </c>
      <c r="CC138" t="inlineStr">
        <is>
          <t/>
        </is>
      </c>
      <c r="CD138" s="2" t="inlineStr">
        <is>
          <t>artigo industrial</t>
        </is>
      </c>
      <c r="CE138" s="2" t="inlineStr">
        <is>
          <t>3</t>
        </is>
      </c>
      <c r="CF138" s="2" t="inlineStr">
        <is>
          <t/>
        </is>
      </c>
      <c r="CG138" t="inlineStr">
        <is>
          <t/>
        </is>
      </c>
      <c r="CH138" s="2" t="inlineStr">
        <is>
          <t>articol industrial</t>
        </is>
      </c>
      <c r="CI138" s="2" t="inlineStr">
        <is>
          <t>3</t>
        </is>
      </c>
      <c r="CJ138" s="2" t="inlineStr">
        <is>
          <t/>
        </is>
      </c>
      <c r="CK138" t="inlineStr">
        <is>
          <t/>
        </is>
      </c>
      <c r="CL138" s="2" t="inlineStr">
        <is>
          <t>priemyselný predmet</t>
        </is>
      </c>
      <c r="CM138" s="2" t="inlineStr">
        <is>
          <t>3</t>
        </is>
      </c>
      <c r="CN138" s="2" t="inlineStr">
        <is>
          <t/>
        </is>
      </c>
      <c r="CO138" t="inlineStr">
        <is>
          <t/>
        </is>
      </c>
      <c r="CP138" s="2" t="inlineStr">
        <is>
          <t>industrijski izdelek</t>
        </is>
      </c>
      <c r="CQ138" s="2" t="inlineStr">
        <is>
          <t>3</t>
        </is>
      </c>
      <c r="CR138" s="2" t="inlineStr">
        <is>
          <t/>
        </is>
      </c>
      <c r="CS138" t="inlineStr">
        <is>
          <t/>
        </is>
      </c>
      <c r="CT138" s="2" t="inlineStr">
        <is>
          <t>industriellt framställt föremål</t>
        </is>
      </c>
      <c r="CU138" s="2" t="inlineStr">
        <is>
          <t>3</t>
        </is>
      </c>
      <c r="CV138" s="2" t="inlineStr">
        <is>
          <t/>
        </is>
      </c>
      <c r="CW138" t="inlineStr">
        <is>
          <t/>
        </is>
      </c>
    </row>
    <row r="139">
      <c r="A139" s="1" t="str">
        <f>HYPERLINK("https://iate.europa.eu/entry/result/3578471/all", "3578471")</f>
        <v>3578471</v>
      </c>
      <c r="B139" t="inlineStr">
        <is>
          <t>PRODUCTION, TECHNOLOGY AND RESEARCH</t>
        </is>
      </c>
      <c r="C139" t="inlineStr">
        <is>
          <t>PRODUCTION, TECHNOLOGY AND RESEARCH|research and intellectual property|intellectual property</t>
        </is>
      </c>
      <c r="D139" t="inlineStr">
        <is>
          <t>no</t>
        </is>
      </c>
      <c r="E139" t="inlineStr">
        <is>
          <t/>
        </is>
      </c>
      <c r="F139" s="2" t="inlineStr">
        <is>
          <t>дата на подаване</t>
        </is>
      </c>
      <c r="G139" s="2" t="inlineStr">
        <is>
          <t>3</t>
        </is>
      </c>
      <c r="H139" s="2" t="inlineStr">
        <is>
          <t/>
        </is>
      </c>
      <c r="I139" t="inlineStr">
        <is>
          <t/>
        </is>
      </c>
      <c r="J139" s="2" t="inlineStr">
        <is>
          <t>den podání</t>
        </is>
      </c>
      <c r="K139" s="2" t="inlineStr">
        <is>
          <t>3</t>
        </is>
      </c>
      <c r="L139" s="2" t="inlineStr">
        <is>
          <t/>
        </is>
      </c>
      <c r="M139" t="inlineStr">
        <is>
          <t/>
        </is>
      </c>
      <c r="N139" s="2" t="inlineStr">
        <is>
          <t>ansøgningsdato</t>
        </is>
      </c>
      <c r="O139" s="2" t="inlineStr">
        <is>
          <t>3</t>
        </is>
      </c>
      <c r="P139" s="2" t="inlineStr">
        <is>
          <t/>
        </is>
      </c>
      <c r="Q139" t="inlineStr">
        <is>
          <t/>
        </is>
      </c>
      <c r="R139" s="2" t="inlineStr">
        <is>
          <t>Anmeldetag</t>
        </is>
      </c>
      <c r="S139" s="2" t="inlineStr">
        <is>
          <t>4</t>
        </is>
      </c>
      <c r="T139" s="2" t="inlineStr">
        <is>
          <t/>
        </is>
      </c>
      <c r="U139" t="inlineStr">
        <is>
          <t>Tag, an dem die Unterlagen mit den Angaben, die für die Anmeldung eines eingetragenen Gemeinschaftsgeschmacksmusters erforderlich sind, vom Anmelder beim EUIPO oder, wenn die Anmeldung bei der Zentralbehörde für den gewerblichen Rechtsschutz eines Mitgliedstaats oder beim Benelux-Musteramt eingereicht worden ist, bei der Zentralbehörde bzw. beim Benelux-Musteramt eingereicht worden sind</t>
        </is>
      </c>
      <c r="V139" s="2" t="inlineStr">
        <is>
          <t>ημερομηνία κατάθεσης</t>
        </is>
      </c>
      <c r="W139" s="2" t="inlineStr">
        <is>
          <t>3</t>
        </is>
      </c>
      <c r="X139" s="2" t="inlineStr">
        <is>
          <t/>
        </is>
      </c>
      <c r="Y139" t="inlineStr">
        <is>
          <t/>
        </is>
      </c>
      <c r="Z139" s="2" t="inlineStr">
        <is>
          <t>date of filing</t>
        </is>
      </c>
      <c r="AA139" s="2" t="inlineStr">
        <is>
          <t>4</t>
        </is>
      </c>
      <c r="AB139" s="2" t="inlineStr">
        <is>
          <t/>
        </is>
      </c>
      <c r="AC139" t="inlineStr">
        <is>
          <t>date on which documents containing the information required for an application for a registered Community design are filed with the Office by the applicant, or, if the application has been filed with the central industrial property office of a Member State or with the Benelux Design Office, with that office</t>
        </is>
      </c>
      <c r="AD139" s="2" t="inlineStr">
        <is>
          <t>fecha de presentación</t>
        </is>
      </c>
      <c r="AE139" s="2" t="inlineStr">
        <is>
          <t>4</t>
        </is>
      </c>
      <c r="AF139" s="2" t="inlineStr">
        <is>
          <t/>
        </is>
      </c>
      <c r="AG139" t="inlineStr">
        <is>
          <t>fecha en que el solicitante presente los documentos que contengan la información especificada para una solicitud de dibujo o modelo registrado ante la Oficina o, si la solicitud se hubiese presentado en el órgano central de propiedad industrial de un Estado miembro o en la Oficina de Dibujos y Modelos del Benelux, ante dichos órganos</t>
        </is>
      </c>
      <c r="AH139" s="2" t="inlineStr">
        <is>
          <t>esitamiskuupäev</t>
        </is>
      </c>
      <c r="AI139" s="2" t="inlineStr">
        <is>
          <t>3</t>
        </is>
      </c>
      <c r="AJ139" s="2" t="inlineStr">
        <is>
          <t/>
        </is>
      </c>
      <c r="AK139" t="inlineStr">
        <is>
          <t/>
        </is>
      </c>
      <c r="AL139" s="2" t="inlineStr">
        <is>
          <t>hakemuksen tekemispäivä</t>
        </is>
      </c>
      <c r="AM139" s="2" t="inlineStr">
        <is>
          <t>3</t>
        </is>
      </c>
      <c r="AN139" s="2" t="inlineStr">
        <is>
          <t/>
        </is>
      </c>
      <c r="AO139" t="inlineStr">
        <is>
          <t/>
        </is>
      </c>
      <c r="AP139" s="2" t="inlineStr">
        <is>
          <t>date de dépôt</t>
        </is>
      </c>
      <c r="AQ139" s="2" t="inlineStr">
        <is>
          <t>4</t>
        </is>
      </c>
      <c r="AR139" s="2" t="inlineStr">
        <is>
          <t/>
        </is>
      </c>
      <c r="AS139" t="inlineStr">
        <is>
          <t>date à laquelle les documents contenant les informations prévues à l'article 36, paragraphe 1, du règlement (CE) n°6/2002 sur les dessins ou modèles communautaires sont déposés auprès de l'Office ou, si la demande est déposée auprès du service central de la propriété industrielle d'un État membre ou auprès du Bureau Benelux des dessins ou modèles, auprès de ce service ou de ce bureau</t>
        </is>
      </c>
      <c r="AT139" t="inlineStr">
        <is>
          <t/>
        </is>
      </c>
      <c r="AU139" t="inlineStr">
        <is>
          <t/>
        </is>
      </c>
      <c r="AV139" t="inlineStr">
        <is>
          <t/>
        </is>
      </c>
      <c r="AW139" t="inlineStr">
        <is>
          <t/>
        </is>
      </c>
      <c r="AX139" s="2" t="inlineStr">
        <is>
          <t>datum podnošenja prijave</t>
        </is>
      </c>
      <c r="AY139" s="2" t="inlineStr">
        <is>
          <t>3</t>
        </is>
      </c>
      <c r="AZ139" s="2" t="inlineStr">
        <is>
          <t/>
        </is>
      </c>
      <c r="BA139" t="inlineStr">
        <is>
          <t/>
        </is>
      </c>
      <c r="BB139" s="2" t="inlineStr">
        <is>
          <t>a bejelentés napja</t>
        </is>
      </c>
      <c r="BC139" s="2" t="inlineStr">
        <is>
          <t>3</t>
        </is>
      </c>
      <c r="BD139" s="2" t="inlineStr">
        <is>
          <t/>
        </is>
      </c>
      <c r="BE139" t="inlineStr">
        <is>
          <t/>
        </is>
      </c>
      <c r="BF139" s="2" t="inlineStr">
        <is>
          <t>data di deposito</t>
        </is>
      </c>
      <c r="BG139" s="2" t="inlineStr">
        <is>
          <t>4</t>
        </is>
      </c>
      <c r="BH139" s="2" t="inlineStr">
        <is>
          <t/>
        </is>
      </c>
      <c r="BI139" t="inlineStr">
        <is>
          <t>data in cui la documentazione contenente le informazioni necessarie per la registrazione di un disegno o modello comunitario è depositata presso l'Ufficio dal richiedente ovvero, qualora la domanda sia depositata presso l'ufficio centrale della proprietà industriale di uno Stato membro o presso l'ufficio dei disegni o modelli del Benelux, la data del deposito presso tali uffici</t>
        </is>
      </c>
      <c r="BJ139" s="2" t="inlineStr">
        <is>
          <t>padavimo data</t>
        </is>
      </c>
      <c r="BK139" s="2" t="inlineStr">
        <is>
          <t>3</t>
        </is>
      </c>
      <c r="BL139" s="2" t="inlineStr">
        <is>
          <t/>
        </is>
      </c>
      <c r="BM139" t="inlineStr">
        <is>
          <t/>
        </is>
      </c>
      <c r="BN139" s="2" t="inlineStr">
        <is>
          <t>pieteikuma iesniegšanas datums</t>
        </is>
      </c>
      <c r="BO139" s="2" t="inlineStr">
        <is>
          <t>3</t>
        </is>
      </c>
      <c r="BP139" s="2" t="inlineStr">
        <is>
          <t/>
        </is>
      </c>
      <c r="BQ139" t="inlineStr">
        <is>
          <t/>
        </is>
      </c>
      <c r="BR139" s="2" t="inlineStr">
        <is>
          <t>data għall-infilzar</t>
        </is>
      </c>
      <c r="BS139" s="2" t="inlineStr">
        <is>
          <t>3</t>
        </is>
      </c>
      <c r="BT139" s="2" t="inlineStr">
        <is>
          <t/>
        </is>
      </c>
      <c r="BU139" t="inlineStr">
        <is>
          <t/>
        </is>
      </c>
      <c r="BV139" s="2" t="inlineStr">
        <is>
          <t>indieningsdatum</t>
        </is>
      </c>
      <c r="BW139" s="2" t="inlineStr">
        <is>
          <t>3</t>
        </is>
      </c>
      <c r="BX139" s="2" t="inlineStr">
        <is>
          <t/>
        </is>
      </c>
      <c r="BY139" t="inlineStr">
        <is>
          <t/>
        </is>
      </c>
      <c r="BZ139" s="2" t="inlineStr">
        <is>
          <t>data zgłoszenia</t>
        </is>
      </c>
      <c r="CA139" s="2" t="inlineStr">
        <is>
          <t>3</t>
        </is>
      </c>
      <c r="CB139" s="2" t="inlineStr">
        <is>
          <t/>
        </is>
      </c>
      <c r="CC139" t="inlineStr">
        <is>
          <t/>
        </is>
      </c>
      <c r="CD139" s="2" t="inlineStr">
        <is>
          <t>data de depósito</t>
        </is>
      </c>
      <c r="CE139" s="2" t="inlineStr">
        <is>
          <t>3</t>
        </is>
      </c>
      <c r="CF139" s="2" t="inlineStr">
        <is>
          <t/>
        </is>
      </c>
      <c r="CG139" t="inlineStr">
        <is>
          <t/>
        </is>
      </c>
      <c r="CH139" s="2" t="inlineStr">
        <is>
          <t>dată de depunere</t>
        </is>
      </c>
      <c r="CI139" s="2" t="inlineStr">
        <is>
          <t>3</t>
        </is>
      </c>
      <c r="CJ139" s="2" t="inlineStr">
        <is>
          <t/>
        </is>
      </c>
      <c r="CK139" t="inlineStr">
        <is>
          <t/>
        </is>
      </c>
      <c r="CL139" s="2" t="inlineStr">
        <is>
          <t>deň podania</t>
        </is>
      </c>
      <c r="CM139" s="2" t="inlineStr">
        <is>
          <t>3</t>
        </is>
      </c>
      <c r="CN139" s="2" t="inlineStr">
        <is>
          <t/>
        </is>
      </c>
      <c r="CO139" t="inlineStr">
        <is>
          <t/>
        </is>
      </c>
      <c r="CP139" s="2" t="inlineStr">
        <is>
          <t>datum vložitve</t>
        </is>
      </c>
      <c r="CQ139" s="2" t="inlineStr">
        <is>
          <t>3</t>
        </is>
      </c>
      <c r="CR139" s="2" t="inlineStr">
        <is>
          <t/>
        </is>
      </c>
      <c r="CS139" t="inlineStr">
        <is>
          <t/>
        </is>
      </c>
      <c r="CT139" s="2" t="inlineStr">
        <is>
          <t>ingivningsdag</t>
        </is>
      </c>
      <c r="CU139" s="2" t="inlineStr">
        <is>
          <t>3</t>
        </is>
      </c>
      <c r="CV139" s="2" t="inlineStr">
        <is>
          <t/>
        </is>
      </c>
      <c r="CW139" t="inlineStr">
        <is>
          <t/>
        </is>
      </c>
    </row>
    <row r="140">
      <c r="A140" s="1" t="str">
        <f>HYPERLINK("https://iate.europa.eu/entry/result/858514/all", "858514")</f>
        <v>858514</v>
      </c>
      <c r="B140" t="inlineStr">
        <is>
          <t>EUROPEAN UNION;LAW;SOCIAL QUESTIONS;PRODUCTION, TECHNOLOGY AND RESEARCH</t>
        </is>
      </c>
      <c r="C140" t="inlineStr">
        <is>
          <t>EUROPEAN UNION|European construction|European Union;LAW;SOCIAL QUESTIONS|migration;PRODUCTION, TECHNOLOGY AND RESEARCH|research and intellectual property|intellectual property</t>
        </is>
      </c>
      <c r="D140" t="inlineStr">
        <is>
          <t>no</t>
        </is>
      </c>
      <c r="E140" t="inlineStr">
        <is>
          <t/>
        </is>
      </c>
      <c r="F140" t="inlineStr">
        <is>
          <t/>
        </is>
      </c>
      <c r="G140" t="inlineStr">
        <is>
          <t/>
        </is>
      </c>
      <c r="H140" t="inlineStr">
        <is>
          <t/>
        </is>
      </c>
      <c r="I140" t="inlineStr">
        <is>
          <t/>
        </is>
      </c>
      <c r="J140" t="inlineStr">
        <is>
          <t/>
        </is>
      </c>
      <c r="K140" t="inlineStr">
        <is>
          <t/>
        </is>
      </c>
      <c r="L140" t="inlineStr">
        <is>
          <t/>
        </is>
      </c>
      <c r="M140" t="inlineStr">
        <is>
          <t/>
        </is>
      </c>
      <c r="N140" s="2" t="inlineStr">
        <is>
          <t>afsigelse af afgørelsen|
domfældelse</t>
        </is>
      </c>
      <c r="O140" s="2" t="inlineStr">
        <is>
          <t>4|
4</t>
        </is>
      </c>
      <c r="P140" s="2" t="inlineStr">
        <is>
          <t xml:space="preserve">|
</t>
        </is>
      </c>
      <c r="Q140" t="inlineStr">
        <is>
          <t/>
        </is>
      </c>
      <c r="R140" s="2" t="inlineStr">
        <is>
          <t>Verkündung der Entscheidung</t>
        </is>
      </c>
      <c r="S140" s="2" t="inlineStr">
        <is>
          <t>1</t>
        </is>
      </c>
      <c r="T140" s="2" t="inlineStr">
        <is>
          <t/>
        </is>
      </c>
      <c r="U140" t="inlineStr">
        <is>
          <t/>
        </is>
      </c>
      <c r="V140" s="2" t="inlineStr">
        <is>
          <t>απαγγελία της απόφασης</t>
        </is>
      </c>
      <c r="W140" s="2" t="inlineStr">
        <is>
          <t>2</t>
        </is>
      </c>
      <c r="X140" s="2" t="inlineStr">
        <is>
          <t/>
        </is>
      </c>
      <c r="Y140" t="inlineStr">
        <is>
          <t/>
        </is>
      </c>
      <c r="Z140" s="2" t="inlineStr">
        <is>
          <t>delivery|
delivery of the decision</t>
        </is>
      </c>
      <c r="AA140" s="2" t="inlineStr">
        <is>
          <t>1|
1</t>
        </is>
      </c>
      <c r="AB140" s="2" t="inlineStr">
        <is>
          <t xml:space="preserve">|
</t>
        </is>
      </c>
      <c r="AC140" t="inlineStr">
        <is>
          <t/>
        </is>
      </c>
      <c r="AD140" s="2" t="inlineStr">
        <is>
          <t>pronunciamiento|
pronunciamiento de la resolución</t>
        </is>
      </c>
      <c r="AE140" s="2" t="inlineStr">
        <is>
          <t>2|
2</t>
        </is>
      </c>
      <c r="AF140" s="2" t="inlineStr">
        <is>
          <t xml:space="preserve">|
</t>
        </is>
      </c>
      <c r="AG140" t="inlineStr">
        <is>
          <t>Pronunciamiento: Cada una de las declaraciones, condenas o mandatos del juzgador que comprenden las resoluciones judiciales. (Diccionario Trivium de Derecho y Economía, 1998).</t>
        </is>
      </c>
      <c r="AH140" t="inlineStr">
        <is>
          <t/>
        </is>
      </c>
      <c r="AI140" t="inlineStr">
        <is>
          <t/>
        </is>
      </c>
      <c r="AJ140" t="inlineStr">
        <is>
          <t/>
        </is>
      </c>
      <c r="AK140" t="inlineStr">
        <is>
          <t/>
        </is>
      </c>
      <c r="AL140" s="2" t="inlineStr">
        <is>
          <t>tuomion julistaminen|
tuomion antaminen|
päätöksen julistaminen</t>
        </is>
      </c>
      <c r="AM140" s="2" t="inlineStr">
        <is>
          <t>2|
2|
2</t>
        </is>
      </c>
      <c r="AN140" s="2" t="inlineStr">
        <is>
          <t xml:space="preserve">|
|
</t>
        </is>
      </c>
      <c r="AO140" t="inlineStr">
        <is>
          <t/>
        </is>
      </c>
      <c r="AP140" s="2" t="inlineStr">
        <is>
          <t>prononcé|
prononcé de la décision</t>
        </is>
      </c>
      <c r="AQ140" s="2" t="inlineStr">
        <is>
          <t>2|
2</t>
        </is>
      </c>
      <c r="AR140" s="2" t="inlineStr">
        <is>
          <t xml:space="preserve">|
</t>
        </is>
      </c>
      <c r="AS140" t="inlineStr">
        <is>
          <t>Fait de prononcer une décision de justice, de rendre le jugement par proclamation orale, formalité noramelent exigée pour la validité du jugement (F source)</t>
        </is>
      </c>
      <c r="AT140" t="inlineStr">
        <is>
          <t/>
        </is>
      </c>
      <c r="AU140" t="inlineStr">
        <is>
          <t/>
        </is>
      </c>
      <c r="AV140" t="inlineStr">
        <is>
          <t/>
        </is>
      </c>
      <c r="AW140" t="inlineStr">
        <is>
          <t/>
        </is>
      </c>
      <c r="AX140" t="inlineStr">
        <is>
          <t/>
        </is>
      </c>
      <c r="AY140" t="inlineStr">
        <is>
          <t/>
        </is>
      </c>
      <c r="AZ140" t="inlineStr">
        <is>
          <t/>
        </is>
      </c>
      <c r="BA140" t="inlineStr">
        <is>
          <t/>
        </is>
      </c>
      <c r="BB140" t="inlineStr">
        <is>
          <t/>
        </is>
      </c>
      <c r="BC140" t="inlineStr">
        <is>
          <t/>
        </is>
      </c>
      <c r="BD140" t="inlineStr">
        <is>
          <t/>
        </is>
      </c>
      <c r="BE140" t="inlineStr">
        <is>
          <t/>
        </is>
      </c>
      <c r="BF140" s="2" t="inlineStr">
        <is>
          <t>lettura del dispositivo</t>
        </is>
      </c>
      <c r="BG140" s="2" t="inlineStr">
        <is>
          <t>3</t>
        </is>
      </c>
      <c r="BH140" s="2" t="inlineStr">
        <is>
          <t/>
        </is>
      </c>
      <c r="BI140" t="inlineStr">
        <is>
          <t>nell'udienza, pronuncia della sentenza da parte del giudice che definisce il giudizio, esponendo le ragioni di fatto e di diritto della sua decisione</t>
        </is>
      </c>
      <c r="BJ140" t="inlineStr">
        <is>
          <t/>
        </is>
      </c>
      <c r="BK140" t="inlineStr">
        <is>
          <t/>
        </is>
      </c>
      <c r="BL140" t="inlineStr">
        <is>
          <t/>
        </is>
      </c>
      <c r="BM140" t="inlineStr">
        <is>
          <t/>
        </is>
      </c>
      <c r="BN140" t="inlineStr">
        <is>
          <t/>
        </is>
      </c>
      <c r="BO140" t="inlineStr">
        <is>
          <t/>
        </is>
      </c>
      <c r="BP140" t="inlineStr">
        <is>
          <t/>
        </is>
      </c>
      <c r="BQ140" t="inlineStr">
        <is>
          <t/>
        </is>
      </c>
      <c r="BR140" t="inlineStr">
        <is>
          <t/>
        </is>
      </c>
      <c r="BS140" t="inlineStr">
        <is>
          <t/>
        </is>
      </c>
      <c r="BT140" t="inlineStr">
        <is>
          <t/>
        </is>
      </c>
      <c r="BU140" t="inlineStr">
        <is>
          <t/>
        </is>
      </c>
      <c r="BV140" s="2" t="inlineStr">
        <is>
          <t>uitspraak</t>
        </is>
      </c>
      <c r="BW140" s="2" t="inlineStr">
        <is>
          <t>2</t>
        </is>
      </c>
      <c r="BX140" s="2" t="inlineStr">
        <is>
          <t/>
        </is>
      </c>
      <c r="BY140" t="inlineStr">
        <is>
          <t>Bedoeld wordt de mondelinge mededeling, op de terechtzitting, van de eindbeslissing in een zaak (zie Strafvordering, tekst en commentaar (2e druk 1997), p. 750. De term "uitspraak" heeft ook een ruimere betekenis, nl. de op de terechtzitting gegeven beslissing (zie Strafvordering, tekst en commentaar (2e druk 1997), p. 340).</t>
        </is>
      </c>
      <c r="BZ140" t="inlineStr">
        <is>
          <t/>
        </is>
      </c>
      <c r="CA140" t="inlineStr">
        <is>
          <t/>
        </is>
      </c>
      <c r="CB140" t="inlineStr">
        <is>
          <t/>
        </is>
      </c>
      <c r="CC140" t="inlineStr">
        <is>
          <t/>
        </is>
      </c>
      <c r="CD140" t="inlineStr">
        <is>
          <t/>
        </is>
      </c>
      <c r="CE140" t="inlineStr">
        <is>
          <t/>
        </is>
      </c>
      <c r="CF140" t="inlineStr">
        <is>
          <t/>
        </is>
      </c>
      <c r="CG140" t="inlineStr">
        <is>
          <t/>
        </is>
      </c>
      <c r="CH140" t="inlineStr">
        <is>
          <t/>
        </is>
      </c>
      <c r="CI140" t="inlineStr">
        <is>
          <t/>
        </is>
      </c>
      <c r="CJ140" t="inlineStr">
        <is>
          <t/>
        </is>
      </c>
      <c r="CK140" t="inlineStr">
        <is>
          <t/>
        </is>
      </c>
      <c r="CL140" t="inlineStr">
        <is>
          <t/>
        </is>
      </c>
      <c r="CM140" t="inlineStr">
        <is>
          <t/>
        </is>
      </c>
      <c r="CN140" t="inlineStr">
        <is>
          <t/>
        </is>
      </c>
      <c r="CO140" t="inlineStr">
        <is>
          <t/>
        </is>
      </c>
      <c r="CP140" t="inlineStr">
        <is>
          <t/>
        </is>
      </c>
      <c r="CQ140" t="inlineStr">
        <is>
          <t/>
        </is>
      </c>
      <c r="CR140" t="inlineStr">
        <is>
          <t/>
        </is>
      </c>
      <c r="CS140" t="inlineStr">
        <is>
          <t/>
        </is>
      </c>
      <c r="CT140" s="2" t="inlineStr">
        <is>
          <t>utdömande|
avkunnande av beslut</t>
        </is>
      </c>
      <c r="CU140" s="2" t="inlineStr">
        <is>
          <t>2|
2</t>
        </is>
      </c>
      <c r="CV140" s="2" t="inlineStr">
        <is>
          <t xml:space="preserve">|
</t>
        </is>
      </c>
      <c r="CW140" t="inlineStr">
        <is>
          <t>"avkunnande av dom, sådant meddelande av dom som sker muntligen genom uppläsning av domen" (Juridikens termer, 8 uppl.)</t>
        </is>
      </c>
    </row>
    <row r="141">
      <c r="A141" s="1" t="str">
        <f>HYPERLINK("https://iate.europa.eu/entry/result/3578376/all", "3578376")</f>
        <v>3578376</v>
      </c>
      <c r="B141" t="inlineStr">
        <is>
          <t>PRODUCTION, TECHNOLOGY AND RESEARCH</t>
        </is>
      </c>
      <c r="C141" t="inlineStr">
        <is>
          <t>PRODUCTION, TECHNOLOGY AND RESEARCH|research and intellectual property|intellectual property</t>
        </is>
      </c>
      <c r="D141" t="inlineStr">
        <is>
          <t>no</t>
        </is>
      </c>
      <c r="E141" t="inlineStr">
        <is>
          <t/>
        </is>
      </c>
      <c r="F141" s="2" t="inlineStr">
        <is>
          <t>служебно разглеждане</t>
        </is>
      </c>
      <c r="G141" s="2" t="inlineStr">
        <is>
          <t>3</t>
        </is>
      </c>
      <c r="H141" s="2" t="inlineStr">
        <is>
          <t/>
        </is>
      </c>
      <c r="I141" t="inlineStr">
        <is>
          <t/>
        </is>
      </c>
      <c r="J141" s="2" t="inlineStr">
        <is>
          <t>z úřední moci</t>
        </is>
      </c>
      <c r="K141" s="2" t="inlineStr">
        <is>
          <t>3</t>
        </is>
      </c>
      <c r="L141" s="2" t="inlineStr">
        <is>
          <t/>
        </is>
      </c>
      <c r="M141" t="inlineStr">
        <is>
          <t/>
        </is>
      </c>
      <c r="N141" s="2" t="inlineStr">
        <is>
          <t>ex officio</t>
        </is>
      </c>
      <c r="O141" s="2" t="inlineStr">
        <is>
          <t>3</t>
        </is>
      </c>
      <c r="P141" s="2" t="inlineStr">
        <is>
          <t/>
        </is>
      </c>
      <c r="Q141" t="inlineStr">
        <is>
          <t/>
        </is>
      </c>
      <c r="R141" s="2" t="inlineStr">
        <is>
          <t>von Amts wegen</t>
        </is>
      </c>
      <c r="S141" s="2" t="inlineStr">
        <is>
          <t>4</t>
        </is>
      </c>
      <c r="T141" s="2" t="inlineStr">
        <is>
          <t/>
        </is>
      </c>
      <c r="U141" t="inlineStr">
        <is>
          <t>aus eigener amtlicher Initiative</t>
        </is>
      </c>
      <c r="V141" s="2" t="inlineStr">
        <is>
          <t>αυτεπαγγέλτως</t>
        </is>
      </c>
      <c r="W141" s="2" t="inlineStr">
        <is>
          <t>3</t>
        </is>
      </c>
      <c r="X141" s="2" t="inlineStr">
        <is>
          <t/>
        </is>
      </c>
      <c r="Y141" t="inlineStr">
        <is>
          <t/>
        </is>
      </c>
      <c r="Z141" s="2" t="inlineStr">
        <is>
          <t>of its own motion</t>
        </is>
      </c>
      <c r="AA141" s="2" t="inlineStr">
        <is>
          <t>4</t>
        </is>
      </c>
      <c r="AB141" s="2" t="inlineStr">
        <is>
          <t/>
        </is>
      </c>
      <c r="AC141" t="inlineStr">
        <is>
          <t>of its own will</t>
        </is>
      </c>
      <c r="AD141" s="2" t="inlineStr">
        <is>
          <t>de oficio</t>
        </is>
      </c>
      <c r="AE141" s="2" t="inlineStr">
        <is>
          <t>4</t>
        </is>
      </c>
      <c r="AF141" s="2" t="inlineStr">
        <is>
          <t/>
        </is>
      </c>
      <c r="AG141" t="inlineStr">
        <is>
          <t>dicho de una actuación administrativa o judicial: Realizada a iniciativa del órgano administrativo o judicial, actuando en ejercicio de sus funciones, sin solicitud ni requerimiento previo de un tercero</t>
        </is>
      </c>
      <c r="AH141" s="2" t="inlineStr">
        <is>
          <t>omal algatusel</t>
        </is>
      </c>
      <c r="AI141" s="2" t="inlineStr">
        <is>
          <t>3</t>
        </is>
      </c>
      <c r="AJ141" s="2" t="inlineStr">
        <is>
          <t/>
        </is>
      </c>
      <c r="AK141" t="inlineStr">
        <is>
          <t/>
        </is>
      </c>
      <c r="AL141" s="2" t="inlineStr">
        <is>
          <t>omasta aloitteestaan</t>
        </is>
      </c>
      <c r="AM141" s="2" t="inlineStr">
        <is>
          <t>3</t>
        </is>
      </c>
      <c r="AN141" s="2" t="inlineStr">
        <is>
          <t/>
        </is>
      </c>
      <c r="AO141" t="inlineStr">
        <is>
          <t/>
        </is>
      </c>
      <c r="AP141" s="2" t="inlineStr">
        <is>
          <t>d'office</t>
        </is>
      </c>
      <c r="AQ141" s="2" t="inlineStr">
        <is>
          <t>4</t>
        </is>
      </c>
      <c r="AR141" s="2" t="inlineStr">
        <is>
          <t/>
        </is>
      </c>
      <c r="AS141" t="inlineStr">
        <is>
          <t>sur initiative propre</t>
        </is>
      </c>
      <c r="AT141" t="inlineStr">
        <is>
          <t/>
        </is>
      </c>
      <c r="AU141" t="inlineStr">
        <is>
          <t/>
        </is>
      </c>
      <c r="AV141" t="inlineStr">
        <is>
          <t/>
        </is>
      </c>
      <c r="AW141" t="inlineStr">
        <is>
          <t/>
        </is>
      </c>
      <c r="AX141" s="2" t="inlineStr">
        <is>
          <t>po službenoj dužnosti</t>
        </is>
      </c>
      <c r="AY141" s="2" t="inlineStr">
        <is>
          <t>3</t>
        </is>
      </c>
      <c r="AZ141" s="2" t="inlineStr">
        <is>
          <t/>
        </is>
      </c>
      <c r="BA141" t="inlineStr">
        <is>
          <t/>
        </is>
      </c>
      <c r="BB141" s="2" t="inlineStr">
        <is>
          <t>hivatalból</t>
        </is>
      </c>
      <c r="BC141" s="2" t="inlineStr">
        <is>
          <t>3</t>
        </is>
      </c>
      <c r="BD141" s="2" t="inlineStr">
        <is>
          <t/>
        </is>
      </c>
      <c r="BE141" t="inlineStr">
        <is>
          <t/>
        </is>
      </c>
      <c r="BF141" s="2" t="inlineStr">
        <is>
          <t>d'ufficio</t>
        </is>
      </c>
      <c r="BG141" s="2" t="inlineStr">
        <is>
          <t>4</t>
        </is>
      </c>
      <c r="BH141" s="2" t="inlineStr">
        <is>
          <t/>
        </is>
      </c>
      <c r="BI141" t="inlineStr">
        <is>
          <t>di propria iniziativa</t>
        </is>
      </c>
      <c r="BJ141" s="2" t="inlineStr">
        <is>
          <t>savo iniciatyva</t>
        </is>
      </c>
      <c r="BK141" s="2" t="inlineStr">
        <is>
          <t>3</t>
        </is>
      </c>
      <c r="BL141" s="2" t="inlineStr">
        <is>
          <t/>
        </is>
      </c>
      <c r="BM141" t="inlineStr">
        <is>
          <t/>
        </is>
      </c>
      <c r="BN141" s="2" t="inlineStr">
        <is>
          <t>pēc savas ierosmes</t>
        </is>
      </c>
      <c r="BO141" s="2" t="inlineStr">
        <is>
          <t>3</t>
        </is>
      </c>
      <c r="BP141" s="2" t="inlineStr">
        <is>
          <t/>
        </is>
      </c>
      <c r="BQ141" t="inlineStr">
        <is>
          <t/>
        </is>
      </c>
      <c r="BR141" s="2" t="inlineStr">
        <is>
          <t>fuq inizjattiva proprja</t>
        </is>
      </c>
      <c r="BS141" s="2" t="inlineStr">
        <is>
          <t>3</t>
        </is>
      </c>
      <c r="BT141" s="2" t="inlineStr">
        <is>
          <t/>
        </is>
      </c>
      <c r="BU141" t="inlineStr">
        <is>
          <t/>
        </is>
      </c>
      <c r="BV141" s="2" t="inlineStr">
        <is>
          <t>ambtshalve</t>
        </is>
      </c>
      <c r="BW141" s="2" t="inlineStr">
        <is>
          <t>3</t>
        </is>
      </c>
      <c r="BX141" s="2" t="inlineStr">
        <is>
          <t/>
        </is>
      </c>
      <c r="BY141" t="inlineStr">
        <is>
          <t/>
        </is>
      </c>
      <c r="BZ141" s="2" t="inlineStr">
        <is>
          <t>z urzędu</t>
        </is>
      </c>
      <c r="CA141" s="2" t="inlineStr">
        <is>
          <t>3</t>
        </is>
      </c>
      <c r="CB141" s="2" t="inlineStr">
        <is>
          <t/>
        </is>
      </c>
      <c r="CC141" t="inlineStr">
        <is>
          <t/>
        </is>
      </c>
      <c r="CD141" s="2" t="inlineStr">
        <is>
          <t>oficioso</t>
        </is>
      </c>
      <c r="CE141" s="2" t="inlineStr">
        <is>
          <t>3</t>
        </is>
      </c>
      <c r="CF141" s="2" t="inlineStr">
        <is>
          <t/>
        </is>
      </c>
      <c r="CG141" t="inlineStr">
        <is>
          <t/>
        </is>
      </c>
      <c r="CH141" s="2" t="inlineStr">
        <is>
          <t>din oficiu</t>
        </is>
      </c>
      <c r="CI141" s="2" t="inlineStr">
        <is>
          <t>3</t>
        </is>
      </c>
      <c r="CJ141" s="2" t="inlineStr">
        <is>
          <t/>
        </is>
      </c>
      <c r="CK141" t="inlineStr">
        <is>
          <t/>
        </is>
      </c>
      <c r="CL141" s="2" t="inlineStr">
        <is>
          <t>z vlastného podnetu</t>
        </is>
      </c>
      <c r="CM141" s="2" t="inlineStr">
        <is>
          <t>3</t>
        </is>
      </c>
      <c r="CN141" s="2" t="inlineStr">
        <is>
          <t/>
        </is>
      </c>
      <c r="CO141" t="inlineStr">
        <is>
          <t/>
        </is>
      </c>
      <c r="CP141" s="2" t="inlineStr">
        <is>
          <t>po uradni dolžnosti</t>
        </is>
      </c>
      <c r="CQ141" s="2" t="inlineStr">
        <is>
          <t>3</t>
        </is>
      </c>
      <c r="CR141" s="2" t="inlineStr">
        <is>
          <t/>
        </is>
      </c>
      <c r="CS141" t="inlineStr">
        <is>
          <t/>
        </is>
      </c>
      <c r="CT141" s="2" t="inlineStr">
        <is>
          <t>på eget initiativ</t>
        </is>
      </c>
      <c r="CU141" s="2" t="inlineStr">
        <is>
          <t>3</t>
        </is>
      </c>
      <c r="CV141" s="2" t="inlineStr">
        <is>
          <t/>
        </is>
      </c>
      <c r="CW141" t="inlineStr">
        <is>
          <t/>
        </is>
      </c>
    </row>
    <row r="142">
      <c r="A142" s="1" t="str">
        <f>HYPERLINK("https://iate.europa.eu/entry/result/1100193/all", "1100193")</f>
        <v>1100193</v>
      </c>
      <c r="B142" t="inlineStr">
        <is>
          <t>PRODUCTION, TECHNOLOGY AND RESEARCH</t>
        </is>
      </c>
      <c r="C142" t="inlineStr">
        <is>
          <t>PRODUCTION, TECHNOLOGY AND RESEARCH|research and intellectual property|intellectual property</t>
        </is>
      </c>
      <c r="D142" t="inlineStr">
        <is>
          <t>no</t>
        </is>
      </c>
      <c r="E142" t="inlineStr">
        <is>
          <t/>
        </is>
      </c>
      <c r="F142" t="inlineStr">
        <is>
          <t/>
        </is>
      </c>
      <c r="G142" t="inlineStr">
        <is>
          <t/>
        </is>
      </c>
      <c r="H142" t="inlineStr">
        <is>
          <t/>
        </is>
      </c>
      <c r="I142" t="inlineStr">
        <is>
          <t/>
        </is>
      </c>
      <c r="J142" t="inlineStr">
        <is>
          <t/>
        </is>
      </c>
      <c r="K142" t="inlineStr">
        <is>
          <t/>
        </is>
      </c>
      <c r="L142" t="inlineStr">
        <is>
          <t/>
        </is>
      </c>
      <c r="M142" t="inlineStr">
        <is>
          <t/>
        </is>
      </c>
      <c r="N142" s="2" t="inlineStr">
        <is>
          <t>tegn,emblem eller våben</t>
        </is>
      </c>
      <c r="O142" s="2" t="inlineStr">
        <is>
          <t>3</t>
        </is>
      </c>
      <c r="P142" s="2" t="inlineStr">
        <is>
          <t/>
        </is>
      </c>
      <c r="Q142" t="inlineStr">
        <is>
          <t/>
        </is>
      </c>
      <c r="R142" s="2" t="inlineStr">
        <is>
          <t>Abzeichen,Emblem und Wappen</t>
        </is>
      </c>
      <c r="S142" s="2" t="inlineStr">
        <is>
          <t>3</t>
        </is>
      </c>
      <c r="T142" s="2" t="inlineStr">
        <is>
          <t/>
        </is>
      </c>
      <c r="U142" t="inlineStr">
        <is>
          <t/>
        </is>
      </c>
      <c r="V142" s="2" t="inlineStr">
        <is>
          <t>διακριτικό σύμβολο,έμβλημα ή θυρεός</t>
        </is>
      </c>
      <c r="W142" s="2" t="inlineStr">
        <is>
          <t>3</t>
        </is>
      </c>
      <c r="X142" s="2" t="inlineStr">
        <is>
          <t/>
        </is>
      </c>
      <c r="Y142" t="inlineStr">
        <is>
          <t/>
        </is>
      </c>
      <c r="Z142" s="2" t="inlineStr">
        <is>
          <t>badge, emblem or escutcheon</t>
        </is>
      </c>
      <c r="AA142" s="2" t="inlineStr">
        <is>
          <t>3</t>
        </is>
      </c>
      <c r="AB142" s="2" t="inlineStr">
        <is>
          <t/>
        </is>
      </c>
      <c r="AC142" t="inlineStr">
        <is>
          <t/>
        </is>
      </c>
      <c r="AD142" s="2" t="inlineStr">
        <is>
          <t>insignia, emblema o escudo</t>
        </is>
      </c>
      <c r="AE142" s="2" t="inlineStr">
        <is>
          <t>3</t>
        </is>
      </c>
      <c r="AF142" s="2" t="inlineStr">
        <is>
          <t/>
        </is>
      </c>
      <c r="AG142" t="inlineStr">
        <is>
          <t/>
        </is>
      </c>
      <c r="AH142" t="inlineStr">
        <is>
          <t/>
        </is>
      </c>
      <c r="AI142" t="inlineStr">
        <is>
          <t/>
        </is>
      </c>
      <c r="AJ142" t="inlineStr">
        <is>
          <t/>
        </is>
      </c>
      <c r="AK142" t="inlineStr">
        <is>
          <t/>
        </is>
      </c>
      <c r="AL142" t="inlineStr">
        <is>
          <t/>
        </is>
      </c>
      <c r="AM142" t="inlineStr">
        <is>
          <t/>
        </is>
      </c>
      <c r="AN142" t="inlineStr">
        <is>
          <t/>
        </is>
      </c>
      <c r="AO142" t="inlineStr">
        <is>
          <t/>
        </is>
      </c>
      <c r="AP142" s="2" t="inlineStr">
        <is>
          <t>badge,emblème ou écusson</t>
        </is>
      </c>
      <c r="AQ142" s="2" t="inlineStr">
        <is>
          <t>3</t>
        </is>
      </c>
      <c r="AR142" s="2" t="inlineStr">
        <is>
          <t/>
        </is>
      </c>
      <c r="AS142" t="inlineStr">
        <is>
          <t/>
        </is>
      </c>
      <c r="AT142" s="2" t="inlineStr">
        <is>
          <t>suaitheantas, feathal nó scéithín</t>
        </is>
      </c>
      <c r="AU142" s="2" t="inlineStr">
        <is>
          <t>3</t>
        </is>
      </c>
      <c r="AV142" s="2" t="inlineStr">
        <is>
          <t/>
        </is>
      </c>
      <c r="AW142" t="inlineStr">
        <is>
          <t/>
        </is>
      </c>
      <c r="AX142" t="inlineStr">
        <is>
          <t/>
        </is>
      </c>
      <c r="AY142" t="inlineStr">
        <is>
          <t/>
        </is>
      </c>
      <c r="AZ142" t="inlineStr">
        <is>
          <t/>
        </is>
      </c>
      <c r="BA142" t="inlineStr">
        <is>
          <t/>
        </is>
      </c>
      <c r="BB142" t="inlineStr">
        <is>
          <t/>
        </is>
      </c>
      <c r="BC142" t="inlineStr">
        <is>
          <t/>
        </is>
      </c>
      <c r="BD142" t="inlineStr">
        <is>
          <t/>
        </is>
      </c>
      <c r="BE142" t="inlineStr">
        <is>
          <t/>
        </is>
      </c>
      <c r="BF142" s="2" t="inlineStr">
        <is>
          <t>distintivo, emblema o stemma</t>
        </is>
      </c>
      <c r="BG142" s="2" t="inlineStr">
        <is>
          <t>3</t>
        </is>
      </c>
      <c r="BH142" s="2" t="inlineStr">
        <is>
          <t/>
        </is>
      </c>
      <c r="BI142" t="inlineStr">
        <is>
          <t/>
        </is>
      </c>
      <c r="BJ142" t="inlineStr">
        <is>
          <t/>
        </is>
      </c>
      <c r="BK142" t="inlineStr">
        <is>
          <t/>
        </is>
      </c>
      <c r="BL142" t="inlineStr">
        <is>
          <t/>
        </is>
      </c>
      <c r="BM142" t="inlineStr">
        <is>
          <t/>
        </is>
      </c>
      <c r="BN142" t="inlineStr">
        <is>
          <t/>
        </is>
      </c>
      <c r="BO142" t="inlineStr">
        <is>
          <t/>
        </is>
      </c>
      <c r="BP142" t="inlineStr">
        <is>
          <t/>
        </is>
      </c>
      <c r="BQ142" t="inlineStr">
        <is>
          <t/>
        </is>
      </c>
      <c r="BR142" t="inlineStr">
        <is>
          <t/>
        </is>
      </c>
      <c r="BS142" t="inlineStr">
        <is>
          <t/>
        </is>
      </c>
      <c r="BT142" t="inlineStr">
        <is>
          <t/>
        </is>
      </c>
      <c r="BU142" t="inlineStr">
        <is>
          <t/>
        </is>
      </c>
      <c r="BV142" s="2" t="inlineStr">
        <is>
          <t>badge,embleem en wapenschild</t>
        </is>
      </c>
      <c r="BW142" s="2" t="inlineStr">
        <is>
          <t>3</t>
        </is>
      </c>
      <c r="BX142" s="2" t="inlineStr">
        <is>
          <t/>
        </is>
      </c>
      <c r="BY142" t="inlineStr">
        <is>
          <t/>
        </is>
      </c>
      <c r="BZ142" t="inlineStr">
        <is>
          <t/>
        </is>
      </c>
      <c r="CA142" t="inlineStr">
        <is>
          <t/>
        </is>
      </c>
      <c r="CB142" t="inlineStr">
        <is>
          <t/>
        </is>
      </c>
      <c r="CC142" t="inlineStr">
        <is>
          <t/>
        </is>
      </c>
      <c r="CD142" s="2" t="inlineStr">
        <is>
          <t>emblema, insígnia ou escudo</t>
        </is>
      </c>
      <c r="CE142" s="2" t="inlineStr">
        <is>
          <t>3</t>
        </is>
      </c>
      <c r="CF142" s="2" t="inlineStr">
        <is>
          <t/>
        </is>
      </c>
      <c r="CG142" t="inlineStr">
        <is>
          <t/>
        </is>
      </c>
      <c r="CH142" t="inlineStr">
        <is>
          <t/>
        </is>
      </c>
      <c r="CI142" t="inlineStr">
        <is>
          <t/>
        </is>
      </c>
      <c r="CJ142" t="inlineStr">
        <is>
          <t/>
        </is>
      </c>
      <c r="CK142" t="inlineStr">
        <is>
          <t/>
        </is>
      </c>
      <c r="CL142" t="inlineStr">
        <is>
          <t/>
        </is>
      </c>
      <c r="CM142" t="inlineStr">
        <is>
          <t/>
        </is>
      </c>
      <c r="CN142" t="inlineStr">
        <is>
          <t/>
        </is>
      </c>
      <c r="CO142" t="inlineStr">
        <is>
          <t/>
        </is>
      </c>
      <c r="CP142" t="inlineStr">
        <is>
          <t/>
        </is>
      </c>
      <c r="CQ142" t="inlineStr">
        <is>
          <t/>
        </is>
      </c>
      <c r="CR142" t="inlineStr">
        <is>
          <t/>
        </is>
      </c>
      <c r="CS142" t="inlineStr">
        <is>
          <t/>
        </is>
      </c>
      <c r="CT142" t="inlineStr">
        <is>
          <t/>
        </is>
      </c>
      <c r="CU142" t="inlineStr">
        <is>
          <t/>
        </is>
      </c>
      <c r="CV142" t="inlineStr">
        <is>
          <t/>
        </is>
      </c>
      <c r="CW142" t="inlineStr">
        <is>
          <t/>
        </is>
      </c>
    </row>
    <row r="143">
      <c r="A143" s="1" t="str">
        <f>HYPERLINK("https://iate.europa.eu/entry/result/66381/all", "66381")</f>
        <v>66381</v>
      </c>
      <c r="B143" t="inlineStr">
        <is>
          <t>LAW</t>
        </is>
      </c>
      <c r="C143" t="inlineStr">
        <is>
          <t>LAW</t>
        </is>
      </c>
      <c r="D143" t="inlineStr">
        <is>
          <t>no</t>
        </is>
      </c>
      <c r="E143" t="inlineStr">
        <is>
          <t/>
        </is>
      </c>
      <c r="F143" t="inlineStr">
        <is>
          <t/>
        </is>
      </c>
      <c r="G143" t="inlineStr">
        <is>
          <t/>
        </is>
      </c>
      <c r="H143" t="inlineStr">
        <is>
          <t/>
        </is>
      </c>
      <c r="I143" t="inlineStr">
        <is>
          <t/>
        </is>
      </c>
      <c r="J143" t="inlineStr">
        <is>
          <t/>
        </is>
      </c>
      <c r="K143" t="inlineStr">
        <is>
          <t/>
        </is>
      </c>
      <c r="L143" t="inlineStr">
        <is>
          <t/>
        </is>
      </c>
      <c r="M143" t="inlineStr">
        <is>
          <t/>
        </is>
      </c>
      <c r="N143" t="inlineStr">
        <is>
          <t/>
        </is>
      </c>
      <c r="O143" t="inlineStr">
        <is>
          <t/>
        </is>
      </c>
      <c r="P143" t="inlineStr">
        <is>
          <t/>
        </is>
      </c>
      <c r="Q143" t="inlineStr">
        <is>
          <t/>
        </is>
      </c>
      <c r="R143" s="2" t="inlineStr">
        <is>
          <t>Angaben, die es erlauben, die Identität des Anmelders festzustellen</t>
        </is>
      </c>
      <c r="S143" s="2" t="inlineStr">
        <is>
          <t>3</t>
        </is>
      </c>
      <c r="T143" s="2" t="inlineStr">
        <is>
          <t/>
        </is>
      </c>
      <c r="U143" t="inlineStr">
        <is>
          <t/>
        </is>
      </c>
      <c r="V143" t="inlineStr">
        <is>
          <t/>
        </is>
      </c>
      <c r="W143" t="inlineStr">
        <is>
          <t/>
        </is>
      </c>
      <c r="X143" t="inlineStr">
        <is>
          <t/>
        </is>
      </c>
      <c r="Y143" t="inlineStr">
        <is>
          <t/>
        </is>
      </c>
      <c r="Z143" s="2" t="inlineStr">
        <is>
          <t>information identifying the applicant</t>
        </is>
      </c>
      <c r="AA143" s="2" t="inlineStr">
        <is>
          <t>3</t>
        </is>
      </c>
      <c r="AB143" s="2" t="inlineStr">
        <is>
          <t/>
        </is>
      </c>
      <c r="AC143" t="inlineStr">
        <is>
          <t/>
        </is>
      </c>
      <c r="AD143" s="2" t="inlineStr">
        <is>
          <t>indicaciones que permitan identificar al solicitante</t>
        </is>
      </c>
      <c r="AE143" s="2" t="inlineStr">
        <is>
          <t>3</t>
        </is>
      </c>
      <c r="AF143" s="2" t="inlineStr">
        <is>
          <t/>
        </is>
      </c>
      <c r="AG143" t="inlineStr">
        <is>
          <t/>
        </is>
      </c>
      <c r="AH143" t="inlineStr">
        <is>
          <t/>
        </is>
      </c>
      <c r="AI143" t="inlineStr">
        <is>
          <t/>
        </is>
      </c>
      <c r="AJ143" t="inlineStr">
        <is>
          <t/>
        </is>
      </c>
      <c r="AK143" t="inlineStr">
        <is>
          <t/>
        </is>
      </c>
      <c r="AL143" t="inlineStr">
        <is>
          <t/>
        </is>
      </c>
      <c r="AM143" t="inlineStr">
        <is>
          <t/>
        </is>
      </c>
      <c r="AN143" t="inlineStr">
        <is>
          <t/>
        </is>
      </c>
      <c r="AO143" t="inlineStr">
        <is>
          <t/>
        </is>
      </c>
      <c r="AP143" s="2" t="inlineStr">
        <is>
          <t>indications qui permettent d'identifier le demandeur</t>
        </is>
      </c>
      <c r="AQ143" s="2" t="inlineStr">
        <is>
          <t>3</t>
        </is>
      </c>
      <c r="AR143" s="2" t="inlineStr">
        <is>
          <t/>
        </is>
      </c>
      <c r="AS143" t="inlineStr">
        <is>
          <t/>
        </is>
      </c>
      <c r="AT143" t="inlineStr">
        <is>
          <t/>
        </is>
      </c>
      <c r="AU143" t="inlineStr">
        <is>
          <t/>
        </is>
      </c>
      <c r="AV143" t="inlineStr">
        <is>
          <t/>
        </is>
      </c>
      <c r="AW143" t="inlineStr">
        <is>
          <t/>
        </is>
      </c>
      <c r="AX143" t="inlineStr">
        <is>
          <t/>
        </is>
      </c>
      <c r="AY143" t="inlineStr">
        <is>
          <t/>
        </is>
      </c>
      <c r="AZ143" t="inlineStr">
        <is>
          <t/>
        </is>
      </c>
      <c r="BA143" t="inlineStr">
        <is>
          <t/>
        </is>
      </c>
      <c r="BB143" t="inlineStr">
        <is>
          <t/>
        </is>
      </c>
      <c r="BC143" t="inlineStr">
        <is>
          <t/>
        </is>
      </c>
      <c r="BD143" t="inlineStr">
        <is>
          <t/>
        </is>
      </c>
      <c r="BE143" t="inlineStr">
        <is>
          <t/>
        </is>
      </c>
      <c r="BF143" s="2" t="inlineStr">
        <is>
          <t>indicazioni che permettano di identificare il richiedente</t>
        </is>
      </c>
      <c r="BG143" s="2" t="inlineStr">
        <is>
          <t>3</t>
        </is>
      </c>
      <c r="BH143" s="2" t="inlineStr">
        <is>
          <t/>
        </is>
      </c>
      <c r="BI143" t="inlineStr">
        <is>
          <t/>
        </is>
      </c>
      <c r="BJ143" t="inlineStr">
        <is>
          <t/>
        </is>
      </c>
      <c r="BK143" t="inlineStr">
        <is>
          <t/>
        </is>
      </c>
      <c r="BL143" t="inlineStr">
        <is>
          <t/>
        </is>
      </c>
      <c r="BM143" t="inlineStr">
        <is>
          <t/>
        </is>
      </c>
      <c r="BN143" s="2" t="inlineStr">
        <is>
          <t>informācija par pieteikuma iesniedzēju</t>
        </is>
      </c>
      <c r="BO143" s="2" t="inlineStr">
        <is>
          <t>3</t>
        </is>
      </c>
      <c r="BP143" s="2" t="inlineStr">
        <is>
          <t/>
        </is>
      </c>
      <c r="BQ143" t="inlineStr">
        <is>
          <t/>
        </is>
      </c>
      <c r="BR143" t="inlineStr">
        <is>
          <t/>
        </is>
      </c>
      <c r="BS143" t="inlineStr">
        <is>
          <t/>
        </is>
      </c>
      <c r="BT143" t="inlineStr">
        <is>
          <t/>
        </is>
      </c>
      <c r="BU143" t="inlineStr">
        <is>
          <t/>
        </is>
      </c>
      <c r="BV143" t="inlineStr">
        <is>
          <t/>
        </is>
      </c>
      <c r="BW143" t="inlineStr">
        <is>
          <t/>
        </is>
      </c>
      <c r="BX143" t="inlineStr">
        <is>
          <t/>
        </is>
      </c>
      <c r="BY143" t="inlineStr">
        <is>
          <t/>
        </is>
      </c>
      <c r="BZ143" t="inlineStr">
        <is>
          <t/>
        </is>
      </c>
      <c r="CA143" t="inlineStr">
        <is>
          <t/>
        </is>
      </c>
      <c r="CB143" t="inlineStr">
        <is>
          <t/>
        </is>
      </c>
      <c r="CC143" t="inlineStr">
        <is>
          <t/>
        </is>
      </c>
      <c r="CD143" t="inlineStr">
        <is>
          <t/>
        </is>
      </c>
      <c r="CE143" t="inlineStr">
        <is>
          <t/>
        </is>
      </c>
      <c r="CF143" t="inlineStr">
        <is>
          <t/>
        </is>
      </c>
      <c r="CG143" t="inlineStr">
        <is>
          <t/>
        </is>
      </c>
      <c r="CH143" t="inlineStr">
        <is>
          <t/>
        </is>
      </c>
      <c r="CI143" t="inlineStr">
        <is>
          <t/>
        </is>
      </c>
      <c r="CJ143" t="inlineStr">
        <is>
          <t/>
        </is>
      </c>
      <c r="CK143" t="inlineStr">
        <is>
          <t/>
        </is>
      </c>
      <c r="CL143" t="inlineStr">
        <is>
          <t/>
        </is>
      </c>
      <c r="CM143" t="inlineStr">
        <is>
          <t/>
        </is>
      </c>
      <c r="CN143" t="inlineStr">
        <is>
          <t/>
        </is>
      </c>
      <c r="CO143" t="inlineStr">
        <is>
          <t/>
        </is>
      </c>
      <c r="CP143" t="inlineStr">
        <is>
          <t/>
        </is>
      </c>
      <c r="CQ143" t="inlineStr">
        <is>
          <t/>
        </is>
      </c>
      <c r="CR143" t="inlineStr">
        <is>
          <t/>
        </is>
      </c>
      <c r="CS143" t="inlineStr">
        <is>
          <t/>
        </is>
      </c>
      <c r="CT143" t="inlineStr">
        <is>
          <t/>
        </is>
      </c>
      <c r="CU143" t="inlineStr">
        <is>
          <t/>
        </is>
      </c>
      <c r="CV143" t="inlineStr">
        <is>
          <t/>
        </is>
      </c>
      <c r="CW143" t="inlineStr">
        <is>
          <t/>
        </is>
      </c>
    </row>
    <row r="144">
      <c r="A144" s="1" t="str">
        <f>HYPERLINK("https://iate.europa.eu/entry/result/34568/all", "34568")</f>
        <v>34568</v>
      </c>
      <c r="B144" t="inlineStr">
        <is>
          <t>LAW</t>
        </is>
      </c>
      <c r="C144" t="inlineStr">
        <is>
          <t>LAW</t>
        </is>
      </c>
      <c r="D144" t="inlineStr">
        <is>
          <t>no</t>
        </is>
      </c>
      <c r="E144" t="inlineStr">
        <is>
          <t/>
        </is>
      </c>
      <c r="F144" t="inlineStr">
        <is>
          <t/>
        </is>
      </c>
      <c r="G144" t="inlineStr">
        <is>
          <t/>
        </is>
      </c>
      <c r="H144" t="inlineStr">
        <is>
          <t/>
        </is>
      </c>
      <c r="I144" t="inlineStr">
        <is>
          <t/>
        </is>
      </c>
      <c r="J144" t="inlineStr">
        <is>
          <t/>
        </is>
      </c>
      <c r="K144" t="inlineStr">
        <is>
          <t/>
        </is>
      </c>
      <c r="L144" t="inlineStr">
        <is>
          <t/>
        </is>
      </c>
      <c r="M144" t="inlineStr">
        <is>
          <t/>
        </is>
      </c>
      <c r="N144" s="2" t="inlineStr">
        <is>
          <t>fastsætte en ansøgningsdato</t>
        </is>
      </c>
      <c r="O144" s="2" t="inlineStr">
        <is>
          <t>3</t>
        </is>
      </c>
      <c r="P144" s="2" t="inlineStr">
        <is>
          <t/>
        </is>
      </c>
      <c r="Q144" t="inlineStr">
        <is>
          <t/>
        </is>
      </c>
      <c r="R144" t="inlineStr">
        <is>
          <t/>
        </is>
      </c>
      <c r="S144" t="inlineStr">
        <is>
          <t/>
        </is>
      </c>
      <c r="T144" t="inlineStr">
        <is>
          <t/>
        </is>
      </c>
      <c r="U144" t="inlineStr">
        <is>
          <t/>
        </is>
      </c>
      <c r="V144" t="inlineStr">
        <is>
          <t/>
        </is>
      </c>
      <c r="W144" t="inlineStr">
        <is>
          <t/>
        </is>
      </c>
      <c r="X144" t="inlineStr">
        <is>
          <t/>
        </is>
      </c>
      <c r="Y144" t="inlineStr">
        <is>
          <t/>
        </is>
      </c>
      <c r="Z144" s="2" t="inlineStr">
        <is>
          <t>accord a date of filing</t>
        </is>
      </c>
      <c r="AA144" s="2" t="inlineStr">
        <is>
          <t>3</t>
        </is>
      </c>
      <c r="AB144" s="2" t="inlineStr">
        <is>
          <t/>
        </is>
      </c>
      <c r="AC144" t="inlineStr">
        <is>
          <t/>
        </is>
      </c>
      <c r="AD144" t="inlineStr">
        <is>
          <t/>
        </is>
      </c>
      <c r="AE144" t="inlineStr">
        <is>
          <t/>
        </is>
      </c>
      <c r="AF144" t="inlineStr">
        <is>
          <t/>
        </is>
      </c>
      <c r="AG144" t="inlineStr">
        <is>
          <t/>
        </is>
      </c>
      <c r="AH144" t="inlineStr">
        <is>
          <t/>
        </is>
      </c>
      <c r="AI144" t="inlineStr">
        <is>
          <t/>
        </is>
      </c>
      <c r="AJ144" t="inlineStr">
        <is>
          <t/>
        </is>
      </c>
      <c r="AK144" t="inlineStr">
        <is>
          <t/>
        </is>
      </c>
      <c r="AL144" t="inlineStr">
        <is>
          <t/>
        </is>
      </c>
      <c r="AM144" t="inlineStr">
        <is>
          <t/>
        </is>
      </c>
      <c r="AN144" t="inlineStr">
        <is>
          <t/>
        </is>
      </c>
      <c r="AO144" t="inlineStr">
        <is>
          <t/>
        </is>
      </c>
      <c r="AP144" t="inlineStr">
        <is>
          <t/>
        </is>
      </c>
      <c r="AQ144" t="inlineStr">
        <is>
          <t/>
        </is>
      </c>
      <c r="AR144" t="inlineStr">
        <is>
          <t/>
        </is>
      </c>
      <c r="AS144" t="inlineStr">
        <is>
          <t/>
        </is>
      </c>
      <c r="AT144" t="inlineStr">
        <is>
          <t/>
        </is>
      </c>
      <c r="AU144" t="inlineStr">
        <is>
          <t/>
        </is>
      </c>
      <c r="AV144" t="inlineStr">
        <is>
          <t/>
        </is>
      </c>
      <c r="AW144" t="inlineStr">
        <is>
          <t/>
        </is>
      </c>
      <c r="AX144" t="inlineStr">
        <is>
          <t/>
        </is>
      </c>
      <c r="AY144" t="inlineStr">
        <is>
          <t/>
        </is>
      </c>
      <c r="AZ144" t="inlineStr">
        <is>
          <t/>
        </is>
      </c>
      <c r="BA144" t="inlineStr">
        <is>
          <t/>
        </is>
      </c>
      <c r="BB144" t="inlineStr">
        <is>
          <t/>
        </is>
      </c>
      <c r="BC144" t="inlineStr">
        <is>
          <t/>
        </is>
      </c>
      <c r="BD144" t="inlineStr">
        <is>
          <t/>
        </is>
      </c>
      <c r="BE144" t="inlineStr">
        <is>
          <t/>
        </is>
      </c>
      <c r="BF144" s="2" t="inlineStr">
        <is>
          <t>fissare la data di deposito</t>
        </is>
      </c>
      <c r="BG144" s="2" t="inlineStr">
        <is>
          <t>3</t>
        </is>
      </c>
      <c r="BH144" s="2" t="inlineStr">
        <is>
          <t/>
        </is>
      </c>
      <c r="BI144" t="inlineStr">
        <is>
          <t/>
        </is>
      </c>
      <c r="BJ144" t="inlineStr">
        <is>
          <t/>
        </is>
      </c>
      <c r="BK144" t="inlineStr">
        <is>
          <t/>
        </is>
      </c>
      <c r="BL144" t="inlineStr">
        <is>
          <t/>
        </is>
      </c>
      <c r="BM144" t="inlineStr">
        <is>
          <t/>
        </is>
      </c>
      <c r="BN144" t="inlineStr">
        <is>
          <t/>
        </is>
      </c>
      <c r="BO144" t="inlineStr">
        <is>
          <t/>
        </is>
      </c>
      <c r="BP144" t="inlineStr">
        <is>
          <t/>
        </is>
      </c>
      <c r="BQ144" t="inlineStr">
        <is>
          <t/>
        </is>
      </c>
      <c r="BR144" t="inlineStr">
        <is>
          <t/>
        </is>
      </c>
      <c r="BS144" t="inlineStr">
        <is>
          <t/>
        </is>
      </c>
      <c r="BT144" t="inlineStr">
        <is>
          <t/>
        </is>
      </c>
      <c r="BU144" t="inlineStr">
        <is>
          <t/>
        </is>
      </c>
      <c r="BV144" s="2" t="inlineStr">
        <is>
          <t>toekennen van een indieningsdatum</t>
        </is>
      </c>
      <c r="BW144" s="2" t="inlineStr">
        <is>
          <t>3</t>
        </is>
      </c>
      <c r="BX144" s="2" t="inlineStr">
        <is>
          <t/>
        </is>
      </c>
      <c r="BY144" t="inlineStr">
        <is>
          <t/>
        </is>
      </c>
      <c r="BZ144" t="inlineStr">
        <is>
          <t/>
        </is>
      </c>
      <c r="CA144" t="inlineStr">
        <is>
          <t/>
        </is>
      </c>
      <c r="CB144" t="inlineStr">
        <is>
          <t/>
        </is>
      </c>
      <c r="CC144" t="inlineStr">
        <is>
          <t/>
        </is>
      </c>
      <c r="CD144" s="2" t="inlineStr">
        <is>
          <t>atribuir uma data de depósito</t>
        </is>
      </c>
      <c r="CE144" s="2" t="inlineStr">
        <is>
          <t>3</t>
        </is>
      </c>
      <c r="CF144" s="2" t="inlineStr">
        <is>
          <t/>
        </is>
      </c>
      <c r="CG144" t="inlineStr">
        <is>
          <t/>
        </is>
      </c>
      <c r="CH144" t="inlineStr">
        <is>
          <t/>
        </is>
      </c>
      <c r="CI144" t="inlineStr">
        <is>
          <t/>
        </is>
      </c>
      <c r="CJ144" t="inlineStr">
        <is>
          <t/>
        </is>
      </c>
      <c r="CK144" t="inlineStr">
        <is>
          <t/>
        </is>
      </c>
      <c r="CL144" t="inlineStr">
        <is>
          <t/>
        </is>
      </c>
      <c r="CM144" t="inlineStr">
        <is>
          <t/>
        </is>
      </c>
      <c r="CN144" t="inlineStr">
        <is>
          <t/>
        </is>
      </c>
      <c r="CO144" t="inlineStr">
        <is>
          <t/>
        </is>
      </c>
      <c r="CP144" t="inlineStr">
        <is>
          <t/>
        </is>
      </c>
      <c r="CQ144" t="inlineStr">
        <is>
          <t/>
        </is>
      </c>
      <c r="CR144" t="inlineStr">
        <is>
          <t/>
        </is>
      </c>
      <c r="CS144" t="inlineStr">
        <is>
          <t/>
        </is>
      </c>
      <c r="CT144" s="2" t="inlineStr">
        <is>
          <t>fastställa en ansökningsdag</t>
        </is>
      </c>
      <c r="CU144" s="2" t="inlineStr">
        <is>
          <t>3</t>
        </is>
      </c>
      <c r="CV144" s="2" t="inlineStr">
        <is>
          <t/>
        </is>
      </c>
      <c r="CW144" t="inlineStr">
        <is>
          <t/>
        </is>
      </c>
    </row>
    <row r="145">
      <c r="A145" s="1" t="str">
        <f>HYPERLINK("https://iate.europa.eu/entry/result/1178704/all", "1178704")</f>
        <v>1178704</v>
      </c>
      <c r="B145" t="inlineStr">
        <is>
          <t>LAW</t>
        </is>
      </c>
      <c r="C145" t="inlineStr">
        <is>
          <t>LAW</t>
        </is>
      </c>
      <c r="D145" t="inlineStr">
        <is>
          <t>no</t>
        </is>
      </c>
      <c r="E145" t="inlineStr">
        <is>
          <t/>
        </is>
      </c>
      <c r="F145" t="inlineStr">
        <is>
          <t/>
        </is>
      </c>
      <c r="G145" t="inlineStr">
        <is>
          <t/>
        </is>
      </c>
      <c r="H145" t="inlineStr">
        <is>
          <t/>
        </is>
      </c>
      <c r="I145" t="inlineStr">
        <is>
          <t/>
        </is>
      </c>
      <c r="J145" t="inlineStr">
        <is>
          <t/>
        </is>
      </c>
      <c r="K145" t="inlineStr">
        <is>
          <t/>
        </is>
      </c>
      <c r="L145" t="inlineStr">
        <is>
          <t/>
        </is>
      </c>
      <c r="M145" t="inlineStr">
        <is>
          <t/>
        </is>
      </c>
      <c r="N145" s="2" t="inlineStr">
        <is>
          <t>mønsterbeskyttelse</t>
        </is>
      </c>
      <c r="O145" s="2" t="inlineStr">
        <is>
          <t>3</t>
        </is>
      </c>
      <c r="P145" s="2" t="inlineStr">
        <is>
          <t/>
        </is>
      </c>
      <c r="Q145" t="inlineStr">
        <is>
          <t/>
        </is>
      </c>
      <c r="R145" s="2" t="inlineStr">
        <is>
          <t>Urheberrecht über ein Geschmacksmuster</t>
        </is>
      </c>
      <c r="S145" s="2" t="inlineStr">
        <is>
          <t>3</t>
        </is>
      </c>
      <c r="T145" s="2" t="inlineStr">
        <is>
          <t/>
        </is>
      </c>
      <c r="U145" t="inlineStr">
        <is>
          <t/>
        </is>
      </c>
      <c r="V145" s="2" t="inlineStr">
        <is>
          <t>δίπλωμα ευρεσιτεχνίας για πρότυπο διακοσμητικής φύσεως</t>
        </is>
      </c>
      <c r="W145" s="2" t="inlineStr">
        <is>
          <t>3</t>
        </is>
      </c>
      <c r="X145" s="2" t="inlineStr">
        <is>
          <t/>
        </is>
      </c>
      <c r="Y145" t="inlineStr">
        <is>
          <t/>
        </is>
      </c>
      <c r="Z145" s="2" t="inlineStr">
        <is>
          <t>registering an ornamental design</t>
        </is>
      </c>
      <c r="AA145" s="2" t="inlineStr">
        <is>
          <t>3</t>
        </is>
      </c>
      <c r="AB145" s="2" t="inlineStr">
        <is>
          <t/>
        </is>
      </c>
      <c r="AC145" t="inlineStr">
        <is>
          <t/>
        </is>
      </c>
      <c r="AD145" s="2" t="inlineStr">
        <is>
          <t>patente para un modelo ornamental</t>
        </is>
      </c>
      <c r="AE145" s="2" t="inlineStr">
        <is>
          <t>3</t>
        </is>
      </c>
      <c r="AF145" s="2" t="inlineStr">
        <is>
          <t/>
        </is>
      </c>
      <c r="AG145" t="inlineStr">
        <is>
          <t/>
        </is>
      </c>
      <c r="AH145" t="inlineStr">
        <is>
          <t/>
        </is>
      </c>
      <c r="AI145" t="inlineStr">
        <is>
          <t/>
        </is>
      </c>
      <c r="AJ145" t="inlineStr">
        <is>
          <t/>
        </is>
      </c>
      <c r="AK145" t="inlineStr">
        <is>
          <t/>
        </is>
      </c>
      <c r="AL145" t="inlineStr">
        <is>
          <t/>
        </is>
      </c>
      <c r="AM145" t="inlineStr">
        <is>
          <t/>
        </is>
      </c>
      <c r="AN145" t="inlineStr">
        <is>
          <t/>
        </is>
      </c>
      <c r="AO145" t="inlineStr">
        <is>
          <t/>
        </is>
      </c>
      <c r="AP145" s="2" t="inlineStr">
        <is>
          <t>brevet pour modèle ornemental</t>
        </is>
      </c>
      <c r="AQ145" s="2" t="inlineStr">
        <is>
          <t>3</t>
        </is>
      </c>
      <c r="AR145" s="2" t="inlineStr">
        <is>
          <t/>
        </is>
      </c>
      <c r="AS145" t="inlineStr">
        <is>
          <t/>
        </is>
      </c>
      <c r="AT145" t="inlineStr">
        <is>
          <t/>
        </is>
      </c>
      <c r="AU145" t="inlineStr">
        <is>
          <t/>
        </is>
      </c>
      <c r="AV145" t="inlineStr">
        <is>
          <t/>
        </is>
      </c>
      <c r="AW145" t="inlineStr">
        <is>
          <t/>
        </is>
      </c>
      <c r="AX145" t="inlineStr">
        <is>
          <t/>
        </is>
      </c>
      <c r="AY145" t="inlineStr">
        <is>
          <t/>
        </is>
      </c>
      <c r="AZ145" t="inlineStr">
        <is>
          <t/>
        </is>
      </c>
      <c r="BA145" t="inlineStr">
        <is>
          <t/>
        </is>
      </c>
      <c r="BB145" t="inlineStr">
        <is>
          <t/>
        </is>
      </c>
      <c r="BC145" t="inlineStr">
        <is>
          <t/>
        </is>
      </c>
      <c r="BD145" t="inlineStr">
        <is>
          <t/>
        </is>
      </c>
      <c r="BE145" t="inlineStr">
        <is>
          <t/>
        </is>
      </c>
      <c r="BF145" s="2" t="inlineStr">
        <is>
          <t>brevetto per modello ornamentale</t>
        </is>
      </c>
      <c r="BG145" s="2" t="inlineStr">
        <is>
          <t>3</t>
        </is>
      </c>
      <c r="BH145" s="2" t="inlineStr">
        <is>
          <t/>
        </is>
      </c>
      <c r="BI145" t="inlineStr">
        <is>
          <t/>
        </is>
      </c>
      <c r="BJ145" t="inlineStr">
        <is>
          <t/>
        </is>
      </c>
      <c r="BK145" t="inlineStr">
        <is>
          <t/>
        </is>
      </c>
      <c r="BL145" t="inlineStr">
        <is>
          <t/>
        </is>
      </c>
      <c r="BM145" t="inlineStr">
        <is>
          <t/>
        </is>
      </c>
      <c r="BN145" t="inlineStr">
        <is>
          <t/>
        </is>
      </c>
      <c r="BO145" t="inlineStr">
        <is>
          <t/>
        </is>
      </c>
      <c r="BP145" t="inlineStr">
        <is>
          <t/>
        </is>
      </c>
      <c r="BQ145" t="inlineStr">
        <is>
          <t/>
        </is>
      </c>
      <c r="BR145" t="inlineStr">
        <is>
          <t/>
        </is>
      </c>
      <c r="BS145" t="inlineStr">
        <is>
          <t/>
        </is>
      </c>
      <c r="BT145" t="inlineStr">
        <is>
          <t/>
        </is>
      </c>
      <c r="BU145" t="inlineStr">
        <is>
          <t/>
        </is>
      </c>
      <c r="BV145" s="2" t="inlineStr">
        <is>
          <t>recht verwerven op een siermodel</t>
        </is>
      </c>
      <c r="BW145" s="2" t="inlineStr">
        <is>
          <t>3</t>
        </is>
      </c>
      <c r="BX145" s="2" t="inlineStr">
        <is>
          <t/>
        </is>
      </c>
      <c r="BY145" t="inlineStr">
        <is>
          <t/>
        </is>
      </c>
      <c r="BZ145" t="inlineStr">
        <is>
          <t/>
        </is>
      </c>
      <c r="CA145" t="inlineStr">
        <is>
          <t/>
        </is>
      </c>
      <c r="CB145" t="inlineStr">
        <is>
          <t/>
        </is>
      </c>
      <c r="CC145" t="inlineStr">
        <is>
          <t/>
        </is>
      </c>
      <c r="CD145" s="2" t="inlineStr">
        <is>
          <t>depósito para modelo industrial</t>
        </is>
      </c>
      <c r="CE145" s="2" t="inlineStr">
        <is>
          <t>3</t>
        </is>
      </c>
      <c r="CF145" s="2" t="inlineStr">
        <is>
          <t/>
        </is>
      </c>
      <c r="CG145" t="inlineStr">
        <is>
          <t/>
        </is>
      </c>
      <c r="CH145" t="inlineStr">
        <is>
          <t/>
        </is>
      </c>
      <c r="CI145" t="inlineStr">
        <is>
          <t/>
        </is>
      </c>
      <c r="CJ145" t="inlineStr">
        <is>
          <t/>
        </is>
      </c>
      <c r="CK145" t="inlineStr">
        <is>
          <t/>
        </is>
      </c>
      <c r="CL145" t="inlineStr">
        <is>
          <t/>
        </is>
      </c>
      <c r="CM145" t="inlineStr">
        <is>
          <t/>
        </is>
      </c>
      <c r="CN145" t="inlineStr">
        <is>
          <t/>
        </is>
      </c>
      <c r="CO145" t="inlineStr">
        <is>
          <t/>
        </is>
      </c>
      <c r="CP145" t="inlineStr">
        <is>
          <t/>
        </is>
      </c>
      <c r="CQ145" t="inlineStr">
        <is>
          <t/>
        </is>
      </c>
      <c r="CR145" t="inlineStr">
        <is>
          <t/>
        </is>
      </c>
      <c r="CS145" t="inlineStr">
        <is>
          <t/>
        </is>
      </c>
      <c r="CT145" t="inlineStr">
        <is>
          <t/>
        </is>
      </c>
      <c r="CU145" t="inlineStr">
        <is>
          <t/>
        </is>
      </c>
      <c r="CV145" t="inlineStr">
        <is>
          <t/>
        </is>
      </c>
      <c r="CW145" t="inlineStr">
        <is>
          <t/>
        </is>
      </c>
    </row>
    <row r="146">
      <c r="A146" s="1" t="str">
        <f>HYPERLINK("https://iate.europa.eu/entry/result/1100682/all", "1100682")</f>
        <v>1100682</v>
      </c>
      <c r="B146" t="inlineStr">
        <is>
          <t>LAW</t>
        </is>
      </c>
      <c r="C146" t="inlineStr">
        <is>
          <t>LAW</t>
        </is>
      </c>
      <c r="D146" t="inlineStr">
        <is>
          <t>no</t>
        </is>
      </c>
      <c r="E146" t="inlineStr">
        <is>
          <t/>
        </is>
      </c>
      <c r="F146" t="inlineStr">
        <is>
          <t/>
        </is>
      </c>
      <c r="G146" t="inlineStr">
        <is>
          <t/>
        </is>
      </c>
      <c r="H146" t="inlineStr">
        <is>
          <t/>
        </is>
      </c>
      <c r="I146" t="inlineStr">
        <is>
          <t/>
        </is>
      </c>
      <c r="J146" t="inlineStr">
        <is>
          <t/>
        </is>
      </c>
      <c r="K146" t="inlineStr">
        <is>
          <t/>
        </is>
      </c>
      <c r="L146" t="inlineStr">
        <is>
          <t/>
        </is>
      </c>
      <c r="M146" t="inlineStr">
        <is>
          <t/>
        </is>
      </c>
      <c r="N146" s="2" t="inlineStr">
        <is>
          <t>formelt krav til ansøgningen</t>
        </is>
      </c>
      <c r="O146" s="2" t="inlineStr">
        <is>
          <t>3</t>
        </is>
      </c>
      <c r="P146" s="2" t="inlineStr">
        <is>
          <t/>
        </is>
      </c>
      <c r="Q146" t="inlineStr">
        <is>
          <t/>
        </is>
      </c>
      <c r="R146" s="2" t="inlineStr">
        <is>
          <t>förmliches Erfordernis in bezug auf die Anmeldung</t>
        </is>
      </c>
      <c r="S146" s="2" t="inlineStr">
        <is>
          <t>3</t>
        </is>
      </c>
      <c r="T146" s="2" t="inlineStr">
        <is>
          <t/>
        </is>
      </c>
      <c r="U146" t="inlineStr">
        <is>
          <t/>
        </is>
      </c>
      <c r="V146" s="2" t="inlineStr">
        <is>
          <t>τυπική προϋπόθεση της κατάθεσης</t>
        </is>
      </c>
      <c r="W146" s="2" t="inlineStr">
        <is>
          <t>3</t>
        </is>
      </c>
      <c r="X146" s="2" t="inlineStr">
        <is>
          <t/>
        </is>
      </c>
      <c r="Y146" t="inlineStr">
        <is>
          <t/>
        </is>
      </c>
      <c r="Z146" s="2" t="inlineStr">
        <is>
          <t>formal requirement for the filing</t>
        </is>
      </c>
      <c r="AA146" s="2" t="inlineStr">
        <is>
          <t>3</t>
        </is>
      </c>
      <c r="AB146" s="2" t="inlineStr">
        <is>
          <t/>
        </is>
      </c>
      <c r="AC146" t="inlineStr">
        <is>
          <t/>
        </is>
      </c>
      <c r="AD146" s="2" t="inlineStr">
        <is>
          <t>requisito formal de la solicitud</t>
        </is>
      </c>
      <c r="AE146" s="2" t="inlineStr">
        <is>
          <t>3</t>
        </is>
      </c>
      <c r="AF146" s="2" t="inlineStr">
        <is>
          <t/>
        </is>
      </c>
      <c r="AG146" t="inlineStr">
        <is>
          <t/>
        </is>
      </c>
      <c r="AH146" t="inlineStr">
        <is>
          <t/>
        </is>
      </c>
      <c r="AI146" t="inlineStr">
        <is>
          <t/>
        </is>
      </c>
      <c r="AJ146" t="inlineStr">
        <is>
          <t/>
        </is>
      </c>
      <c r="AK146" t="inlineStr">
        <is>
          <t/>
        </is>
      </c>
      <c r="AL146" t="inlineStr">
        <is>
          <t/>
        </is>
      </c>
      <c r="AM146" t="inlineStr">
        <is>
          <t/>
        </is>
      </c>
      <c r="AN146" t="inlineStr">
        <is>
          <t/>
        </is>
      </c>
      <c r="AO146" t="inlineStr">
        <is>
          <t/>
        </is>
      </c>
      <c r="AP146" s="2" t="inlineStr">
        <is>
          <t>condition de forme du dépôt</t>
        </is>
      </c>
      <c r="AQ146" s="2" t="inlineStr">
        <is>
          <t>3</t>
        </is>
      </c>
      <c r="AR146" s="2" t="inlineStr">
        <is>
          <t/>
        </is>
      </c>
      <c r="AS146" t="inlineStr">
        <is>
          <t/>
        </is>
      </c>
      <c r="AT146" t="inlineStr">
        <is>
          <t/>
        </is>
      </c>
      <c r="AU146" t="inlineStr">
        <is>
          <t/>
        </is>
      </c>
      <c r="AV146" t="inlineStr">
        <is>
          <t/>
        </is>
      </c>
      <c r="AW146" t="inlineStr">
        <is>
          <t/>
        </is>
      </c>
      <c r="AX146" t="inlineStr">
        <is>
          <t/>
        </is>
      </c>
      <c r="AY146" t="inlineStr">
        <is>
          <t/>
        </is>
      </c>
      <c r="AZ146" t="inlineStr">
        <is>
          <t/>
        </is>
      </c>
      <c r="BA146" t="inlineStr">
        <is>
          <t/>
        </is>
      </c>
      <c r="BB146" t="inlineStr">
        <is>
          <t/>
        </is>
      </c>
      <c r="BC146" t="inlineStr">
        <is>
          <t/>
        </is>
      </c>
      <c r="BD146" t="inlineStr">
        <is>
          <t/>
        </is>
      </c>
      <c r="BE146" t="inlineStr">
        <is>
          <t/>
        </is>
      </c>
      <c r="BF146" s="2" t="inlineStr">
        <is>
          <t>condizione formale del deposito</t>
        </is>
      </c>
      <c r="BG146" s="2" t="inlineStr">
        <is>
          <t>3</t>
        </is>
      </c>
      <c r="BH146" s="2" t="inlineStr">
        <is>
          <t/>
        </is>
      </c>
      <c r="BI146" t="inlineStr">
        <is>
          <t/>
        </is>
      </c>
      <c r="BJ146" t="inlineStr">
        <is>
          <t/>
        </is>
      </c>
      <c r="BK146" t="inlineStr">
        <is>
          <t/>
        </is>
      </c>
      <c r="BL146" t="inlineStr">
        <is>
          <t/>
        </is>
      </c>
      <c r="BM146" t="inlineStr">
        <is>
          <t/>
        </is>
      </c>
      <c r="BN146" t="inlineStr">
        <is>
          <t/>
        </is>
      </c>
      <c r="BO146" t="inlineStr">
        <is>
          <t/>
        </is>
      </c>
      <c r="BP146" t="inlineStr">
        <is>
          <t/>
        </is>
      </c>
      <c r="BQ146" t="inlineStr">
        <is>
          <t/>
        </is>
      </c>
      <c r="BR146" t="inlineStr">
        <is>
          <t/>
        </is>
      </c>
      <c r="BS146" t="inlineStr">
        <is>
          <t/>
        </is>
      </c>
      <c r="BT146" t="inlineStr">
        <is>
          <t/>
        </is>
      </c>
      <c r="BU146" t="inlineStr">
        <is>
          <t/>
        </is>
      </c>
      <c r="BV146" t="inlineStr">
        <is>
          <t/>
        </is>
      </c>
      <c r="BW146" t="inlineStr">
        <is>
          <t/>
        </is>
      </c>
      <c r="BX146" t="inlineStr">
        <is>
          <t/>
        </is>
      </c>
      <c r="BY146" t="inlineStr">
        <is>
          <t/>
        </is>
      </c>
      <c r="BZ146" t="inlineStr">
        <is>
          <t/>
        </is>
      </c>
      <c r="CA146" t="inlineStr">
        <is>
          <t/>
        </is>
      </c>
      <c r="CB146" t="inlineStr">
        <is>
          <t/>
        </is>
      </c>
      <c r="CC146" t="inlineStr">
        <is>
          <t/>
        </is>
      </c>
      <c r="CD146" s="2" t="inlineStr">
        <is>
          <t>requisito formal do pedido</t>
        </is>
      </c>
      <c r="CE146" s="2" t="inlineStr">
        <is>
          <t>3</t>
        </is>
      </c>
      <c r="CF146" s="2" t="inlineStr">
        <is>
          <t/>
        </is>
      </c>
      <c r="CG146" t="inlineStr">
        <is>
          <t/>
        </is>
      </c>
      <c r="CH146" t="inlineStr">
        <is>
          <t/>
        </is>
      </c>
      <c r="CI146" t="inlineStr">
        <is>
          <t/>
        </is>
      </c>
      <c r="CJ146" t="inlineStr">
        <is>
          <t/>
        </is>
      </c>
      <c r="CK146" t="inlineStr">
        <is>
          <t/>
        </is>
      </c>
      <c r="CL146" t="inlineStr">
        <is>
          <t/>
        </is>
      </c>
      <c r="CM146" t="inlineStr">
        <is>
          <t/>
        </is>
      </c>
      <c r="CN146" t="inlineStr">
        <is>
          <t/>
        </is>
      </c>
      <c r="CO146" t="inlineStr">
        <is>
          <t/>
        </is>
      </c>
      <c r="CP146" t="inlineStr">
        <is>
          <t/>
        </is>
      </c>
      <c r="CQ146" t="inlineStr">
        <is>
          <t/>
        </is>
      </c>
      <c r="CR146" t="inlineStr">
        <is>
          <t/>
        </is>
      </c>
      <c r="CS146" t="inlineStr">
        <is>
          <t/>
        </is>
      </c>
      <c r="CT146" t="inlineStr">
        <is>
          <t/>
        </is>
      </c>
      <c r="CU146" t="inlineStr">
        <is>
          <t/>
        </is>
      </c>
      <c r="CV146" t="inlineStr">
        <is>
          <t/>
        </is>
      </c>
      <c r="CW146" t="inlineStr">
        <is>
          <t/>
        </is>
      </c>
    </row>
    <row r="147">
      <c r="A147" s="1" t="str">
        <f>HYPERLINK("https://iate.europa.eu/entry/result/3578338/all", "3578338")</f>
        <v>3578338</v>
      </c>
      <c r="B147" t="inlineStr">
        <is>
          <t>PRODUCTION, TECHNOLOGY AND RESEARCH</t>
        </is>
      </c>
      <c r="C147" t="inlineStr">
        <is>
          <t>PRODUCTION, TECHNOLOGY AND RESEARCH|research and intellectual property|intellectual property</t>
        </is>
      </c>
      <c r="D147" t="inlineStr">
        <is>
          <t>no</t>
        </is>
      </c>
      <c r="E147" t="inlineStr">
        <is>
          <t/>
        </is>
      </c>
      <c r="F147" s="2" t="inlineStr">
        <is>
          <t>отлагане на публикация</t>
        </is>
      </c>
      <c r="G147" s="2" t="inlineStr">
        <is>
          <t>3</t>
        </is>
      </c>
      <c r="H147" s="2" t="inlineStr">
        <is>
          <t/>
        </is>
      </c>
      <c r="I147" t="inlineStr">
        <is>
          <t/>
        </is>
      </c>
      <c r="J147" s="2" t="inlineStr">
        <is>
          <t>odklad zveřejnění</t>
        </is>
      </c>
      <c r="K147" s="2" t="inlineStr">
        <is>
          <t>3</t>
        </is>
      </c>
      <c r="L147" s="2" t="inlineStr">
        <is>
          <t/>
        </is>
      </c>
      <c r="M147" t="inlineStr">
        <is>
          <t/>
        </is>
      </c>
      <c r="N147" s="2" t="inlineStr">
        <is>
          <t>udsættelse af bekendtgørelsen</t>
        </is>
      </c>
      <c r="O147" s="2" t="inlineStr">
        <is>
          <t>3</t>
        </is>
      </c>
      <c r="P147" s="2" t="inlineStr">
        <is>
          <t/>
        </is>
      </c>
      <c r="Q147" t="inlineStr">
        <is>
          <t/>
        </is>
      </c>
      <c r="R147" s="2" t="inlineStr">
        <is>
          <t>Aufschiebung der Bekanntmachung</t>
        </is>
      </c>
      <c r="S147" s="2" t="inlineStr">
        <is>
          <t>4</t>
        </is>
      </c>
      <c r="T147" s="2" t="inlineStr">
        <is>
          <t/>
        </is>
      </c>
      <c r="U147" t="inlineStr">
        <is>
          <t>Verschiebung der Bekanntmachung eines eingetragenen Gemeinschaftsgeschmacksmusters ab dem Anmeldetag oder ab dem Prioritätstag</t>
        </is>
      </c>
      <c r="V147" s="2" t="inlineStr">
        <is>
          <t>αναστολή της δημοσίευσης</t>
        </is>
      </c>
      <c r="W147" s="2" t="inlineStr">
        <is>
          <t>3</t>
        </is>
      </c>
      <c r="X147" s="2" t="inlineStr">
        <is>
          <t/>
        </is>
      </c>
      <c r="Y147" t="inlineStr">
        <is>
          <t/>
        </is>
      </c>
      <c r="Z147" s="2" t="inlineStr">
        <is>
          <t>deferment of publication</t>
        </is>
      </c>
      <c r="AA147" s="2" t="inlineStr">
        <is>
          <t>4</t>
        </is>
      </c>
      <c r="AB147" s="2" t="inlineStr">
        <is>
          <t/>
        </is>
      </c>
      <c r="AC147" t="inlineStr">
        <is>
          <t>postponement of the publication of a registered Community design from the date of filing the application or from the date of priority</t>
        </is>
      </c>
      <c r="AD147" s="2" t="inlineStr">
        <is>
          <t>aplazamiento de la publicación</t>
        </is>
      </c>
      <c r="AE147" s="2" t="inlineStr">
        <is>
          <t>4</t>
        </is>
      </c>
      <c r="AF147" s="2" t="inlineStr">
        <is>
          <t/>
        </is>
      </c>
      <c r="AG147" t="inlineStr">
        <is>
          <t>suspensión temporal de la publicación de un dibujo o modelo comunitario registrado desde la fecha de presentación de la solicitud o desde la fecha de prioridad</t>
        </is>
      </c>
      <c r="AH147" s="2" t="inlineStr">
        <is>
          <t>avaldamise edasilükkamine</t>
        </is>
      </c>
      <c r="AI147" s="2" t="inlineStr">
        <is>
          <t>3</t>
        </is>
      </c>
      <c r="AJ147" s="2" t="inlineStr">
        <is>
          <t/>
        </is>
      </c>
      <c r="AK147" t="inlineStr">
        <is>
          <t/>
        </is>
      </c>
      <c r="AL147" s="2" t="inlineStr">
        <is>
          <t>julkaisemisen lykkääminen</t>
        </is>
      </c>
      <c r="AM147" s="2" t="inlineStr">
        <is>
          <t>3</t>
        </is>
      </c>
      <c r="AN147" s="2" t="inlineStr">
        <is>
          <t/>
        </is>
      </c>
      <c r="AO147" t="inlineStr">
        <is>
          <t/>
        </is>
      </c>
      <c r="AP147" s="2" t="inlineStr">
        <is>
          <t>ajournement de la publication</t>
        </is>
      </c>
      <c r="AQ147" s="2" t="inlineStr">
        <is>
          <t>4</t>
        </is>
      </c>
      <c r="AR147" s="2" t="inlineStr">
        <is>
          <t/>
        </is>
      </c>
      <c r="AS147" t="inlineStr">
        <is>
          <t>report de la publication d'un dessin ou modèle communautaire enregistré à compter de la date de dépôt de la demande ou de la date de priorité</t>
        </is>
      </c>
      <c r="AT147" t="inlineStr">
        <is>
          <t/>
        </is>
      </c>
      <c r="AU147" t="inlineStr">
        <is>
          <t/>
        </is>
      </c>
      <c r="AV147" t="inlineStr">
        <is>
          <t/>
        </is>
      </c>
      <c r="AW147" t="inlineStr">
        <is>
          <t/>
        </is>
      </c>
      <c r="AX147" s="2" t="inlineStr">
        <is>
          <t>odgoda objave</t>
        </is>
      </c>
      <c r="AY147" s="2" t="inlineStr">
        <is>
          <t>3</t>
        </is>
      </c>
      <c r="AZ147" s="2" t="inlineStr">
        <is>
          <t/>
        </is>
      </c>
      <c r="BA147" t="inlineStr">
        <is>
          <t/>
        </is>
      </c>
      <c r="BB147" s="2" t="inlineStr">
        <is>
          <t>közzététel halasztása</t>
        </is>
      </c>
      <c r="BC147" s="2" t="inlineStr">
        <is>
          <t>3</t>
        </is>
      </c>
      <c r="BD147" s="2" t="inlineStr">
        <is>
          <t/>
        </is>
      </c>
      <c r="BE147" t="inlineStr">
        <is>
          <t/>
        </is>
      </c>
      <c r="BF147" s="2" t="inlineStr">
        <is>
          <t>differimento della pubblicazione</t>
        </is>
      </c>
      <c r="BG147" s="2" t="inlineStr">
        <is>
          <t>4</t>
        </is>
      </c>
      <c r="BH147" s="2" t="inlineStr">
        <is>
          <t/>
        </is>
      </c>
      <c r="BI147" t="inlineStr">
        <is>
          <t>rinvio della pubblicazione di un disegno o modello comunitario registrato per un periodo di trenta mesi a decorrere dalla data di deposito della domanda oppure, in caso di rivendicazione di una priorità, dalla data di priorità</t>
        </is>
      </c>
      <c r="BJ147" s="2" t="inlineStr">
        <is>
          <t>paskelbimo atidėjimas</t>
        </is>
      </c>
      <c r="BK147" s="2" t="inlineStr">
        <is>
          <t>3</t>
        </is>
      </c>
      <c r="BL147" s="2" t="inlineStr">
        <is>
          <t/>
        </is>
      </c>
      <c r="BM147" t="inlineStr">
        <is>
          <t/>
        </is>
      </c>
      <c r="BN147" s="2" t="inlineStr">
        <is>
          <t>publikācijas atlikšana</t>
        </is>
      </c>
      <c r="BO147" s="2" t="inlineStr">
        <is>
          <t>3</t>
        </is>
      </c>
      <c r="BP147" s="2" t="inlineStr">
        <is>
          <t/>
        </is>
      </c>
      <c r="BQ147" t="inlineStr">
        <is>
          <t/>
        </is>
      </c>
      <c r="BR147" s="2" t="inlineStr">
        <is>
          <t>diferiment tal-pubblikazzjoni</t>
        </is>
      </c>
      <c r="BS147" s="2" t="inlineStr">
        <is>
          <t>3</t>
        </is>
      </c>
      <c r="BT147" s="2" t="inlineStr">
        <is>
          <t/>
        </is>
      </c>
      <c r="BU147" t="inlineStr">
        <is>
          <t/>
        </is>
      </c>
      <c r="BV147" s="2" t="inlineStr">
        <is>
          <t>opschorting van de publicatie</t>
        </is>
      </c>
      <c r="BW147" s="2" t="inlineStr">
        <is>
          <t>3</t>
        </is>
      </c>
      <c r="BX147" s="2" t="inlineStr">
        <is>
          <t/>
        </is>
      </c>
      <c r="BY147" t="inlineStr">
        <is>
          <t/>
        </is>
      </c>
      <c r="BZ147" s="2" t="inlineStr">
        <is>
          <t>odroczenie publikacji</t>
        </is>
      </c>
      <c r="CA147" s="2" t="inlineStr">
        <is>
          <t>3</t>
        </is>
      </c>
      <c r="CB147" s="2" t="inlineStr">
        <is>
          <t/>
        </is>
      </c>
      <c r="CC147" t="inlineStr">
        <is>
          <t/>
        </is>
      </c>
      <c r="CD147" s="2" t="inlineStr">
        <is>
          <t>adiamento da publicação</t>
        </is>
      </c>
      <c r="CE147" s="2" t="inlineStr">
        <is>
          <t>3</t>
        </is>
      </c>
      <c r="CF147" s="2" t="inlineStr">
        <is>
          <t/>
        </is>
      </c>
      <c r="CG147" t="inlineStr">
        <is>
          <t/>
        </is>
      </c>
      <c r="CH147" s="2" t="inlineStr">
        <is>
          <t>amânare a publicării</t>
        </is>
      </c>
      <c r="CI147" s="2" t="inlineStr">
        <is>
          <t>3</t>
        </is>
      </c>
      <c r="CJ147" s="2" t="inlineStr">
        <is>
          <t/>
        </is>
      </c>
      <c r="CK147" t="inlineStr">
        <is>
          <t/>
        </is>
      </c>
      <c r="CL147" s="2" t="inlineStr">
        <is>
          <t>odklad zverejnenia</t>
        </is>
      </c>
      <c r="CM147" s="2" t="inlineStr">
        <is>
          <t>3</t>
        </is>
      </c>
      <c r="CN147" s="2" t="inlineStr">
        <is>
          <t/>
        </is>
      </c>
      <c r="CO147" t="inlineStr">
        <is>
          <t/>
        </is>
      </c>
      <c r="CP147" s="2" t="inlineStr">
        <is>
          <t>odlog objave</t>
        </is>
      </c>
      <c r="CQ147" s="2" t="inlineStr">
        <is>
          <t>3</t>
        </is>
      </c>
      <c r="CR147" s="2" t="inlineStr">
        <is>
          <t/>
        </is>
      </c>
      <c r="CS147" t="inlineStr">
        <is>
          <t/>
        </is>
      </c>
      <c r="CT147" s="2" t="inlineStr">
        <is>
          <t>senareläggning av offentliggörande</t>
        </is>
      </c>
      <c r="CU147" s="2" t="inlineStr">
        <is>
          <t>3</t>
        </is>
      </c>
      <c r="CV147" s="2" t="inlineStr">
        <is>
          <t/>
        </is>
      </c>
      <c r="CW147" t="inlineStr">
        <is>
          <t/>
        </is>
      </c>
    </row>
    <row r="148">
      <c r="A148" s="1" t="str">
        <f>HYPERLINK("https://iate.europa.eu/entry/result/1391240/all", "1391240")</f>
        <v>1391240</v>
      </c>
      <c r="B148" t="inlineStr">
        <is>
          <t>LAW</t>
        </is>
      </c>
      <c r="C148" t="inlineStr">
        <is>
          <t>LAW</t>
        </is>
      </c>
      <c r="D148" t="inlineStr">
        <is>
          <t>no</t>
        </is>
      </c>
      <c r="E148" t="inlineStr">
        <is>
          <t/>
        </is>
      </c>
      <c r="F148" t="inlineStr">
        <is>
          <t/>
        </is>
      </c>
      <c r="G148" t="inlineStr">
        <is>
          <t/>
        </is>
      </c>
      <c r="H148" t="inlineStr">
        <is>
          <t/>
        </is>
      </c>
      <c r="I148" t="inlineStr">
        <is>
          <t/>
        </is>
      </c>
      <c r="J148" t="inlineStr">
        <is>
          <t/>
        </is>
      </c>
      <c r="K148" t="inlineStr">
        <is>
          <t/>
        </is>
      </c>
      <c r="L148" t="inlineStr">
        <is>
          <t/>
        </is>
      </c>
      <c r="M148" t="inlineStr">
        <is>
          <t/>
        </is>
      </c>
      <c r="N148" s="2" t="inlineStr">
        <is>
          <t>søgsmål med nedlæggelse af påstand om forbud</t>
        </is>
      </c>
      <c r="O148" s="2" t="inlineStr">
        <is>
          <t>3</t>
        </is>
      </c>
      <c r="P148" s="2" t="inlineStr">
        <is>
          <t/>
        </is>
      </c>
      <c r="Q148" t="inlineStr">
        <is>
          <t/>
        </is>
      </c>
      <c r="R148" s="2" t="inlineStr">
        <is>
          <t>Unterlassungsklage|
Unterlassungsanspruch</t>
        </is>
      </c>
      <c r="S148" s="2" t="inlineStr">
        <is>
          <t>3|
2</t>
        </is>
      </c>
      <c r="T148" s="2" t="inlineStr">
        <is>
          <t xml:space="preserve">|
</t>
        </is>
      </c>
      <c r="U148" t="inlineStr">
        <is>
          <t>Klage auf Unterlassung rechtswidriger Beeintraechtigungen</t>
        </is>
      </c>
      <c r="V148" s="2" t="inlineStr">
        <is>
          <t>αγωγή παραλείψεως</t>
        </is>
      </c>
      <c r="W148" s="2" t="inlineStr">
        <is>
          <t>3</t>
        </is>
      </c>
      <c r="X148" s="2" t="inlineStr">
        <is>
          <t/>
        </is>
      </c>
      <c r="Y148" t="inlineStr">
        <is>
          <t/>
        </is>
      </c>
      <c r="Z148" s="2" t="inlineStr">
        <is>
          <t>prohibitory injunction</t>
        </is>
      </c>
      <c r="AA148" s="2" t="inlineStr">
        <is>
          <t>3</t>
        </is>
      </c>
      <c r="AB148" s="2" t="inlineStr">
        <is>
          <t/>
        </is>
      </c>
      <c r="AC148" t="inlineStr">
        <is>
          <t/>
        </is>
      </c>
      <c r="AD148" s="2" t="inlineStr">
        <is>
          <t>demanda por desorden público|
acción de cesación|
demanda por perjuicios</t>
        </is>
      </c>
      <c r="AE148" s="2" t="inlineStr">
        <is>
          <t>3|
2|
3</t>
        </is>
      </c>
      <c r="AF148" s="2" t="inlineStr">
        <is>
          <t xml:space="preserve">|
|
</t>
        </is>
      </c>
      <c r="AG148" t="inlineStr">
        <is>
          <t/>
        </is>
      </c>
      <c r="AH148" t="inlineStr">
        <is>
          <t/>
        </is>
      </c>
      <c r="AI148" t="inlineStr">
        <is>
          <t/>
        </is>
      </c>
      <c r="AJ148" t="inlineStr">
        <is>
          <t/>
        </is>
      </c>
      <c r="AK148" t="inlineStr">
        <is>
          <t/>
        </is>
      </c>
      <c r="AL148" s="2" t="inlineStr">
        <is>
          <t>kieltokanne</t>
        </is>
      </c>
      <c r="AM148" s="2" t="inlineStr">
        <is>
          <t>2</t>
        </is>
      </c>
      <c r="AN148" s="2" t="inlineStr">
        <is>
          <t/>
        </is>
      </c>
      <c r="AO148" t="inlineStr">
        <is>
          <t/>
        </is>
      </c>
      <c r="AP148" s="2" t="inlineStr">
        <is>
          <t>action en cessation|
injonction de ne pas faire</t>
        </is>
      </c>
      <c r="AQ148" s="2" t="inlineStr">
        <is>
          <t>3|
3</t>
        </is>
      </c>
      <c r="AR148" s="2" t="inlineStr">
        <is>
          <t xml:space="preserve">|
</t>
        </is>
      </c>
      <c r="AS148" t="inlineStr">
        <is>
          <t>action en justice qui prétend à la cessation d'un trouble</t>
        </is>
      </c>
      <c r="AT148" t="inlineStr">
        <is>
          <t/>
        </is>
      </c>
      <c r="AU148" t="inlineStr">
        <is>
          <t/>
        </is>
      </c>
      <c r="AV148" t="inlineStr">
        <is>
          <t/>
        </is>
      </c>
      <c r="AW148" t="inlineStr">
        <is>
          <t/>
        </is>
      </c>
      <c r="AX148" t="inlineStr">
        <is>
          <t/>
        </is>
      </c>
      <c r="AY148" t="inlineStr">
        <is>
          <t/>
        </is>
      </c>
      <c r="AZ148" t="inlineStr">
        <is>
          <t/>
        </is>
      </c>
      <c r="BA148" t="inlineStr">
        <is>
          <t/>
        </is>
      </c>
      <c r="BB148" t="inlineStr">
        <is>
          <t/>
        </is>
      </c>
      <c r="BC148" t="inlineStr">
        <is>
          <t/>
        </is>
      </c>
      <c r="BD148" t="inlineStr">
        <is>
          <t/>
        </is>
      </c>
      <c r="BE148" t="inlineStr">
        <is>
          <t/>
        </is>
      </c>
      <c r="BF148" s="2" t="inlineStr">
        <is>
          <t>azione di reintegrazione</t>
        </is>
      </c>
      <c r="BG148" s="2" t="inlineStr">
        <is>
          <t>3</t>
        </is>
      </c>
      <c r="BH148" s="2" t="inlineStr">
        <is>
          <t/>
        </is>
      </c>
      <c r="BI148" t="inlineStr">
        <is>
          <t>concessa contro atti di privativa del possesso violenti o clandestini</t>
        </is>
      </c>
      <c r="BJ148" t="inlineStr">
        <is>
          <t/>
        </is>
      </c>
      <c r="BK148" t="inlineStr">
        <is>
          <t/>
        </is>
      </c>
      <c r="BL148" t="inlineStr">
        <is>
          <t/>
        </is>
      </c>
      <c r="BM148" t="inlineStr">
        <is>
          <t/>
        </is>
      </c>
      <c r="BN148" t="inlineStr">
        <is>
          <t/>
        </is>
      </c>
      <c r="BO148" t="inlineStr">
        <is>
          <t/>
        </is>
      </c>
      <c r="BP148" t="inlineStr">
        <is>
          <t/>
        </is>
      </c>
      <c r="BQ148" t="inlineStr">
        <is>
          <t/>
        </is>
      </c>
      <c r="BR148" s="2" t="inlineStr">
        <is>
          <t>inibizzjoni</t>
        </is>
      </c>
      <c r="BS148" s="2" t="inlineStr">
        <is>
          <t>4</t>
        </is>
      </c>
      <c r="BT148" s="2" t="inlineStr">
        <is>
          <t/>
        </is>
      </c>
      <c r="BU148" t="inlineStr">
        <is>
          <t/>
        </is>
      </c>
      <c r="BV148" s="2" t="inlineStr">
        <is>
          <t>vordering tot staking</t>
        </is>
      </c>
      <c r="BW148" s="2" t="inlineStr">
        <is>
          <t>3</t>
        </is>
      </c>
      <c r="BX148" s="2" t="inlineStr">
        <is>
          <t/>
        </is>
      </c>
      <c r="BY148" t="inlineStr">
        <is>
          <t/>
        </is>
      </c>
      <c r="BZ148" t="inlineStr">
        <is>
          <t/>
        </is>
      </c>
      <c r="CA148" t="inlineStr">
        <is>
          <t/>
        </is>
      </c>
      <c r="CB148" t="inlineStr">
        <is>
          <t/>
        </is>
      </c>
      <c r="CC148" t="inlineStr">
        <is>
          <t/>
        </is>
      </c>
      <c r="CD148" s="2" t="inlineStr">
        <is>
          <t>ação de cessação</t>
        </is>
      </c>
      <c r="CE148" s="2" t="inlineStr">
        <is>
          <t>3</t>
        </is>
      </c>
      <c r="CF148" s="2" t="inlineStr">
        <is>
          <t/>
        </is>
      </c>
      <c r="CG148" t="inlineStr">
        <is>
          <t/>
        </is>
      </c>
      <c r="CH148" t="inlineStr">
        <is>
          <t/>
        </is>
      </c>
      <c r="CI148" t="inlineStr">
        <is>
          <t/>
        </is>
      </c>
      <c r="CJ148" t="inlineStr">
        <is>
          <t/>
        </is>
      </c>
      <c r="CK148" t="inlineStr">
        <is>
          <t/>
        </is>
      </c>
      <c r="CL148" t="inlineStr">
        <is>
          <t/>
        </is>
      </c>
      <c r="CM148" t="inlineStr">
        <is>
          <t/>
        </is>
      </c>
      <c r="CN148" t="inlineStr">
        <is>
          <t/>
        </is>
      </c>
      <c r="CO148" t="inlineStr">
        <is>
          <t/>
        </is>
      </c>
      <c r="CP148" t="inlineStr">
        <is>
          <t/>
        </is>
      </c>
      <c r="CQ148" t="inlineStr">
        <is>
          <t/>
        </is>
      </c>
      <c r="CR148" t="inlineStr">
        <is>
          <t/>
        </is>
      </c>
      <c r="CS148" t="inlineStr">
        <is>
          <t/>
        </is>
      </c>
      <c r="CT148" s="2" t="inlineStr">
        <is>
          <t>talan om upphävande av en rättsvidrig inskränkning</t>
        </is>
      </c>
      <c r="CU148" s="2" t="inlineStr">
        <is>
          <t>3</t>
        </is>
      </c>
      <c r="CV148" s="2" t="inlineStr">
        <is>
          <t/>
        </is>
      </c>
      <c r="CW148" t="inlineStr">
        <is>
          <t/>
        </is>
      </c>
    </row>
    <row r="149">
      <c r="A149" s="1" t="str">
        <f>HYPERLINK("https://iate.europa.eu/entry/result/3583234/all", "3583234")</f>
        <v>3583234</v>
      </c>
      <c r="B149" t="inlineStr">
        <is>
          <t>PRODUCTION, TECHNOLOGY AND RESEARCH</t>
        </is>
      </c>
      <c r="C149" t="inlineStr">
        <is>
          <t>PRODUCTION, TECHNOLOGY AND RESEARCH|research and intellectual property</t>
        </is>
      </c>
      <c r="D149" t="inlineStr">
        <is>
          <t>no</t>
        </is>
      </c>
      <c r="E149" t="inlineStr">
        <is>
          <t/>
        </is>
      </c>
      <c r="F149" t="inlineStr">
        <is>
          <t/>
        </is>
      </c>
      <c r="G149" t="inlineStr">
        <is>
          <t/>
        </is>
      </c>
      <c r="H149" t="inlineStr">
        <is>
          <t/>
        </is>
      </c>
      <c r="I149" t="inlineStr">
        <is>
          <t/>
        </is>
      </c>
      <c r="J149" s="2" t="inlineStr">
        <is>
          <t>žádost o odklad zveřejnění|
žádost o odklad</t>
        </is>
      </c>
      <c r="K149" s="2" t="inlineStr">
        <is>
          <t>3|
2</t>
        </is>
      </c>
      <c r="L149" s="2" t="inlineStr">
        <is>
          <t xml:space="preserve">|
</t>
        </is>
      </c>
      <c r="M149" t="inlineStr">
        <is>
          <t>volitelný požadavek v přihlášce &lt;a href="https://iate.europa.eu/entry/result/3579159/cs" target="_blank"&gt;zapsaného průmyslového vzoru EU&lt;/a&gt;, umožňující odložit zveřejnění průmyslového vzoru o 30 měsíců ode dne podání přihlášky nebo, pokud je uplatněno právo přednosti, ode dne vzniku práva přednosti</t>
        </is>
      </c>
      <c r="N149" t="inlineStr">
        <is>
          <t/>
        </is>
      </c>
      <c r="O149" t="inlineStr">
        <is>
          <t/>
        </is>
      </c>
      <c r="P149" t="inlineStr">
        <is>
          <t/>
        </is>
      </c>
      <c r="Q149" t="inlineStr">
        <is>
          <t/>
        </is>
      </c>
      <c r="R149" s="2" t="inlineStr">
        <is>
          <t>Antrag auf Aufschiebung</t>
        </is>
      </c>
      <c r="S149" s="2" t="inlineStr">
        <is>
          <t>3</t>
        </is>
      </c>
      <c r="T149" s="2" t="inlineStr">
        <is>
          <t/>
        </is>
      </c>
      <c r="U149" t="inlineStr">
        <is>
          <t>optionales Element einer Anmeldung für ein eingetragenes Gemeinschaftsgeschmacksmuster, das die Bekanntmachung eines Geschmacksmusters um 30 Monate ab Einreichungsdatum oder, bei Inanspruchnahme der Priorität, ab dem Prioritätsdatum verzögert</t>
        </is>
      </c>
      <c r="V149" t="inlineStr">
        <is>
          <t/>
        </is>
      </c>
      <c r="W149" t="inlineStr">
        <is>
          <t/>
        </is>
      </c>
      <c r="X149" t="inlineStr">
        <is>
          <t/>
        </is>
      </c>
      <c r="Y149" t="inlineStr">
        <is>
          <t/>
        </is>
      </c>
      <c r="Z149" s="2" t="inlineStr">
        <is>
          <t>request for deferment</t>
        </is>
      </c>
      <c r="AA149" s="2" t="inlineStr">
        <is>
          <t>3</t>
        </is>
      </c>
      <c r="AB149" s="2" t="inlineStr">
        <is>
          <t/>
        </is>
      </c>
      <c r="AC149" t="inlineStr">
        <is>
          <t>optional element of an application for registered Community designs that postpones the publication of a design for 30 months from the date of filing or, if a priority is claimed, from the date of priority</t>
        </is>
      </c>
      <c r="AD149" s="2" t="inlineStr">
        <is>
          <t>solicitud de aplazamiento</t>
        </is>
      </c>
      <c r="AE149" s="2" t="inlineStr">
        <is>
          <t>3</t>
        </is>
      </c>
      <c r="AF149" s="2" t="inlineStr">
        <is>
          <t/>
        </is>
      </c>
      <c r="AG149" t="inlineStr">
        <is>
          <t>elemento opcional de una solicitud de dibujos o modelos comunitarios que pospone la publicación de un dibujo o modelo durante 30 meses a partir de la fecha de presentación o, si se reivindica la prioridad, desde la fecha de prioridad</t>
        </is>
      </c>
      <c r="AH149" t="inlineStr">
        <is>
          <t/>
        </is>
      </c>
      <c r="AI149" t="inlineStr">
        <is>
          <t/>
        </is>
      </c>
      <c r="AJ149" t="inlineStr">
        <is>
          <t/>
        </is>
      </c>
      <c r="AK149" t="inlineStr">
        <is>
          <t/>
        </is>
      </c>
      <c r="AL149" t="inlineStr">
        <is>
          <t/>
        </is>
      </c>
      <c r="AM149" t="inlineStr">
        <is>
          <t/>
        </is>
      </c>
      <c r="AN149" t="inlineStr">
        <is>
          <t/>
        </is>
      </c>
      <c r="AO149" t="inlineStr">
        <is>
          <t/>
        </is>
      </c>
      <c r="AP149" s="2" t="inlineStr">
        <is>
          <t>demande d’ajournement</t>
        </is>
      </c>
      <c r="AQ149" s="2" t="inlineStr">
        <is>
          <t>3</t>
        </is>
      </c>
      <c r="AR149" s="2" t="inlineStr">
        <is>
          <t/>
        </is>
      </c>
      <c r="AS149" t="inlineStr">
        <is>
          <t>élément facultatif d’une demande d’enregistrement de dessin ou modèle communautaire consistant à reporter la publication d’un dessin ou modèle pendant un délai de trente mois à compter de la date de dépôt de la demande ou, si une priorité a été revendiquée, à compter de la date de priorité</t>
        </is>
      </c>
      <c r="AT149" t="inlineStr">
        <is>
          <t/>
        </is>
      </c>
      <c r="AU149" t="inlineStr">
        <is>
          <t/>
        </is>
      </c>
      <c r="AV149" t="inlineStr">
        <is>
          <t/>
        </is>
      </c>
      <c r="AW149" t="inlineStr">
        <is>
          <t/>
        </is>
      </c>
      <c r="AX149" t="inlineStr">
        <is>
          <t/>
        </is>
      </c>
      <c r="AY149" t="inlineStr">
        <is>
          <t/>
        </is>
      </c>
      <c r="AZ149" t="inlineStr">
        <is>
          <t/>
        </is>
      </c>
      <c r="BA149" t="inlineStr">
        <is>
          <t/>
        </is>
      </c>
      <c r="BB149" t="inlineStr">
        <is>
          <t/>
        </is>
      </c>
      <c r="BC149" t="inlineStr">
        <is>
          <t/>
        </is>
      </c>
      <c r="BD149" t="inlineStr">
        <is>
          <t/>
        </is>
      </c>
      <c r="BE149" t="inlineStr">
        <is>
          <t/>
        </is>
      </c>
      <c r="BF149" s="2" t="inlineStr">
        <is>
          <t>richiesta di differimento</t>
        </is>
      </c>
      <c r="BG149" s="2" t="inlineStr">
        <is>
          <t>3</t>
        </is>
      </c>
      <c r="BH149" s="2" t="inlineStr">
        <is>
          <t/>
        </is>
      </c>
      <c r="BI149" t="inlineStr">
        <is>
          <t>elemento opzionale di una domanda di disegno o modello comunitario registrato che pospone la pubblicazione del disegno o modello di trenta mesi a decorrere dalla data di deposito oppure, in caso di rivendicazione di una priorità, dalla data di priorità</t>
        </is>
      </c>
      <c r="BJ149" s="2" t="inlineStr">
        <is>
          <t>prašymas atidėti registracijos paskelbimą</t>
        </is>
      </c>
      <c r="BK149" s="2" t="inlineStr">
        <is>
          <t>3</t>
        </is>
      </c>
      <c r="BL149" s="2" t="inlineStr">
        <is>
          <t/>
        </is>
      </c>
      <c r="BM149" t="inlineStr">
        <is>
          <t/>
        </is>
      </c>
      <c r="BN149" t="inlineStr">
        <is>
          <t/>
        </is>
      </c>
      <c r="BO149" t="inlineStr">
        <is>
          <t/>
        </is>
      </c>
      <c r="BP149" t="inlineStr">
        <is>
          <t/>
        </is>
      </c>
      <c r="BQ149" t="inlineStr">
        <is>
          <t/>
        </is>
      </c>
      <c r="BR149" t="inlineStr">
        <is>
          <t/>
        </is>
      </c>
      <c r="BS149" t="inlineStr">
        <is>
          <t/>
        </is>
      </c>
      <c r="BT149" t="inlineStr">
        <is>
          <t/>
        </is>
      </c>
      <c r="BU149" t="inlineStr">
        <is>
          <t/>
        </is>
      </c>
      <c r="BV149" t="inlineStr">
        <is>
          <t/>
        </is>
      </c>
      <c r="BW149" t="inlineStr">
        <is>
          <t/>
        </is>
      </c>
      <c r="BX149" t="inlineStr">
        <is>
          <t/>
        </is>
      </c>
      <c r="BY149" t="inlineStr">
        <is>
          <t/>
        </is>
      </c>
      <c r="BZ149" s="2" t="inlineStr">
        <is>
          <t>wniosek o odroczenie</t>
        </is>
      </c>
      <c r="CA149" s="2" t="inlineStr">
        <is>
          <t>3</t>
        </is>
      </c>
      <c r="CB149" s="2" t="inlineStr">
        <is>
          <t/>
        </is>
      </c>
      <c r="CC149" t="inlineStr">
        <is>
          <t/>
        </is>
      </c>
      <c r="CD149" t="inlineStr">
        <is>
          <t/>
        </is>
      </c>
      <c r="CE149" t="inlineStr">
        <is>
          <t/>
        </is>
      </c>
      <c r="CF149" t="inlineStr">
        <is>
          <t/>
        </is>
      </c>
      <c r="CG149" t="inlineStr">
        <is>
          <t/>
        </is>
      </c>
      <c r="CH149" s="2" t="inlineStr">
        <is>
          <t>solicitare de amânare</t>
        </is>
      </c>
      <c r="CI149" s="2" t="inlineStr">
        <is>
          <t>3</t>
        </is>
      </c>
      <c r="CJ149" s="2" t="inlineStr">
        <is>
          <t/>
        </is>
      </c>
      <c r="CK149" t="inlineStr">
        <is>
          <t/>
        </is>
      </c>
      <c r="CL149" t="inlineStr">
        <is>
          <t/>
        </is>
      </c>
      <c r="CM149" t="inlineStr">
        <is>
          <t/>
        </is>
      </c>
      <c r="CN149" t="inlineStr">
        <is>
          <t/>
        </is>
      </c>
      <c r="CO149" t="inlineStr">
        <is>
          <t/>
        </is>
      </c>
      <c r="CP149" t="inlineStr">
        <is>
          <t/>
        </is>
      </c>
      <c r="CQ149" t="inlineStr">
        <is>
          <t/>
        </is>
      </c>
      <c r="CR149" t="inlineStr">
        <is>
          <t/>
        </is>
      </c>
      <c r="CS149" t="inlineStr">
        <is>
          <t/>
        </is>
      </c>
      <c r="CT149" s="2" t="inlineStr">
        <is>
          <t>begäran om senareläggning av offentliggörande|
begäran om senareläggning</t>
        </is>
      </c>
      <c r="CU149" s="2" t="inlineStr">
        <is>
          <t>3|
3</t>
        </is>
      </c>
      <c r="CV149" s="2" t="inlineStr">
        <is>
          <t xml:space="preserve">|
</t>
        </is>
      </c>
      <c r="CW149" t="inlineStr">
        <is>
          <t/>
        </is>
      </c>
    </row>
    <row r="150">
      <c r="A150" s="1" t="str">
        <f>HYPERLINK("https://iate.europa.eu/entry/result/2154356/all", "2154356")</f>
        <v>2154356</v>
      </c>
      <c r="B150" t="inlineStr">
        <is>
          <t>PRODUCTION, TECHNOLOGY AND RESEARCH</t>
        </is>
      </c>
      <c r="C150" t="inlineStr">
        <is>
          <t>PRODUCTION, TECHNOLOGY AND RESEARCH|technology and technical regulations</t>
        </is>
      </c>
      <c r="D150" t="inlineStr">
        <is>
          <t>no</t>
        </is>
      </c>
      <c r="E150" t="inlineStr">
        <is>
          <t/>
        </is>
      </c>
      <c r="F150" t="inlineStr">
        <is>
          <t/>
        </is>
      </c>
      <c r="G150" t="inlineStr">
        <is>
          <t/>
        </is>
      </c>
      <c r="H150" t="inlineStr">
        <is>
          <t/>
        </is>
      </c>
      <c r="I150" t="inlineStr">
        <is>
          <t/>
        </is>
      </c>
      <c r="J150" t="inlineStr">
        <is>
          <t/>
        </is>
      </c>
      <c r="K150" t="inlineStr">
        <is>
          <t/>
        </is>
      </c>
      <c r="L150" t="inlineStr">
        <is>
          <t/>
        </is>
      </c>
      <c r="M150" t="inlineStr">
        <is>
          <t/>
        </is>
      </c>
      <c r="N150" t="inlineStr">
        <is>
          <t/>
        </is>
      </c>
      <c r="O150" t="inlineStr">
        <is>
          <t/>
        </is>
      </c>
      <c r="P150" t="inlineStr">
        <is>
          <t/>
        </is>
      </c>
      <c r="Q150" t="inlineStr">
        <is>
          <t/>
        </is>
      </c>
      <c r="R150" s="2" t="inlineStr">
        <is>
          <t>unerlaubte Verwendung</t>
        </is>
      </c>
      <c r="S150" s="2" t="inlineStr">
        <is>
          <t>3</t>
        </is>
      </c>
      <c r="T150" s="2" t="inlineStr">
        <is>
          <t/>
        </is>
      </c>
      <c r="U150" t="inlineStr">
        <is>
          <t/>
        </is>
      </c>
      <c r="V150" t="inlineStr">
        <is>
          <t/>
        </is>
      </c>
      <c r="W150" t="inlineStr">
        <is>
          <t/>
        </is>
      </c>
      <c r="X150" t="inlineStr">
        <is>
          <t/>
        </is>
      </c>
      <c r="Y150" t="inlineStr">
        <is>
          <t/>
        </is>
      </c>
      <c r="Z150" s="2" t="inlineStr">
        <is>
          <t>unauthorised use</t>
        </is>
      </c>
      <c r="AA150" s="2" t="inlineStr">
        <is>
          <t>3</t>
        </is>
      </c>
      <c r="AB150" s="2" t="inlineStr">
        <is>
          <t/>
        </is>
      </c>
      <c r="AC150" t="inlineStr">
        <is>
          <t/>
        </is>
      </c>
      <c r="AD150" s="2" t="inlineStr">
        <is>
          <t>uso no autorizado</t>
        </is>
      </c>
      <c r="AE150" s="2" t="inlineStr">
        <is>
          <t>3</t>
        </is>
      </c>
      <c r="AF150" s="2" t="inlineStr">
        <is>
          <t/>
        </is>
      </c>
      <c r="AG150" t="inlineStr">
        <is>
          <t/>
        </is>
      </c>
      <c r="AH150" s="2" t="inlineStr">
        <is>
          <t>volituseta kasutamine</t>
        </is>
      </c>
      <c r="AI150" s="2" t="inlineStr">
        <is>
          <t>3</t>
        </is>
      </c>
      <c r="AJ150" s="2" t="inlineStr">
        <is>
          <t/>
        </is>
      </c>
      <c r="AK150" t="inlineStr">
        <is>
          <t/>
        </is>
      </c>
      <c r="AL150" t="inlineStr">
        <is>
          <t/>
        </is>
      </c>
      <c r="AM150" t="inlineStr">
        <is>
          <t/>
        </is>
      </c>
      <c r="AN150" t="inlineStr">
        <is>
          <t/>
        </is>
      </c>
      <c r="AO150" t="inlineStr">
        <is>
          <t/>
        </is>
      </c>
      <c r="AP150" s="2" t="inlineStr">
        <is>
          <t>utilisation non autorisée</t>
        </is>
      </c>
      <c r="AQ150" s="2" t="inlineStr">
        <is>
          <t>3</t>
        </is>
      </c>
      <c r="AR150" s="2" t="inlineStr">
        <is>
          <t/>
        </is>
      </c>
      <c r="AS150" t="inlineStr">
        <is>
          <t/>
        </is>
      </c>
      <c r="AT150" t="inlineStr">
        <is>
          <t/>
        </is>
      </c>
      <c r="AU150" t="inlineStr">
        <is>
          <t/>
        </is>
      </c>
      <c r="AV150" t="inlineStr">
        <is>
          <t/>
        </is>
      </c>
      <c r="AW150" t="inlineStr">
        <is>
          <t/>
        </is>
      </c>
      <c r="AX150" s="2" t="inlineStr">
        <is>
          <t>neovlaštena upotreba</t>
        </is>
      </c>
      <c r="AY150" s="2" t="inlineStr">
        <is>
          <t>4</t>
        </is>
      </c>
      <c r="AZ150" s="2" t="inlineStr">
        <is>
          <t/>
        </is>
      </c>
      <c r="BA150" t="inlineStr">
        <is>
          <t/>
        </is>
      </c>
      <c r="BB150" s="2" t="inlineStr">
        <is>
          <t>nem engedélyezett használat</t>
        </is>
      </c>
      <c r="BC150" s="2" t="inlineStr">
        <is>
          <t>3</t>
        </is>
      </c>
      <c r="BD150" s="2" t="inlineStr">
        <is>
          <t/>
        </is>
      </c>
      <c r="BE150" t="inlineStr">
        <is>
          <t/>
        </is>
      </c>
      <c r="BF150" s="2" t="inlineStr">
        <is>
          <t>utilizzazione non autorizzata</t>
        </is>
      </c>
      <c r="BG150" s="2" t="inlineStr">
        <is>
          <t>3</t>
        </is>
      </c>
      <c r="BH150" s="2" t="inlineStr">
        <is>
          <t/>
        </is>
      </c>
      <c r="BI150" t="inlineStr">
        <is>
          <t/>
        </is>
      </c>
      <c r="BJ150" t="inlineStr">
        <is>
          <t/>
        </is>
      </c>
      <c r="BK150" t="inlineStr">
        <is>
          <t/>
        </is>
      </c>
      <c r="BL150" t="inlineStr">
        <is>
          <t/>
        </is>
      </c>
      <c r="BM150" t="inlineStr">
        <is>
          <t/>
        </is>
      </c>
      <c r="BN150" t="inlineStr">
        <is>
          <t/>
        </is>
      </c>
      <c r="BO150" t="inlineStr">
        <is>
          <t/>
        </is>
      </c>
      <c r="BP150" t="inlineStr">
        <is>
          <t/>
        </is>
      </c>
      <c r="BQ150" t="inlineStr">
        <is>
          <t/>
        </is>
      </c>
      <c r="BR150" t="inlineStr">
        <is>
          <t/>
        </is>
      </c>
      <c r="BS150" t="inlineStr">
        <is>
          <t/>
        </is>
      </c>
      <c r="BT150" t="inlineStr">
        <is>
          <t/>
        </is>
      </c>
      <c r="BU150" t="inlineStr">
        <is>
          <t/>
        </is>
      </c>
      <c r="BV150" t="inlineStr">
        <is>
          <t/>
        </is>
      </c>
      <c r="BW150" t="inlineStr">
        <is>
          <t/>
        </is>
      </c>
      <c r="BX150" t="inlineStr">
        <is>
          <t/>
        </is>
      </c>
      <c r="BY150" t="inlineStr">
        <is>
          <t/>
        </is>
      </c>
      <c r="BZ150" s="2" t="inlineStr">
        <is>
          <t>nieuprawnione korzystanie|
bezprawne użytkowanie</t>
        </is>
      </c>
      <c r="CA150" s="2" t="inlineStr">
        <is>
          <t>3|
3</t>
        </is>
      </c>
      <c r="CB150" s="2" t="inlineStr">
        <is>
          <t xml:space="preserve">|
</t>
        </is>
      </c>
      <c r="CC150" t="inlineStr">
        <is>
          <t/>
        </is>
      </c>
      <c r="CD150" t="inlineStr">
        <is>
          <t/>
        </is>
      </c>
      <c r="CE150" t="inlineStr">
        <is>
          <t/>
        </is>
      </c>
      <c r="CF150" t="inlineStr">
        <is>
          <t/>
        </is>
      </c>
      <c r="CG150" t="inlineStr">
        <is>
          <t/>
        </is>
      </c>
      <c r="CH150" t="inlineStr">
        <is>
          <t/>
        </is>
      </c>
      <c r="CI150" t="inlineStr">
        <is>
          <t/>
        </is>
      </c>
      <c r="CJ150" t="inlineStr">
        <is>
          <t/>
        </is>
      </c>
      <c r="CK150" t="inlineStr">
        <is>
          <t/>
        </is>
      </c>
      <c r="CL150" t="inlineStr">
        <is>
          <t/>
        </is>
      </c>
      <c r="CM150" t="inlineStr">
        <is>
          <t/>
        </is>
      </c>
      <c r="CN150" t="inlineStr">
        <is>
          <t/>
        </is>
      </c>
      <c r="CO150" t="inlineStr">
        <is>
          <t/>
        </is>
      </c>
      <c r="CP150" t="inlineStr">
        <is>
          <t/>
        </is>
      </c>
      <c r="CQ150" t="inlineStr">
        <is>
          <t/>
        </is>
      </c>
      <c r="CR150" t="inlineStr">
        <is>
          <t/>
        </is>
      </c>
      <c r="CS150" t="inlineStr">
        <is>
          <t/>
        </is>
      </c>
      <c r="CT150" t="inlineStr">
        <is>
          <t/>
        </is>
      </c>
      <c r="CU150" t="inlineStr">
        <is>
          <t/>
        </is>
      </c>
      <c r="CV150" t="inlineStr">
        <is>
          <t/>
        </is>
      </c>
      <c r="CW150" t="inlineStr">
        <is>
          <t/>
        </is>
      </c>
    </row>
    <row r="151">
      <c r="A151" s="1" t="str">
        <f>HYPERLINK("https://iate.europa.eu/entry/result/858546/all", "858546")</f>
        <v>858546</v>
      </c>
      <c r="B151" t="inlineStr">
        <is>
          <t>LAW;PRODUCTION, TECHNOLOGY AND RESEARCH</t>
        </is>
      </c>
      <c r="C151" t="inlineStr">
        <is>
          <t>LAW;PRODUCTION, TECHNOLOGY AND RESEARCH|research and intellectual property|intellectual property</t>
        </is>
      </c>
      <c r="D151" t="inlineStr">
        <is>
          <t>no</t>
        </is>
      </c>
      <c r="E151" t="inlineStr">
        <is>
          <t/>
        </is>
      </c>
      <c r="F151" t="inlineStr">
        <is>
          <t/>
        </is>
      </c>
      <c r="G151" t="inlineStr">
        <is>
          <t/>
        </is>
      </c>
      <c r="H151" t="inlineStr">
        <is>
          <t/>
        </is>
      </c>
      <c r="I151" t="inlineStr">
        <is>
          <t/>
        </is>
      </c>
      <c r="J151" t="inlineStr">
        <is>
          <t/>
        </is>
      </c>
      <c r="K151" t="inlineStr">
        <is>
          <t/>
        </is>
      </c>
      <c r="L151" t="inlineStr">
        <is>
          <t/>
        </is>
      </c>
      <c r="M151" t="inlineStr">
        <is>
          <t/>
        </is>
      </c>
      <c r="N151" s="2" t="inlineStr">
        <is>
          <t>realitetsindsigelse</t>
        </is>
      </c>
      <c r="O151" s="2" t="inlineStr">
        <is>
          <t>4</t>
        </is>
      </c>
      <c r="P151" s="2" t="inlineStr">
        <is>
          <t/>
        </is>
      </c>
      <c r="Q151" t="inlineStr">
        <is>
          <t/>
        </is>
      </c>
      <c r="R151" s="2" t="inlineStr">
        <is>
          <t>Einreden</t>
        </is>
      </c>
      <c r="S151" s="2" t="inlineStr">
        <is>
          <t>1</t>
        </is>
      </c>
      <c r="T151" s="2" t="inlineStr">
        <is>
          <t/>
        </is>
      </c>
      <c r="U151" t="inlineStr">
        <is>
          <t/>
        </is>
      </c>
      <c r="V151" s="2" t="inlineStr">
        <is>
          <t>άμυνα επί της ουσίας</t>
        </is>
      </c>
      <c r="W151" s="2" t="inlineStr">
        <is>
          <t>2</t>
        </is>
      </c>
      <c r="X151" s="2" t="inlineStr">
        <is>
          <t/>
        </is>
      </c>
      <c r="Y151" t="inlineStr">
        <is>
          <t/>
        </is>
      </c>
      <c r="Z151" s="2" t="inlineStr">
        <is>
          <t>defence as to the merits</t>
        </is>
      </c>
      <c r="AA151" s="2" t="inlineStr">
        <is>
          <t>1</t>
        </is>
      </c>
      <c r="AB151" s="2" t="inlineStr">
        <is>
          <t/>
        </is>
      </c>
      <c r="AC151" t="inlineStr">
        <is>
          <t/>
        </is>
      </c>
      <c r="AD151" s="2" t="inlineStr">
        <is>
          <t>defensa en cuanto al fondo</t>
        </is>
      </c>
      <c r="AE151" s="2" t="inlineStr">
        <is>
          <t>3</t>
        </is>
      </c>
      <c r="AF151" s="2" t="inlineStr">
        <is>
          <t/>
        </is>
      </c>
      <c r="AG151" t="inlineStr">
        <is>
          <t/>
        </is>
      </c>
      <c r="AH151" t="inlineStr">
        <is>
          <t/>
        </is>
      </c>
      <c r="AI151" t="inlineStr">
        <is>
          <t/>
        </is>
      </c>
      <c r="AJ151" t="inlineStr">
        <is>
          <t/>
        </is>
      </c>
      <c r="AK151" t="inlineStr">
        <is>
          <t/>
        </is>
      </c>
      <c r="AL151" s="2" t="inlineStr">
        <is>
          <t>asiaperustetta koskevat väitteet</t>
        </is>
      </c>
      <c r="AM151" s="2" t="inlineStr">
        <is>
          <t>2</t>
        </is>
      </c>
      <c r="AN151" s="2" t="inlineStr">
        <is>
          <t/>
        </is>
      </c>
      <c r="AO151" t="inlineStr">
        <is>
          <t/>
        </is>
      </c>
      <c r="AP151" s="2" t="inlineStr">
        <is>
          <t>défenses au fond</t>
        </is>
      </c>
      <c r="AQ151" s="2" t="inlineStr">
        <is>
          <t>1</t>
        </is>
      </c>
      <c r="AR151" s="2" t="inlineStr">
        <is>
          <t/>
        </is>
      </c>
      <c r="AS151" t="inlineStr">
        <is>
          <t/>
        </is>
      </c>
      <c r="AT151" t="inlineStr">
        <is>
          <t/>
        </is>
      </c>
      <c r="AU151" t="inlineStr">
        <is>
          <t/>
        </is>
      </c>
      <c r="AV151" t="inlineStr">
        <is>
          <t/>
        </is>
      </c>
      <c r="AW151" t="inlineStr">
        <is>
          <t/>
        </is>
      </c>
      <c r="AX151" t="inlineStr">
        <is>
          <t/>
        </is>
      </c>
      <c r="AY151" t="inlineStr">
        <is>
          <t/>
        </is>
      </c>
      <c r="AZ151" t="inlineStr">
        <is>
          <t/>
        </is>
      </c>
      <c r="BA151" t="inlineStr">
        <is>
          <t/>
        </is>
      </c>
      <c r="BB151" t="inlineStr">
        <is>
          <t/>
        </is>
      </c>
      <c r="BC151" t="inlineStr">
        <is>
          <t/>
        </is>
      </c>
      <c r="BD151" t="inlineStr">
        <is>
          <t/>
        </is>
      </c>
      <c r="BE151" t="inlineStr">
        <is>
          <t/>
        </is>
      </c>
      <c r="BF151" t="inlineStr">
        <is>
          <t/>
        </is>
      </c>
      <c r="BG151" t="inlineStr">
        <is>
          <t/>
        </is>
      </c>
      <c r="BH151" t="inlineStr">
        <is>
          <t/>
        </is>
      </c>
      <c r="BI151" t="inlineStr">
        <is>
          <t/>
        </is>
      </c>
      <c r="BJ151" t="inlineStr">
        <is>
          <t/>
        </is>
      </c>
      <c r="BK151" t="inlineStr">
        <is>
          <t/>
        </is>
      </c>
      <c r="BL151" t="inlineStr">
        <is>
          <t/>
        </is>
      </c>
      <c r="BM151" t="inlineStr">
        <is>
          <t/>
        </is>
      </c>
      <c r="BN151" s="2" t="inlineStr">
        <is>
          <t>aizstāvība pēc būtības</t>
        </is>
      </c>
      <c r="BO151" s="2" t="inlineStr">
        <is>
          <t>2</t>
        </is>
      </c>
      <c r="BP151" s="2" t="inlineStr">
        <is>
          <t/>
        </is>
      </c>
      <c r="BQ151" t="inlineStr">
        <is>
          <t/>
        </is>
      </c>
      <c r="BR151" t="inlineStr">
        <is>
          <t/>
        </is>
      </c>
      <c r="BS151" t="inlineStr">
        <is>
          <t/>
        </is>
      </c>
      <c r="BT151" t="inlineStr">
        <is>
          <t/>
        </is>
      </c>
      <c r="BU151" t="inlineStr">
        <is>
          <t/>
        </is>
      </c>
      <c r="BV151" s="2" t="inlineStr">
        <is>
          <t>verweer ten gronde</t>
        </is>
      </c>
      <c r="BW151" s="2" t="inlineStr">
        <is>
          <t>3</t>
        </is>
      </c>
      <c r="BX151" s="2" t="inlineStr">
        <is>
          <t/>
        </is>
      </c>
      <c r="BY151" t="inlineStr">
        <is>
          <t/>
        </is>
      </c>
      <c r="BZ151" t="inlineStr">
        <is>
          <t/>
        </is>
      </c>
      <c r="CA151" t="inlineStr">
        <is>
          <t/>
        </is>
      </c>
      <c r="CB151" t="inlineStr">
        <is>
          <t/>
        </is>
      </c>
      <c r="CC151" t="inlineStr">
        <is>
          <t/>
        </is>
      </c>
      <c r="CD151" t="inlineStr">
        <is>
          <t/>
        </is>
      </c>
      <c r="CE151" t="inlineStr">
        <is>
          <t/>
        </is>
      </c>
      <c r="CF151" t="inlineStr">
        <is>
          <t/>
        </is>
      </c>
      <c r="CG151" t="inlineStr">
        <is>
          <t/>
        </is>
      </c>
      <c r="CH151" t="inlineStr">
        <is>
          <t/>
        </is>
      </c>
      <c r="CI151" t="inlineStr">
        <is>
          <t/>
        </is>
      </c>
      <c r="CJ151" t="inlineStr">
        <is>
          <t/>
        </is>
      </c>
      <c r="CK151" t="inlineStr">
        <is>
          <t/>
        </is>
      </c>
      <c r="CL151" t="inlineStr">
        <is>
          <t/>
        </is>
      </c>
      <c r="CM151" t="inlineStr">
        <is>
          <t/>
        </is>
      </c>
      <c r="CN151" t="inlineStr">
        <is>
          <t/>
        </is>
      </c>
      <c r="CO151" t="inlineStr">
        <is>
          <t/>
        </is>
      </c>
      <c r="CP151" t="inlineStr">
        <is>
          <t/>
        </is>
      </c>
      <c r="CQ151" t="inlineStr">
        <is>
          <t/>
        </is>
      </c>
      <c r="CR151" t="inlineStr">
        <is>
          <t/>
        </is>
      </c>
      <c r="CS151" t="inlineStr">
        <is>
          <t/>
        </is>
      </c>
      <c r="CT151" t="inlineStr">
        <is>
          <t/>
        </is>
      </c>
      <c r="CU151" t="inlineStr">
        <is>
          <t/>
        </is>
      </c>
      <c r="CV151" t="inlineStr">
        <is>
          <t/>
        </is>
      </c>
      <c r="CW151" t="inlineStr">
        <is>
          <t/>
        </is>
      </c>
    </row>
    <row r="152">
      <c r="A152" s="1" t="str">
        <f>HYPERLINK("https://iate.europa.eu/entry/result/3500763/all", "3500763")</f>
        <v>3500763</v>
      </c>
      <c r="B152" t="inlineStr">
        <is>
          <t>PRODUCTION, TECHNOLOGY AND RESEARCH</t>
        </is>
      </c>
      <c r="C152" t="inlineStr">
        <is>
          <t>PRODUCTION, TECHNOLOGY AND RESEARCH|research and intellectual property</t>
        </is>
      </c>
      <c r="D152" t="inlineStr">
        <is>
          <t>no</t>
        </is>
      </c>
      <c r="E152" t="inlineStr">
        <is>
          <t/>
        </is>
      </c>
      <c r="F152" t="inlineStr">
        <is>
          <t/>
        </is>
      </c>
      <c r="G152" t="inlineStr">
        <is>
          <t/>
        </is>
      </c>
      <c r="H152" t="inlineStr">
        <is>
          <t/>
        </is>
      </c>
      <c r="I152" t="inlineStr">
        <is>
          <t/>
        </is>
      </c>
      <c r="J152" t="inlineStr">
        <is>
          <t/>
        </is>
      </c>
      <c r="K152" t="inlineStr">
        <is>
          <t/>
        </is>
      </c>
      <c r="L152" t="inlineStr">
        <is>
          <t/>
        </is>
      </c>
      <c r="M152" t="inlineStr">
        <is>
          <t/>
        </is>
      </c>
      <c r="N152" t="inlineStr">
        <is>
          <t/>
        </is>
      </c>
      <c r="O152" t="inlineStr">
        <is>
          <t/>
        </is>
      </c>
      <c r="P152" t="inlineStr">
        <is>
          <t/>
        </is>
      </c>
      <c r="Q152" t="inlineStr">
        <is>
          <t/>
        </is>
      </c>
      <c r="R152" s="2" t="inlineStr">
        <is>
          <t>Recht des Entwerfers auf Nennung</t>
        </is>
      </c>
      <c r="S152" s="2" t="inlineStr">
        <is>
          <t>3</t>
        </is>
      </c>
      <c r="T152" s="2" t="inlineStr">
        <is>
          <t/>
        </is>
      </c>
      <c r="U152" t="inlineStr">
        <is>
          <t/>
        </is>
      </c>
      <c r="V152" t="inlineStr">
        <is>
          <t/>
        </is>
      </c>
      <c r="W152" t="inlineStr">
        <is>
          <t/>
        </is>
      </c>
      <c r="X152" t="inlineStr">
        <is>
          <t/>
        </is>
      </c>
      <c r="Y152" t="inlineStr">
        <is>
          <t/>
        </is>
      </c>
      <c r="Z152" s="2" t="inlineStr">
        <is>
          <t>right of the designer to be cited</t>
        </is>
      </c>
      <c r="AA152" s="2" t="inlineStr">
        <is>
          <t>3</t>
        </is>
      </c>
      <c r="AB152" s="2" t="inlineStr">
        <is>
          <t/>
        </is>
      </c>
      <c r="AC152" t="inlineStr">
        <is>
          <t/>
        </is>
      </c>
      <c r="AD152" s="2" t="inlineStr">
        <is>
          <t>derecho del autor a ser mencionado</t>
        </is>
      </c>
      <c r="AE152" s="2" t="inlineStr">
        <is>
          <t>3</t>
        </is>
      </c>
      <c r="AF152" s="2" t="inlineStr">
        <is>
          <t/>
        </is>
      </c>
      <c r="AG152" t="inlineStr">
        <is>
          <t/>
        </is>
      </c>
      <c r="AH152" t="inlineStr">
        <is>
          <t/>
        </is>
      </c>
      <c r="AI152" t="inlineStr">
        <is>
          <t/>
        </is>
      </c>
      <c r="AJ152" t="inlineStr">
        <is>
          <t/>
        </is>
      </c>
      <c r="AK152" t="inlineStr">
        <is>
          <t/>
        </is>
      </c>
      <c r="AL152" t="inlineStr">
        <is>
          <t/>
        </is>
      </c>
      <c r="AM152" t="inlineStr">
        <is>
          <t/>
        </is>
      </c>
      <c r="AN152" t="inlineStr">
        <is>
          <t/>
        </is>
      </c>
      <c r="AO152" t="inlineStr">
        <is>
          <t/>
        </is>
      </c>
      <c r="AP152" s="2" t="inlineStr">
        <is>
          <t>droit du créateur d’être désigné</t>
        </is>
      </c>
      <c r="AQ152" s="2" t="inlineStr">
        <is>
          <t>3</t>
        </is>
      </c>
      <c r="AR152" s="2" t="inlineStr">
        <is>
          <t/>
        </is>
      </c>
      <c r="AS152" t="inlineStr">
        <is>
          <t/>
        </is>
      </c>
      <c r="AT152" t="inlineStr">
        <is>
          <t/>
        </is>
      </c>
      <c r="AU152" t="inlineStr">
        <is>
          <t/>
        </is>
      </c>
      <c r="AV152" t="inlineStr">
        <is>
          <t/>
        </is>
      </c>
      <c r="AW152" t="inlineStr">
        <is>
          <t/>
        </is>
      </c>
      <c r="AX152" t="inlineStr">
        <is>
          <t/>
        </is>
      </c>
      <c r="AY152" t="inlineStr">
        <is>
          <t/>
        </is>
      </c>
      <c r="AZ152" t="inlineStr">
        <is>
          <t/>
        </is>
      </c>
      <c r="BA152" t="inlineStr">
        <is>
          <t/>
        </is>
      </c>
      <c r="BB152" t="inlineStr">
        <is>
          <t/>
        </is>
      </c>
      <c r="BC152" t="inlineStr">
        <is>
          <t/>
        </is>
      </c>
      <c r="BD152" t="inlineStr">
        <is>
          <t/>
        </is>
      </c>
      <c r="BE152" t="inlineStr">
        <is>
          <t/>
        </is>
      </c>
      <c r="BF152" s="2" t="inlineStr">
        <is>
          <t>diritto dell'autore ad essere menzionato</t>
        </is>
      </c>
      <c r="BG152" s="2" t="inlineStr">
        <is>
          <t>3</t>
        </is>
      </c>
      <c r="BH152" s="2" t="inlineStr">
        <is>
          <t/>
        </is>
      </c>
      <c r="BI152" t="inlineStr">
        <is>
          <t/>
        </is>
      </c>
      <c r="BJ152" t="inlineStr">
        <is>
          <t/>
        </is>
      </c>
      <c r="BK152" t="inlineStr">
        <is>
          <t/>
        </is>
      </c>
      <c r="BL152" t="inlineStr">
        <is>
          <t/>
        </is>
      </c>
      <c r="BM152" t="inlineStr">
        <is>
          <t/>
        </is>
      </c>
      <c r="BN152" s="2" t="inlineStr">
        <is>
          <t>modelētāja tiesības tikt pieminētam</t>
        </is>
      </c>
      <c r="BO152" s="2" t="inlineStr">
        <is>
          <t>2</t>
        </is>
      </c>
      <c r="BP152" s="2" t="inlineStr">
        <is>
          <t/>
        </is>
      </c>
      <c r="BQ152" t="inlineStr">
        <is>
          <t/>
        </is>
      </c>
      <c r="BR152" t="inlineStr">
        <is>
          <t/>
        </is>
      </c>
      <c r="BS152" t="inlineStr">
        <is>
          <t/>
        </is>
      </c>
      <c r="BT152" t="inlineStr">
        <is>
          <t/>
        </is>
      </c>
      <c r="BU152" t="inlineStr">
        <is>
          <t/>
        </is>
      </c>
      <c r="BV152" t="inlineStr">
        <is>
          <t/>
        </is>
      </c>
      <c r="BW152" t="inlineStr">
        <is>
          <t/>
        </is>
      </c>
      <c r="BX152" t="inlineStr">
        <is>
          <t/>
        </is>
      </c>
      <c r="BY152" t="inlineStr">
        <is>
          <t/>
        </is>
      </c>
      <c r="BZ152" t="inlineStr">
        <is>
          <t/>
        </is>
      </c>
      <c r="CA152" t="inlineStr">
        <is>
          <t/>
        </is>
      </c>
      <c r="CB152" t="inlineStr">
        <is>
          <t/>
        </is>
      </c>
      <c r="CC152" t="inlineStr">
        <is>
          <t/>
        </is>
      </c>
      <c r="CD152" t="inlineStr">
        <is>
          <t/>
        </is>
      </c>
      <c r="CE152" t="inlineStr">
        <is>
          <t/>
        </is>
      </c>
      <c r="CF152" t="inlineStr">
        <is>
          <t/>
        </is>
      </c>
      <c r="CG152" t="inlineStr">
        <is>
          <t/>
        </is>
      </c>
      <c r="CH152" t="inlineStr">
        <is>
          <t/>
        </is>
      </c>
      <c r="CI152" t="inlineStr">
        <is>
          <t/>
        </is>
      </c>
      <c r="CJ152" t="inlineStr">
        <is>
          <t/>
        </is>
      </c>
      <c r="CK152" t="inlineStr">
        <is>
          <t/>
        </is>
      </c>
      <c r="CL152" t="inlineStr">
        <is>
          <t/>
        </is>
      </c>
      <c r="CM152" t="inlineStr">
        <is>
          <t/>
        </is>
      </c>
      <c r="CN152" t="inlineStr">
        <is>
          <t/>
        </is>
      </c>
      <c r="CO152" t="inlineStr">
        <is>
          <t/>
        </is>
      </c>
      <c r="CP152" t="inlineStr">
        <is>
          <t/>
        </is>
      </c>
      <c r="CQ152" t="inlineStr">
        <is>
          <t/>
        </is>
      </c>
      <c r="CR152" t="inlineStr">
        <is>
          <t/>
        </is>
      </c>
      <c r="CS152" t="inlineStr">
        <is>
          <t/>
        </is>
      </c>
      <c r="CT152" t="inlineStr">
        <is>
          <t/>
        </is>
      </c>
      <c r="CU152" t="inlineStr">
        <is>
          <t/>
        </is>
      </c>
      <c r="CV152" t="inlineStr">
        <is>
          <t/>
        </is>
      </c>
      <c r="CW152" t="inlineStr">
        <is>
          <t/>
        </is>
      </c>
    </row>
    <row r="153">
      <c r="A153" s="1" t="str">
        <f>HYPERLINK("https://iate.europa.eu/entry/result/1051099/all", "1051099")</f>
        <v>1051099</v>
      </c>
      <c r="B153" t="inlineStr">
        <is>
          <t>LAW;PRODUCTION, TECHNOLOGY AND RESEARCH</t>
        </is>
      </c>
      <c r="C153" t="inlineStr">
        <is>
          <t>LAW;PRODUCTION, TECHNOLOGY AND RESEARCH|research and intellectual property|intellectual property</t>
        </is>
      </c>
      <c r="D153" t="inlineStr">
        <is>
          <t>yes</t>
        </is>
      </c>
      <c r="E153" t="inlineStr">
        <is>
          <t/>
        </is>
      </c>
      <c r="F153" t="inlineStr">
        <is>
          <t/>
        </is>
      </c>
      <c r="G153" t="inlineStr">
        <is>
          <t/>
        </is>
      </c>
      <c r="H153" t="inlineStr">
        <is>
          <t/>
        </is>
      </c>
      <c r="I153" t="inlineStr">
        <is>
          <t/>
        </is>
      </c>
      <c r="J153" t="inlineStr">
        <is>
          <t/>
        </is>
      </c>
      <c r="K153" t="inlineStr">
        <is>
          <t/>
        </is>
      </c>
      <c r="L153" t="inlineStr">
        <is>
          <t/>
        </is>
      </c>
      <c r="M153" t="inlineStr">
        <is>
          <t/>
        </is>
      </c>
      <c r="N153" s="2" t="inlineStr">
        <is>
          <t>europæisk patentagent</t>
        </is>
      </c>
      <c r="O153" s="2" t="inlineStr">
        <is>
          <t>2</t>
        </is>
      </c>
      <c r="P153" s="2" t="inlineStr">
        <is>
          <t/>
        </is>
      </c>
      <c r="Q153" t="inlineStr">
        <is>
          <t/>
        </is>
      </c>
      <c r="R153" s="2" t="inlineStr">
        <is>
          <t>Europäischer Patentvertreter|
beim EPA zugelassener Vertreter</t>
        </is>
      </c>
      <c r="S153" s="2" t="inlineStr">
        <is>
          <t>1|
3</t>
        </is>
      </c>
      <c r="T153" s="2" t="inlineStr">
        <is>
          <t xml:space="preserve">|
</t>
        </is>
      </c>
      <c r="U153" t="inlineStr">
        <is>
          <t/>
        </is>
      </c>
      <c r="V153" s="2" t="inlineStr">
        <is>
          <t>ειδικός πληρεξούσιος για ευρωπαϊκά διπλώματα ευρεσιτεχνίας</t>
        </is>
      </c>
      <c r="W153" s="2" t="inlineStr">
        <is>
          <t>2</t>
        </is>
      </c>
      <c r="X153" s="2" t="inlineStr">
        <is>
          <t/>
        </is>
      </c>
      <c r="Y153" t="inlineStr">
        <is>
          <t/>
        </is>
      </c>
      <c r="Z153" s="2" t="inlineStr">
        <is>
          <t>professional representative before the European Patent Office|
professional representative before the EPO|
European patent attorney|
EPA</t>
        </is>
      </c>
      <c r="AA153" s="2" t="inlineStr">
        <is>
          <t>3|
1|
3|
3</t>
        </is>
      </c>
      <c r="AB153" s="2" t="inlineStr">
        <is>
          <t xml:space="preserve">|
|
|
</t>
        </is>
      </c>
      <c r="AC153" t="inlineStr">
        <is>
          <t>qualified &lt;i&gt;professional representative&lt;/i&gt; &lt;a href="/entry/result/754361/all" id="ENTRY_TO_ENTRY_CONVERTER" target="_blank"&gt;IATE:754361&lt;/a&gt; appointed to act on behalf of an applicant to draft a patent application and/or to accompany the application through the various stages of the patent grant procedure</t>
        </is>
      </c>
      <c r="AD153" t="inlineStr">
        <is>
          <t/>
        </is>
      </c>
      <c r="AE153" t="inlineStr">
        <is>
          <t/>
        </is>
      </c>
      <c r="AF153" t="inlineStr">
        <is>
          <t/>
        </is>
      </c>
      <c r="AG153" t="inlineStr">
        <is>
          <t/>
        </is>
      </c>
      <c r="AH153" t="inlineStr">
        <is>
          <t/>
        </is>
      </c>
      <c r="AI153" t="inlineStr">
        <is>
          <t/>
        </is>
      </c>
      <c r="AJ153" t="inlineStr">
        <is>
          <t/>
        </is>
      </c>
      <c r="AK153" t="inlineStr">
        <is>
          <t/>
        </is>
      </c>
      <c r="AL153" s="2" t="inlineStr">
        <is>
          <t>eurooppapatenttiasiamies</t>
        </is>
      </c>
      <c r="AM153" s="2" t="inlineStr">
        <is>
          <t>2</t>
        </is>
      </c>
      <c r="AN153" s="2" t="inlineStr">
        <is>
          <t/>
        </is>
      </c>
      <c r="AO153" t="inlineStr">
        <is>
          <t/>
        </is>
      </c>
      <c r="AP153" s="2" t="inlineStr">
        <is>
          <t>mandataire agréé près l'OEB|
mandataire agréé près l'Office européen des brevets|
mandataire en brevets européens</t>
        </is>
      </c>
      <c r="AQ153" s="2" t="inlineStr">
        <is>
          <t>3|
3|
3</t>
        </is>
      </c>
      <c r="AR153" s="2" t="inlineStr">
        <is>
          <t xml:space="preserve">|
|
</t>
        </is>
      </c>
      <c r="AS153" t="inlineStr">
        <is>
          <t/>
        </is>
      </c>
      <c r="AT153" t="inlineStr">
        <is>
          <t/>
        </is>
      </c>
      <c r="AU153" t="inlineStr">
        <is>
          <t/>
        </is>
      </c>
      <c r="AV153" t="inlineStr">
        <is>
          <t/>
        </is>
      </c>
      <c r="AW153" t="inlineStr">
        <is>
          <t/>
        </is>
      </c>
      <c r="AX153" t="inlineStr">
        <is>
          <t/>
        </is>
      </c>
      <c r="AY153" t="inlineStr">
        <is>
          <t/>
        </is>
      </c>
      <c r="AZ153" t="inlineStr">
        <is>
          <t/>
        </is>
      </c>
      <c r="BA153" t="inlineStr">
        <is>
          <t/>
        </is>
      </c>
      <c r="BB153" t="inlineStr">
        <is>
          <t/>
        </is>
      </c>
      <c r="BC153" t="inlineStr">
        <is>
          <t/>
        </is>
      </c>
      <c r="BD153" t="inlineStr">
        <is>
          <t/>
        </is>
      </c>
      <c r="BE153" t="inlineStr">
        <is>
          <t/>
        </is>
      </c>
      <c r="BF153" s="2" t="inlineStr">
        <is>
          <t>mandatario europeo brevetti|
mandatario per brevetti europei</t>
        </is>
      </c>
      <c r="BG153" s="2" t="inlineStr">
        <is>
          <t>2|
2</t>
        </is>
      </c>
      <c r="BH153" s="2" t="inlineStr">
        <is>
          <t xml:space="preserve">|
</t>
        </is>
      </c>
      <c r="BI153" t="inlineStr">
        <is>
          <t>Mandatario abilitato· “La rappresentanza di persone fisiche o giuridiche nelle procedure istituite dalla convenzione CBE può essere assunta soltanto da mandatari iscritti in una lista all’uopo compilatadall’Ufficio europeo dei brevetti “ (art. 134 - par. 1)· “Può essere iscritta nella lista dei mandatari abilitati qualsiasi persona fisica che: a) possiede lacittadinanza di uno degli Stati contraenti; b) ha il suo domicilio professionale o il suo posto di lavorosul territorio di uno degli Stati contraenti; c) ha superato l’esame di idoneità” (art. 134 - par. 2)</t>
        </is>
      </c>
      <c r="BJ153" s="2" t="inlineStr">
        <is>
          <t>Europos patentų patikėtinis</t>
        </is>
      </c>
      <c r="BK153" s="2" t="inlineStr">
        <is>
          <t>2</t>
        </is>
      </c>
      <c r="BL153" s="2" t="inlineStr">
        <is>
          <t/>
        </is>
      </c>
      <c r="BM153" t="inlineStr">
        <is>
          <t/>
        </is>
      </c>
      <c r="BN153" t="inlineStr">
        <is>
          <t/>
        </is>
      </c>
      <c r="BO153" t="inlineStr">
        <is>
          <t/>
        </is>
      </c>
      <c r="BP153" t="inlineStr">
        <is>
          <t/>
        </is>
      </c>
      <c r="BQ153" t="inlineStr">
        <is>
          <t/>
        </is>
      </c>
      <c r="BR153" t="inlineStr">
        <is>
          <t/>
        </is>
      </c>
      <c r="BS153" t="inlineStr">
        <is>
          <t/>
        </is>
      </c>
      <c r="BT153" t="inlineStr">
        <is>
          <t/>
        </is>
      </c>
      <c r="BU153" t="inlineStr">
        <is>
          <t/>
        </is>
      </c>
      <c r="BV153" s="2" t="inlineStr">
        <is>
          <t>erkend gemachtigde van het EOB|
Europees octrooigemachtigde|
erkend gemachtigde bij het EOB</t>
        </is>
      </c>
      <c r="BW153" s="2" t="inlineStr">
        <is>
          <t>3|
3|
3</t>
        </is>
      </c>
      <c r="BX153" s="2" t="inlineStr">
        <is>
          <t xml:space="preserve">|
|
</t>
        </is>
      </c>
      <c r="BY153" t="inlineStr">
        <is>
          <t/>
        </is>
      </c>
      <c r="BZ153" t="inlineStr">
        <is>
          <t/>
        </is>
      </c>
      <c r="CA153" t="inlineStr">
        <is>
          <t/>
        </is>
      </c>
      <c r="CB153" t="inlineStr">
        <is>
          <t/>
        </is>
      </c>
      <c r="CC153" t="inlineStr">
        <is>
          <t/>
        </is>
      </c>
      <c r="CD153" s="2" t="inlineStr">
        <is>
          <t>mandatário europeu de patentes</t>
        </is>
      </c>
      <c r="CE153" s="2" t="inlineStr">
        <is>
          <t>3</t>
        </is>
      </c>
      <c r="CF153" s="2" t="inlineStr">
        <is>
          <t/>
        </is>
      </c>
      <c r="CG153" t="inlineStr">
        <is>
          <t>mandatário junto do Instituto Europeu de Patentes que assegura representação de pessoas físicas ou morais nos processos instituídos pela Convenção sobre a Patente Europeia, nomeadamente no depósito de patentes europeias</t>
        </is>
      </c>
      <c r="CH153" t="inlineStr">
        <is>
          <t/>
        </is>
      </c>
      <c r="CI153" t="inlineStr">
        <is>
          <t/>
        </is>
      </c>
      <c r="CJ153" t="inlineStr">
        <is>
          <t/>
        </is>
      </c>
      <c r="CK153" t="inlineStr">
        <is>
          <t/>
        </is>
      </c>
      <c r="CL153" t="inlineStr">
        <is>
          <t/>
        </is>
      </c>
      <c r="CM153" t="inlineStr">
        <is>
          <t/>
        </is>
      </c>
      <c r="CN153" t="inlineStr">
        <is>
          <t/>
        </is>
      </c>
      <c r="CO153" t="inlineStr">
        <is>
          <t/>
        </is>
      </c>
      <c r="CP153" t="inlineStr">
        <is>
          <t/>
        </is>
      </c>
      <c r="CQ153" t="inlineStr">
        <is>
          <t/>
        </is>
      </c>
      <c r="CR153" t="inlineStr">
        <is>
          <t/>
        </is>
      </c>
      <c r="CS153" t="inlineStr">
        <is>
          <t/>
        </is>
      </c>
      <c r="CT153" s="2" t="inlineStr">
        <is>
          <t>europeiskt patentombud|
Europapatentombud</t>
        </is>
      </c>
      <c r="CU153" s="2" t="inlineStr">
        <is>
          <t>2|
2</t>
        </is>
      </c>
      <c r="CV153" s="2" t="inlineStr">
        <is>
          <t xml:space="preserve">|
</t>
        </is>
      </c>
      <c r="CW153" t="inlineStr">
        <is>
          <t/>
        </is>
      </c>
    </row>
    <row r="154">
      <c r="A154" s="1" t="str">
        <f>HYPERLINK("https://iate.europa.eu/entry/result/858400/all", "858400")</f>
        <v>858400</v>
      </c>
      <c r="B154" t="inlineStr">
        <is>
          <t>PRODUCTION, TECHNOLOGY AND RESEARCH</t>
        </is>
      </c>
      <c r="C154" t="inlineStr">
        <is>
          <t>PRODUCTION, TECHNOLOGY AND RESEARCH|research and intellectual property|intellectual property</t>
        </is>
      </c>
      <c r="D154" t="inlineStr">
        <is>
          <t>no</t>
        </is>
      </c>
      <c r="E154" t="inlineStr">
        <is>
          <t/>
        </is>
      </c>
      <c r="F154" t="inlineStr">
        <is>
          <t/>
        </is>
      </c>
      <c r="G154" t="inlineStr">
        <is>
          <t/>
        </is>
      </c>
      <c r="H154" t="inlineStr">
        <is>
          <t/>
        </is>
      </c>
      <c r="I154" t="inlineStr">
        <is>
          <t/>
        </is>
      </c>
      <c r="J154" t="inlineStr">
        <is>
          <t/>
        </is>
      </c>
      <c r="K154" t="inlineStr">
        <is>
          <t/>
        </is>
      </c>
      <c r="L154" t="inlineStr">
        <is>
          <t/>
        </is>
      </c>
      <c r="M154" t="inlineStr">
        <is>
          <t/>
        </is>
      </c>
      <c r="N154" s="2" t="inlineStr">
        <is>
          <t>våben</t>
        </is>
      </c>
      <c r="O154" s="2" t="inlineStr">
        <is>
          <t>4</t>
        </is>
      </c>
      <c r="P154" s="2" t="inlineStr">
        <is>
          <t/>
        </is>
      </c>
      <c r="Q154" t="inlineStr">
        <is>
          <t/>
        </is>
      </c>
      <c r="R154" s="2" t="inlineStr">
        <is>
          <t>Wappen</t>
        </is>
      </c>
      <c r="S154" s="2" t="inlineStr">
        <is>
          <t>1</t>
        </is>
      </c>
      <c r="T154" s="2" t="inlineStr">
        <is>
          <t/>
        </is>
      </c>
      <c r="U154" t="inlineStr">
        <is>
          <t/>
        </is>
      </c>
      <c r="V154" s="2" t="inlineStr">
        <is>
          <t>θυρεός</t>
        </is>
      </c>
      <c r="W154" s="2" t="inlineStr">
        <is>
          <t>3</t>
        </is>
      </c>
      <c r="X154" s="2" t="inlineStr">
        <is>
          <t/>
        </is>
      </c>
      <c r="Y154" t="inlineStr">
        <is>
          <t/>
        </is>
      </c>
      <c r="Z154" s="2" t="inlineStr">
        <is>
          <t>escutcheon</t>
        </is>
      </c>
      <c r="AA154" s="2" t="inlineStr">
        <is>
          <t>3</t>
        </is>
      </c>
      <c r="AB154" s="2" t="inlineStr">
        <is>
          <t/>
        </is>
      </c>
      <c r="AC154" t="inlineStr">
        <is>
          <t/>
        </is>
      </c>
      <c r="AD154" s="2" t="inlineStr">
        <is>
          <t>escudo|
blasón</t>
        </is>
      </c>
      <c r="AE154" s="2" t="inlineStr">
        <is>
          <t>3|
3</t>
        </is>
      </c>
      <c r="AF154" s="2" t="inlineStr">
        <is>
          <t xml:space="preserve">|
</t>
        </is>
      </c>
      <c r="AG154" t="inlineStr">
        <is>
          <t/>
        </is>
      </c>
      <c r="AH154" t="inlineStr">
        <is>
          <t/>
        </is>
      </c>
      <c r="AI154" t="inlineStr">
        <is>
          <t/>
        </is>
      </c>
      <c r="AJ154" t="inlineStr">
        <is>
          <t/>
        </is>
      </c>
      <c r="AK154" t="inlineStr">
        <is>
          <t/>
        </is>
      </c>
      <c r="AL154" s="2" t="inlineStr">
        <is>
          <t>vaakuna|
vaakunakilpi</t>
        </is>
      </c>
      <c r="AM154" s="2" t="inlineStr">
        <is>
          <t>2|
2</t>
        </is>
      </c>
      <c r="AN154" s="2" t="inlineStr">
        <is>
          <t xml:space="preserve">|
</t>
        </is>
      </c>
      <c r="AO154" t="inlineStr">
        <is>
          <t/>
        </is>
      </c>
      <c r="AP154" s="2" t="inlineStr">
        <is>
          <t>armoirie|
écusson</t>
        </is>
      </c>
      <c r="AQ154" s="2" t="inlineStr">
        <is>
          <t>3|
1</t>
        </is>
      </c>
      <c r="AR154" s="2" t="inlineStr">
        <is>
          <t xml:space="preserve">|
</t>
        </is>
      </c>
      <c r="AS154" t="inlineStr">
        <is>
          <t/>
        </is>
      </c>
      <c r="AT154" t="inlineStr">
        <is>
          <t/>
        </is>
      </c>
      <c r="AU154" t="inlineStr">
        <is>
          <t/>
        </is>
      </c>
      <c r="AV154" t="inlineStr">
        <is>
          <t/>
        </is>
      </c>
      <c r="AW154" t="inlineStr">
        <is>
          <t/>
        </is>
      </c>
      <c r="AX154" t="inlineStr">
        <is>
          <t/>
        </is>
      </c>
      <c r="AY154" t="inlineStr">
        <is>
          <t/>
        </is>
      </c>
      <c r="AZ154" t="inlineStr">
        <is>
          <t/>
        </is>
      </c>
      <c r="BA154" t="inlineStr">
        <is>
          <t/>
        </is>
      </c>
      <c r="BB154" t="inlineStr">
        <is>
          <t/>
        </is>
      </c>
      <c r="BC154" t="inlineStr">
        <is>
          <t/>
        </is>
      </c>
      <c r="BD154" t="inlineStr">
        <is>
          <t/>
        </is>
      </c>
      <c r="BE154" t="inlineStr">
        <is>
          <t/>
        </is>
      </c>
      <c r="BF154" s="2" t="inlineStr">
        <is>
          <t>stemma</t>
        </is>
      </c>
      <c r="BG154" s="2" t="inlineStr">
        <is>
          <t>3</t>
        </is>
      </c>
      <c r="BH154" s="2" t="inlineStr">
        <is>
          <t/>
        </is>
      </c>
      <c r="BI154" t="inlineStr">
        <is>
          <t/>
        </is>
      </c>
      <c r="BJ154" t="inlineStr">
        <is>
          <t/>
        </is>
      </c>
      <c r="BK154" t="inlineStr">
        <is>
          <t/>
        </is>
      </c>
      <c r="BL154" t="inlineStr">
        <is>
          <t/>
        </is>
      </c>
      <c r="BM154" t="inlineStr">
        <is>
          <t/>
        </is>
      </c>
      <c r="BN154" s="2" t="inlineStr">
        <is>
          <t>ģerbonis</t>
        </is>
      </c>
      <c r="BO154" s="2" t="inlineStr">
        <is>
          <t>3</t>
        </is>
      </c>
      <c r="BP154" s="2" t="inlineStr">
        <is>
          <t/>
        </is>
      </c>
      <c r="BQ154" t="inlineStr">
        <is>
          <t>Oficiāls valsts simbols, emblēma, ko atveido uz zīmogiem, naudaszīmēm, monētām, valsts iestāžu veidlapām.</t>
        </is>
      </c>
      <c r="BR154" t="inlineStr">
        <is>
          <t/>
        </is>
      </c>
      <c r="BS154" t="inlineStr">
        <is>
          <t/>
        </is>
      </c>
      <c r="BT154" t="inlineStr">
        <is>
          <t/>
        </is>
      </c>
      <c r="BU154" t="inlineStr">
        <is>
          <t/>
        </is>
      </c>
      <c r="BV154" s="2" t="inlineStr">
        <is>
          <t>wapenschild</t>
        </is>
      </c>
      <c r="BW154" s="2" t="inlineStr">
        <is>
          <t>3</t>
        </is>
      </c>
      <c r="BX154" s="2" t="inlineStr">
        <is>
          <t/>
        </is>
      </c>
      <c r="BY154" t="inlineStr">
        <is>
          <t/>
        </is>
      </c>
      <c r="BZ154" t="inlineStr">
        <is>
          <t/>
        </is>
      </c>
      <c r="CA154" t="inlineStr">
        <is>
          <t/>
        </is>
      </c>
      <c r="CB154" t="inlineStr">
        <is>
          <t/>
        </is>
      </c>
      <c r="CC154" t="inlineStr">
        <is>
          <t/>
        </is>
      </c>
      <c r="CD154" s="2" t="inlineStr">
        <is>
          <t>escudo</t>
        </is>
      </c>
      <c r="CE154" s="2" t="inlineStr">
        <is>
          <t>2</t>
        </is>
      </c>
      <c r="CF154" s="2" t="inlineStr">
        <is>
          <t/>
        </is>
      </c>
      <c r="CG154" t="inlineStr">
        <is>
          <t/>
        </is>
      </c>
      <c r="CH154" t="inlineStr">
        <is>
          <t/>
        </is>
      </c>
      <c r="CI154" t="inlineStr">
        <is>
          <t/>
        </is>
      </c>
      <c r="CJ154" t="inlineStr">
        <is>
          <t/>
        </is>
      </c>
      <c r="CK154" t="inlineStr">
        <is>
          <t/>
        </is>
      </c>
      <c r="CL154" t="inlineStr">
        <is>
          <t/>
        </is>
      </c>
      <c r="CM154" t="inlineStr">
        <is>
          <t/>
        </is>
      </c>
      <c r="CN154" t="inlineStr">
        <is>
          <t/>
        </is>
      </c>
      <c r="CO154" t="inlineStr">
        <is>
          <t/>
        </is>
      </c>
      <c r="CP154" t="inlineStr">
        <is>
          <t/>
        </is>
      </c>
      <c r="CQ154" t="inlineStr">
        <is>
          <t/>
        </is>
      </c>
      <c r="CR154" t="inlineStr">
        <is>
          <t/>
        </is>
      </c>
      <c r="CS154" t="inlineStr">
        <is>
          <t/>
        </is>
      </c>
      <c r="CT154" s="2" t="inlineStr">
        <is>
          <t>vapen</t>
        </is>
      </c>
      <c r="CU154" s="2" t="inlineStr">
        <is>
          <t>2</t>
        </is>
      </c>
      <c r="CV154" s="2" t="inlineStr">
        <is>
          <t/>
        </is>
      </c>
      <c r="CW154" t="inlineStr">
        <is>
          <t/>
        </is>
      </c>
    </row>
    <row r="155">
      <c r="A155" s="1" t="str">
        <f>HYPERLINK("https://iate.europa.eu/entry/result/3578419/all", "3578419")</f>
        <v>3578419</v>
      </c>
      <c r="B155" t="inlineStr">
        <is>
          <t>PRODUCTION, TECHNOLOGY AND RESEARCH</t>
        </is>
      </c>
      <c r="C155" t="inlineStr">
        <is>
          <t>PRODUCTION, TECHNOLOGY AND RESEARCH|research and intellectual property|intellectual property</t>
        </is>
      </c>
      <c r="D155" t="inlineStr">
        <is>
          <t>no</t>
        </is>
      </c>
      <c r="E155" t="inlineStr">
        <is>
          <t/>
        </is>
      </c>
      <c r="F155" s="2" t="inlineStr">
        <is>
          <t>право на приоритет</t>
        </is>
      </c>
      <c r="G155" s="2" t="inlineStr">
        <is>
          <t>3</t>
        </is>
      </c>
      <c r="H155" s="2" t="inlineStr">
        <is>
          <t/>
        </is>
      </c>
      <c r="I155" t="inlineStr">
        <is>
          <t/>
        </is>
      </c>
      <c r="J155" s="2" t="inlineStr">
        <is>
          <t>právo přednosti</t>
        </is>
      </c>
      <c r="K155" s="2" t="inlineStr">
        <is>
          <t>3</t>
        </is>
      </c>
      <c r="L155" s="2" t="inlineStr">
        <is>
          <t/>
        </is>
      </c>
      <c r="M155" t="inlineStr">
        <is>
          <t/>
        </is>
      </c>
      <c r="N155" s="2" t="inlineStr">
        <is>
          <t>ret til prioritet</t>
        </is>
      </c>
      <c r="O155" s="2" t="inlineStr">
        <is>
          <t>3</t>
        </is>
      </c>
      <c r="P155" s="2" t="inlineStr">
        <is>
          <t/>
        </is>
      </c>
      <c r="Q155" t="inlineStr">
        <is>
          <t/>
        </is>
      </c>
      <c r="R155" s="2" t="inlineStr">
        <is>
          <t>Prioritätsrecht</t>
        </is>
      </c>
      <c r="S155" s="2" t="inlineStr">
        <is>
          <t>4</t>
        </is>
      </c>
      <c r="T155" s="2" t="inlineStr">
        <is>
          <t/>
        </is>
      </c>
      <c r="U155" t="inlineStr">
        <is>
          <t>zeitlich begrenztes Recht bezüglich des Anmeldetages während einer Frist von sechs Monaten nach Einreichung der ersten Anmeldung eines Geschmacksmusters.</t>
        </is>
      </c>
      <c r="V155" s="2" t="inlineStr">
        <is>
          <t>δικαίωμα προτεραιότητας</t>
        </is>
      </c>
      <c r="W155" s="2" t="inlineStr">
        <is>
          <t>3</t>
        </is>
      </c>
      <c r="X155" s="2" t="inlineStr">
        <is>
          <t/>
        </is>
      </c>
      <c r="Y155" t="inlineStr">
        <is>
          <t/>
        </is>
      </c>
      <c r="Z155" s="2" t="inlineStr">
        <is>
          <t>right of priority</t>
        </is>
      </c>
      <c r="AA155" s="2" t="inlineStr">
        <is>
          <t>4</t>
        </is>
      </c>
      <c r="AB155" s="2" t="inlineStr">
        <is>
          <t/>
        </is>
      </c>
      <c r="AC155" t="inlineStr">
        <is>
          <t>time-limited right during a period of six months from the date of filing of the first application for a design</t>
        </is>
      </c>
      <c r="AD155" s="2" t="inlineStr">
        <is>
          <t>derecho de prioridad</t>
        </is>
      </c>
      <c r="AE155" s="2" t="inlineStr">
        <is>
          <t>4</t>
        </is>
      </c>
      <c r="AF155" s="2" t="inlineStr">
        <is>
          <t/>
        </is>
      </c>
      <c r="AG155" t="inlineStr">
        <is>
          <t>derecho del que se goza durante un plazo de seis meses a partir de la fecha de presentación de la primera solicitud</t>
        </is>
      </c>
      <c r="AH155" s="2" t="inlineStr">
        <is>
          <t>prioriteet</t>
        </is>
      </c>
      <c r="AI155" s="2" t="inlineStr">
        <is>
          <t>3</t>
        </is>
      </c>
      <c r="AJ155" s="2" t="inlineStr">
        <is>
          <t/>
        </is>
      </c>
      <c r="AK155" t="inlineStr">
        <is>
          <t/>
        </is>
      </c>
      <c r="AL155" s="2" t="inlineStr">
        <is>
          <t>etuoikeus</t>
        </is>
      </c>
      <c r="AM155" s="2" t="inlineStr">
        <is>
          <t>3</t>
        </is>
      </c>
      <c r="AN155" s="2" t="inlineStr">
        <is>
          <t/>
        </is>
      </c>
      <c r="AO155" t="inlineStr">
        <is>
          <t/>
        </is>
      </c>
      <c r="AP155" s="2" t="inlineStr">
        <is>
          <t>droit de priorité</t>
        </is>
      </c>
      <c r="AQ155" s="2" t="inlineStr">
        <is>
          <t>4</t>
        </is>
      </c>
      <c r="AR155" s="2" t="inlineStr">
        <is>
          <t/>
        </is>
      </c>
      <c r="AS155" t="inlineStr">
        <is>
          <t>droit conféré durant un délai de six mois à compter de la date de dépôt de la première demande</t>
        </is>
      </c>
      <c r="AT155" t="inlineStr">
        <is>
          <t/>
        </is>
      </c>
      <c r="AU155" t="inlineStr">
        <is>
          <t/>
        </is>
      </c>
      <c r="AV155" t="inlineStr">
        <is>
          <t/>
        </is>
      </c>
      <c r="AW155" t="inlineStr">
        <is>
          <t/>
        </is>
      </c>
      <c r="AX155" s="2" t="inlineStr">
        <is>
          <t>pravo prvenstva</t>
        </is>
      </c>
      <c r="AY155" s="2" t="inlineStr">
        <is>
          <t>3</t>
        </is>
      </c>
      <c r="AZ155" s="2" t="inlineStr">
        <is>
          <t/>
        </is>
      </c>
      <c r="BA155" t="inlineStr">
        <is>
          <t/>
        </is>
      </c>
      <c r="BB155" s="2" t="inlineStr">
        <is>
          <t>elsőbbségi jog</t>
        </is>
      </c>
      <c r="BC155" s="2" t="inlineStr">
        <is>
          <t>3</t>
        </is>
      </c>
      <c r="BD155" s="2" t="inlineStr">
        <is>
          <t/>
        </is>
      </c>
      <c r="BE155" t="inlineStr">
        <is>
          <t/>
        </is>
      </c>
      <c r="BF155" s="2" t="inlineStr">
        <is>
          <t>diritto di priorità</t>
        </is>
      </c>
      <c r="BG155" s="2" t="inlineStr">
        <is>
          <t>4</t>
        </is>
      </c>
      <c r="BH155" s="2" t="inlineStr">
        <is>
          <t/>
        </is>
      </c>
      <c r="BI155" t="inlineStr">
        <is>
          <t>diritto di cui gode chi ha depositato una domanda di disegno o modello nazionale, internazionale o comunitario per un periodo di sei mesi dalla data di deposito di tale domanda ai fini del deposito di una domanda di disegno o modello comunitario per lo stesso disegno o modello</t>
        </is>
      </c>
      <c r="BJ155" s="2" t="inlineStr">
        <is>
          <t>prioriteto teisė</t>
        </is>
      </c>
      <c r="BK155" s="2" t="inlineStr">
        <is>
          <t>3</t>
        </is>
      </c>
      <c r="BL155" s="2" t="inlineStr">
        <is>
          <t/>
        </is>
      </c>
      <c r="BM155" t="inlineStr">
        <is>
          <t/>
        </is>
      </c>
      <c r="BN155" s="2" t="inlineStr">
        <is>
          <t>prioritātes tiesības|
tiesības uz prioritāti</t>
        </is>
      </c>
      <c r="BO155" s="2" t="inlineStr">
        <is>
          <t>3|
3</t>
        </is>
      </c>
      <c r="BP155" s="2" t="inlineStr">
        <is>
          <t xml:space="preserve">|
</t>
        </is>
      </c>
      <c r="BQ155" t="inlineStr">
        <is>
          <t/>
        </is>
      </c>
      <c r="BR155" s="2" t="inlineStr">
        <is>
          <t>dritt ta' prijorità</t>
        </is>
      </c>
      <c r="BS155" s="2" t="inlineStr">
        <is>
          <t>3</t>
        </is>
      </c>
      <c r="BT155" s="2" t="inlineStr">
        <is>
          <t/>
        </is>
      </c>
      <c r="BU155" t="inlineStr">
        <is>
          <t/>
        </is>
      </c>
      <c r="BV155" s="2" t="inlineStr">
        <is>
          <t>recht van voorrang</t>
        </is>
      </c>
      <c r="BW155" s="2" t="inlineStr">
        <is>
          <t>3</t>
        </is>
      </c>
      <c r="BX155" s="2" t="inlineStr">
        <is>
          <t/>
        </is>
      </c>
      <c r="BY155" t="inlineStr">
        <is>
          <t/>
        </is>
      </c>
      <c r="BZ155" s="2" t="inlineStr">
        <is>
          <t>prawo pierwszeństwa</t>
        </is>
      </c>
      <c r="CA155" s="2" t="inlineStr">
        <is>
          <t>3</t>
        </is>
      </c>
      <c r="CB155" s="2" t="inlineStr">
        <is>
          <t/>
        </is>
      </c>
      <c r="CC155" t="inlineStr">
        <is>
          <t/>
        </is>
      </c>
      <c r="CD155" s="2" t="inlineStr">
        <is>
          <t>direito de prioridade</t>
        </is>
      </c>
      <c r="CE155" s="2" t="inlineStr">
        <is>
          <t>3</t>
        </is>
      </c>
      <c r="CF155" s="2" t="inlineStr">
        <is>
          <t/>
        </is>
      </c>
      <c r="CG155" t="inlineStr">
        <is>
          <t/>
        </is>
      </c>
      <c r="CH155" s="2" t="inlineStr">
        <is>
          <t>drept de prioritate</t>
        </is>
      </c>
      <c r="CI155" s="2" t="inlineStr">
        <is>
          <t>3</t>
        </is>
      </c>
      <c r="CJ155" s="2" t="inlineStr">
        <is>
          <t/>
        </is>
      </c>
      <c r="CK155" t="inlineStr">
        <is>
          <t/>
        </is>
      </c>
      <c r="CL155" s="2" t="inlineStr">
        <is>
          <t>právo prednosti</t>
        </is>
      </c>
      <c r="CM155" s="2" t="inlineStr">
        <is>
          <t>3</t>
        </is>
      </c>
      <c r="CN155" s="2" t="inlineStr">
        <is>
          <t/>
        </is>
      </c>
      <c r="CO155" t="inlineStr">
        <is>
          <t/>
        </is>
      </c>
      <c r="CP155" s="2" t="inlineStr">
        <is>
          <t>prednostna pravica</t>
        </is>
      </c>
      <c r="CQ155" s="2" t="inlineStr">
        <is>
          <t>3</t>
        </is>
      </c>
      <c r="CR155" s="2" t="inlineStr">
        <is>
          <t/>
        </is>
      </c>
      <c r="CS155" t="inlineStr">
        <is>
          <t/>
        </is>
      </c>
      <c r="CT155" s="2" t="inlineStr">
        <is>
          <t>rätt till prioritet</t>
        </is>
      </c>
      <c r="CU155" s="2" t="inlineStr">
        <is>
          <t>3</t>
        </is>
      </c>
      <c r="CV155" s="2" t="inlineStr">
        <is>
          <t/>
        </is>
      </c>
      <c r="CW155" t="inlineStr">
        <is>
          <t/>
        </is>
      </c>
    </row>
    <row r="156">
      <c r="A156" s="1" t="str">
        <f>HYPERLINK("https://iate.europa.eu/entry/result/858398/all", "858398")</f>
        <v>858398</v>
      </c>
      <c r="B156" t="inlineStr">
        <is>
          <t>PRODUCTION, TECHNOLOGY AND RESEARCH</t>
        </is>
      </c>
      <c r="C156" t="inlineStr">
        <is>
          <t>PRODUCTION, TECHNOLOGY AND RESEARCH|research and intellectual property|intellectual property</t>
        </is>
      </c>
      <c r="D156" t="inlineStr">
        <is>
          <t>no</t>
        </is>
      </c>
      <c r="E156" t="inlineStr">
        <is>
          <t/>
        </is>
      </c>
      <c r="F156" t="inlineStr">
        <is>
          <t/>
        </is>
      </c>
      <c r="G156" t="inlineStr">
        <is>
          <t/>
        </is>
      </c>
      <c r="H156" t="inlineStr">
        <is>
          <t/>
        </is>
      </c>
      <c r="I156" t="inlineStr">
        <is>
          <t/>
        </is>
      </c>
      <c r="J156" t="inlineStr">
        <is>
          <t/>
        </is>
      </c>
      <c r="K156" t="inlineStr">
        <is>
          <t/>
        </is>
      </c>
      <c r="L156" t="inlineStr">
        <is>
          <t/>
        </is>
      </c>
      <c r="M156" t="inlineStr">
        <is>
          <t/>
        </is>
      </c>
      <c r="N156" s="2" t="inlineStr">
        <is>
          <t>tegn</t>
        </is>
      </c>
      <c r="O156" s="2" t="inlineStr">
        <is>
          <t>4</t>
        </is>
      </c>
      <c r="P156" s="2" t="inlineStr">
        <is>
          <t/>
        </is>
      </c>
      <c r="Q156" t="inlineStr">
        <is>
          <t/>
        </is>
      </c>
      <c r="R156" s="2" t="inlineStr">
        <is>
          <t>Abzeichen</t>
        </is>
      </c>
      <c r="S156" s="2" t="inlineStr">
        <is>
          <t>1</t>
        </is>
      </c>
      <c r="T156" s="2" t="inlineStr">
        <is>
          <t/>
        </is>
      </c>
      <c r="U156" t="inlineStr">
        <is>
          <t/>
        </is>
      </c>
      <c r="V156" s="2" t="inlineStr">
        <is>
          <t>διακριτικό σύμβολο</t>
        </is>
      </c>
      <c r="W156" s="2" t="inlineStr">
        <is>
          <t>3</t>
        </is>
      </c>
      <c r="X156" s="2" t="inlineStr">
        <is>
          <t/>
        </is>
      </c>
      <c r="Y156" t="inlineStr">
        <is>
          <t/>
        </is>
      </c>
      <c r="Z156" s="2" t="inlineStr">
        <is>
          <t>badge</t>
        </is>
      </c>
      <c r="AA156" s="2" t="inlineStr">
        <is>
          <t>3</t>
        </is>
      </c>
      <c r="AB156" s="2" t="inlineStr">
        <is>
          <t/>
        </is>
      </c>
      <c r="AC156" t="inlineStr">
        <is>
          <t/>
        </is>
      </c>
      <c r="AD156" s="2" t="inlineStr">
        <is>
          <t>insignia</t>
        </is>
      </c>
      <c r="AE156" s="2" t="inlineStr">
        <is>
          <t>3</t>
        </is>
      </c>
      <c r="AF156" s="2" t="inlineStr">
        <is>
          <t/>
        </is>
      </c>
      <c r="AG156" t="inlineStr">
        <is>
          <t/>
        </is>
      </c>
      <c r="AH156" t="inlineStr">
        <is>
          <t/>
        </is>
      </c>
      <c r="AI156" t="inlineStr">
        <is>
          <t/>
        </is>
      </c>
      <c r="AJ156" t="inlineStr">
        <is>
          <t/>
        </is>
      </c>
      <c r="AK156" t="inlineStr">
        <is>
          <t/>
        </is>
      </c>
      <c r="AL156" s="2" t="inlineStr">
        <is>
          <t>tunnus</t>
        </is>
      </c>
      <c r="AM156" s="2" t="inlineStr">
        <is>
          <t>2</t>
        </is>
      </c>
      <c r="AN156" s="2" t="inlineStr">
        <is>
          <t/>
        </is>
      </c>
      <c r="AO156" t="inlineStr">
        <is>
          <t/>
        </is>
      </c>
      <c r="AP156" s="2" t="inlineStr">
        <is>
          <t>badge</t>
        </is>
      </c>
      <c r="AQ156" s="2" t="inlineStr">
        <is>
          <t>3</t>
        </is>
      </c>
      <c r="AR156" s="2" t="inlineStr">
        <is>
          <t/>
        </is>
      </c>
      <c r="AS156" t="inlineStr">
        <is>
          <t/>
        </is>
      </c>
      <c r="AT156" t="inlineStr">
        <is>
          <t/>
        </is>
      </c>
      <c r="AU156" t="inlineStr">
        <is>
          <t/>
        </is>
      </c>
      <c r="AV156" t="inlineStr">
        <is>
          <t/>
        </is>
      </c>
      <c r="AW156" t="inlineStr">
        <is>
          <t/>
        </is>
      </c>
      <c r="AX156" t="inlineStr">
        <is>
          <t/>
        </is>
      </c>
      <c r="AY156" t="inlineStr">
        <is>
          <t/>
        </is>
      </c>
      <c r="AZ156" t="inlineStr">
        <is>
          <t/>
        </is>
      </c>
      <c r="BA156" t="inlineStr">
        <is>
          <t/>
        </is>
      </c>
      <c r="BB156" t="inlineStr">
        <is>
          <t/>
        </is>
      </c>
      <c r="BC156" t="inlineStr">
        <is>
          <t/>
        </is>
      </c>
      <c r="BD156" t="inlineStr">
        <is>
          <t/>
        </is>
      </c>
      <c r="BE156" t="inlineStr">
        <is>
          <t/>
        </is>
      </c>
      <c r="BF156" t="inlineStr">
        <is>
          <t/>
        </is>
      </c>
      <c r="BG156" t="inlineStr">
        <is>
          <t/>
        </is>
      </c>
      <c r="BH156" t="inlineStr">
        <is>
          <t/>
        </is>
      </c>
      <c r="BI156" t="inlineStr">
        <is>
          <t/>
        </is>
      </c>
      <c r="BJ156" t="inlineStr">
        <is>
          <t/>
        </is>
      </c>
      <c r="BK156" t="inlineStr">
        <is>
          <t/>
        </is>
      </c>
      <c r="BL156" t="inlineStr">
        <is>
          <t/>
        </is>
      </c>
      <c r="BM156" t="inlineStr">
        <is>
          <t/>
        </is>
      </c>
      <c r="BN156" s="2" t="inlineStr">
        <is>
          <t>žetons</t>
        </is>
      </c>
      <c r="BO156" s="2" t="inlineStr">
        <is>
          <t>3</t>
        </is>
      </c>
      <c r="BP156" s="2" t="inlineStr">
        <is>
          <t/>
        </is>
      </c>
      <c r="BQ156" t="inlineStr">
        <is>
          <t>Nozīmīte, kas veltīta kāda notikuma atcerei vai norāda uz piederību pie kādas biedrības, organizācijas.</t>
        </is>
      </c>
      <c r="BR156" t="inlineStr">
        <is>
          <t/>
        </is>
      </c>
      <c r="BS156" t="inlineStr">
        <is>
          <t/>
        </is>
      </c>
      <c r="BT156" t="inlineStr">
        <is>
          <t/>
        </is>
      </c>
      <c r="BU156" t="inlineStr">
        <is>
          <t/>
        </is>
      </c>
      <c r="BV156" s="2" t="inlineStr">
        <is>
          <t>badge</t>
        </is>
      </c>
      <c r="BW156" s="2" t="inlineStr">
        <is>
          <t>2</t>
        </is>
      </c>
      <c r="BX156" s="2" t="inlineStr">
        <is>
          <t/>
        </is>
      </c>
      <c r="BY156" t="inlineStr">
        <is>
          <t/>
        </is>
      </c>
      <c r="BZ156" t="inlineStr">
        <is>
          <t/>
        </is>
      </c>
      <c r="CA156" t="inlineStr">
        <is>
          <t/>
        </is>
      </c>
      <c r="CB156" t="inlineStr">
        <is>
          <t/>
        </is>
      </c>
      <c r="CC156" t="inlineStr">
        <is>
          <t/>
        </is>
      </c>
      <c r="CD156" t="inlineStr">
        <is>
          <t/>
        </is>
      </c>
      <c r="CE156" t="inlineStr">
        <is>
          <t/>
        </is>
      </c>
      <c r="CF156" t="inlineStr">
        <is>
          <t/>
        </is>
      </c>
      <c r="CG156" t="inlineStr">
        <is>
          <t/>
        </is>
      </c>
      <c r="CH156" t="inlineStr">
        <is>
          <t/>
        </is>
      </c>
      <c r="CI156" t="inlineStr">
        <is>
          <t/>
        </is>
      </c>
      <c r="CJ156" t="inlineStr">
        <is>
          <t/>
        </is>
      </c>
      <c r="CK156" t="inlineStr">
        <is>
          <t/>
        </is>
      </c>
      <c r="CL156" t="inlineStr">
        <is>
          <t/>
        </is>
      </c>
      <c r="CM156" t="inlineStr">
        <is>
          <t/>
        </is>
      </c>
      <c r="CN156" t="inlineStr">
        <is>
          <t/>
        </is>
      </c>
      <c r="CO156" t="inlineStr">
        <is>
          <t/>
        </is>
      </c>
      <c r="CP156" t="inlineStr">
        <is>
          <t/>
        </is>
      </c>
      <c r="CQ156" t="inlineStr">
        <is>
          <t/>
        </is>
      </c>
      <c r="CR156" t="inlineStr">
        <is>
          <t/>
        </is>
      </c>
      <c r="CS156" t="inlineStr">
        <is>
          <t/>
        </is>
      </c>
      <c r="CT156" s="2" t="inlineStr">
        <is>
          <t>kännetecken</t>
        </is>
      </c>
      <c r="CU156" s="2" t="inlineStr">
        <is>
          <t>2</t>
        </is>
      </c>
      <c r="CV156" s="2" t="inlineStr">
        <is>
          <t/>
        </is>
      </c>
      <c r="CW156" t="inlineStr">
        <is>
          <t/>
        </is>
      </c>
    </row>
    <row r="157">
      <c r="A157" s="1" t="str">
        <f>HYPERLINK("https://iate.europa.eu/entry/result/3578384/all", "3578384")</f>
        <v>3578384</v>
      </c>
      <c r="B157" t="inlineStr">
        <is>
          <t>PRODUCTION, TECHNOLOGY AND RESEARCH</t>
        </is>
      </c>
      <c r="C157" t="inlineStr">
        <is>
          <t>PRODUCTION, TECHNOLOGY AND RESEARCH|research and intellectual property|intellectual property</t>
        </is>
      </c>
      <c r="D157" t="inlineStr">
        <is>
          <t>no</t>
        </is>
      </c>
      <c r="E157" t="inlineStr">
        <is>
          <t/>
        </is>
      </c>
      <c r="F157" s="2" t="inlineStr">
        <is>
          <t>представяне на дизайн, което да може да се възпроизвежда</t>
        </is>
      </c>
      <c r="G157" s="2" t="inlineStr">
        <is>
          <t>3</t>
        </is>
      </c>
      <c r="H157" s="2" t="inlineStr">
        <is>
          <t/>
        </is>
      </c>
      <c r="I157" t="inlineStr">
        <is>
          <t/>
        </is>
      </c>
      <c r="J157" s="2" t="inlineStr">
        <is>
          <t>vyobrazení průmyslového vzoru, které lze reprodukovat</t>
        </is>
      </c>
      <c r="K157" s="2" t="inlineStr">
        <is>
          <t>3</t>
        </is>
      </c>
      <c r="L157" s="2" t="inlineStr">
        <is>
          <t/>
        </is>
      </c>
      <c r="M157" t="inlineStr">
        <is>
          <t/>
        </is>
      </c>
      <c r="N157" s="2" t="inlineStr">
        <is>
          <t>reproducerbar afbildning af designet</t>
        </is>
      </c>
      <c r="O157" s="2" t="inlineStr">
        <is>
          <t>3</t>
        </is>
      </c>
      <c r="P157" s="2" t="inlineStr">
        <is>
          <t/>
        </is>
      </c>
      <c r="Q157" t="inlineStr">
        <is>
          <t/>
        </is>
      </c>
      <c r="R157" s="2" t="inlineStr">
        <is>
          <t>zur Reproduktion geeignete Wiedergabe des Geschmacksmusters</t>
        </is>
      </c>
      <c r="S157" s="2" t="inlineStr">
        <is>
          <t>4</t>
        </is>
      </c>
      <c r="T157" s="2" t="inlineStr">
        <is>
          <t/>
        </is>
      </c>
      <c r="U157" t="inlineStr">
        <is>
          <t>Wiedergabe eines Geschmacksmusters, die grafisch oder fotografisch reproduziert werden kann</t>
        </is>
      </c>
      <c r="V157" s="2" t="inlineStr">
        <is>
          <t>αναπαράσταση του σχεδίου ή υποδείγματος κατάλληλη για αναπαραγωγή</t>
        </is>
      </c>
      <c r="W157" s="2" t="inlineStr">
        <is>
          <t>3</t>
        </is>
      </c>
      <c r="X157" s="2" t="inlineStr">
        <is>
          <t/>
        </is>
      </c>
      <c r="Y157" t="inlineStr">
        <is>
          <t/>
        </is>
      </c>
      <c r="Z157" s="2" t="inlineStr">
        <is>
          <t>representation of the design suitable for reproduction</t>
        </is>
      </c>
      <c r="AA157" s="2" t="inlineStr">
        <is>
          <t>4</t>
        </is>
      </c>
      <c r="AB157" s="2" t="inlineStr">
        <is>
          <t/>
        </is>
      </c>
      <c r="AC157" t="inlineStr">
        <is>
          <t>representation of a design that can be reproduced graphically or photographically</t>
        </is>
      </c>
      <c r="AD157" s="2" t="inlineStr">
        <is>
          <t>representación del dibujo o modelo susceptible de reproducción</t>
        </is>
      </c>
      <c r="AE157" s="2" t="inlineStr">
        <is>
          <t>4</t>
        </is>
      </c>
      <c r="AF157" s="2" t="inlineStr">
        <is>
          <t/>
        </is>
      </c>
      <c r="AG157" t="inlineStr">
        <is>
          <t/>
        </is>
      </c>
      <c r="AH157" s="2" t="inlineStr">
        <is>
          <t>reprodutseerimiseks sobiva disainilahenduse kujutis</t>
        </is>
      </c>
      <c r="AI157" s="2" t="inlineStr">
        <is>
          <t>3</t>
        </is>
      </c>
      <c r="AJ157" s="2" t="inlineStr">
        <is>
          <t/>
        </is>
      </c>
      <c r="AK157" t="inlineStr">
        <is>
          <t/>
        </is>
      </c>
      <c r="AL157" s="2" t="inlineStr">
        <is>
          <t>mallia esittävä toisintamiskelpoinen kuva</t>
        </is>
      </c>
      <c r="AM157" s="2" t="inlineStr">
        <is>
          <t>3</t>
        </is>
      </c>
      <c r="AN157" s="2" t="inlineStr">
        <is>
          <t/>
        </is>
      </c>
      <c r="AO157" t="inlineStr">
        <is>
          <t/>
        </is>
      </c>
      <c r="AP157" s="2" t="inlineStr">
        <is>
          <t>représentation du dessin ou modèle apte à être reproduite</t>
        </is>
      </c>
      <c r="AQ157" s="2" t="inlineStr">
        <is>
          <t>4</t>
        </is>
      </c>
      <c r="AR157" s="2" t="inlineStr">
        <is>
          <t/>
        </is>
      </c>
      <c r="AS157" t="inlineStr">
        <is>
          <t>reproduction graphique ou photographique d'un dessin ou modèle</t>
        </is>
      </c>
      <c r="AT157" t="inlineStr">
        <is>
          <t/>
        </is>
      </c>
      <c r="AU157" t="inlineStr">
        <is>
          <t/>
        </is>
      </c>
      <c r="AV157" t="inlineStr">
        <is>
          <t/>
        </is>
      </c>
      <c r="AW157" t="inlineStr">
        <is>
          <t/>
        </is>
      </c>
      <c r="AX157" s="2" t="inlineStr">
        <is>
          <t>prikaz dizajna prikladan za umnožavanje</t>
        </is>
      </c>
      <c r="AY157" s="2" t="inlineStr">
        <is>
          <t>3</t>
        </is>
      </c>
      <c r="AZ157" s="2" t="inlineStr">
        <is>
          <t/>
        </is>
      </c>
      <c r="BA157" t="inlineStr">
        <is>
          <t/>
        </is>
      </c>
      <c r="BB157" s="2" t="inlineStr">
        <is>
          <t>formatervezési minta többszörözésre alkalmas ábrázolása</t>
        </is>
      </c>
      <c r="BC157" s="2" t="inlineStr">
        <is>
          <t>3</t>
        </is>
      </c>
      <c r="BD157" s="2" t="inlineStr">
        <is>
          <t/>
        </is>
      </c>
      <c r="BE157" t="inlineStr">
        <is>
          <t/>
        </is>
      </c>
      <c r="BF157" s="2" t="inlineStr">
        <is>
          <t>rappresentazione riproducibile del disegno o modello</t>
        </is>
      </c>
      <c r="BG157" s="2" t="inlineStr">
        <is>
          <t>4</t>
        </is>
      </c>
      <c r="BH157" s="2" t="inlineStr">
        <is>
          <t/>
        </is>
      </c>
      <c r="BI157" t="inlineStr">
        <is>
          <t>rappresentazione di un disegno o modello che possa essere riprodotta graficamente o fotograficamente</t>
        </is>
      </c>
      <c r="BJ157" s="2" t="inlineStr">
        <is>
          <t>tinkamas atgaminti dizaino vaizdas</t>
        </is>
      </c>
      <c r="BK157" s="2" t="inlineStr">
        <is>
          <t>3</t>
        </is>
      </c>
      <c r="BL157" s="2" t="inlineStr">
        <is>
          <t/>
        </is>
      </c>
      <c r="BM157" t="inlineStr">
        <is>
          <t/>
        </is>
      </c>
      <c r="BN157" s="2" t="inlineStr">
        <is>
          <t>reproducējams dizainparauga attēlojums</t>
        </is>
      </c>
      <c r="BO157" s="2" t="inlineStr">
        <is>
          <t>3</t>
        </is>
      </c>
      <c r="BP157" s="2" t="inlineStr">
        <is>
          <t/>
        </is>
      </c>
      <c r="BQ157" t="inlineStr">
        <is>
          <t/>
        </is>
      </c>
      <c r="BR157" s="2" t="inlineStr">
        <is>
          <t>rappreżentazzjoni tad-disinnxieraq għar-riproduzzjoni</t>
        </is>
      </c>
      <c r="BS157" s="2" t="inlineStr">
        <is>
          <t>3</t>
        </is>
      </c>
      <c r="BT157" s="2" t="inlineStr">
        <is>
          <t/>
        </is>
      </c>
      <c r="BU157" t="inlineStr">
        <is>
          <t/>
        </is>
      </c>
      <c r="BV157" s="2" t="inlineStr">
        <is>
          <t>voor reproductie geschikte voorstelling van het model</t>
        </is>
      </c>
      <c r="BW157" s="2" t="inlineStr">
        <is>
          <t>3</t>
        </is>
      </c>
      <c r="BX157" s="2" t="inlineStr">
        <is>
          <t/>
        </is>
      </c>
      <c r="BY157" t="inlineStr">
        <is>
          <t/>
        </is>
      </c>
      <c r="BZ157" s="2" t="inlineStr">
        <is>
          <t>przedstawienie wzoru umożliwiające jego odtwarzanie</t>
        </is>
      </c>
      <c r="CA157" s="2" t="inlineStr">
        <is>
          <t>3</t>
        </is>
      </c>
      <c r="CB157" s="2" t="inlineStr">
        <is>
          <t/>
        </is>
      </c>
      <c r="CC157" t="inlineStr">
        <is>
          <t/>
        </is>
      </c>
      <c r="CD157" s="2" t="inlineStr">
        <is>
          <t>representação do desenho ou modelo adequada para reprodução</t>
        </is>
      </c>
      <c r="CE157" s="2" t="inlineStr">
        <is>
          <t>3</t>
        </is>
      </c>
      <c r="CF157" s="2" t="inlineStr">
        <is>
          <t/>
        </is>
      </c>
      <c r="CG157" t="inlineStr">
        <is>
          <t/>
        </is>
      </c>
      <c r="CH157" s="2" t="inlineStr">
        <is>
          <t>reprezentare a desenului sau modelului industrial care să poată fi reprodusă</t>
        </is>
      </c>
      <c r="CI157" s="2" t="inlineStr">
        <is>
          <t>3</t>
        </is>
      </c>
      <c r="CJ157" s="2" t="inlineStr">
        <is>
          <t/>
        </is>
      </c>
      <c r="CK157" t="inlineStr">
        <is>
          <t/>
        </is>
      </c>
      <c r="CL157" s="2" t="inlineStr">
        <is>
          <t>vyobrazenie dizajnu vhodné na reprodukciu</t>
        </is>
      </c>
      <c r="CM157" s="2" t="inlineStr">
        <is>
          <t>3</t>
        </is>
      </c>
      <c r="CN157" s="2" t="inlineStr">
        <is>
          <t/>
        </is>
      </c>
      <c r="CO157" t="inlineStr">
        <is>
          <t/>
        </is>
      </c>
      <c r="CP157" s="2" t="inlineStr">
        <is>
          <t>prikaz videza izdelka, primeren za reprodukcijo</t>
        </is>
      </c>
      <c r="CQ157" s="2" t="inlineStr">
        <is>
          <t>3</t>
        </is>
      </c>
      <c r="CR157" s="2" t="inlineStr">
        <is>
          <t/>
        </is>
      </c>
      <c r="CS157" t="inlineStr">
        <is>
          <t/>
        </is>
      </c>
      <c r="CT157" s="2" t="inlineStr">
        <is>
          <t>återgivning av formgivningen som är lämplig för avbildning</t>
        </is>
      </c>
      <c r="CU157" s="2" t="inlineStr">
        <is>
          <t>3</t>
        </is>
      </c>
      <c r="CV157" s="2" t="inlineStr">
        <is>
          <t/>
        </is>
      </c>
      <c r="CW157" t="inlineStr">
        <is>
          <t/>
        </is>
      </c>
    </row>
    <row r="158">
      <c r="A158" s="1" t="str">
        <f>HYPERLINK("https://iate.europa.eu/entry/result/3578354/all", "3578354")</f>
        <v>3578354</v>
      </c>
      <c r="B158" t="inlineStr">
        <is>
          <t>PRODUCTION, TECHNOLOGY AND RESEARCH</t>
        </is>
      </c>
      <c r="C158" t="inlineStr">
        <is>
          <t>PRODUCTION, TECHNOLOGY AND RESEARCH|research and intellectual property|intellectual property</t>
        </is>
      </c>
      <c r="D158" t="inlineStr">
        <is>
          <t>no</t>
        </is>
      </c>
      <c r="E158" t="inlineStr">
        <is>
          <t/>
        </is>
      </c>
      <c r="F158" s="2" t="inlineStr">
        <is>
          <t>занаятчийско изделие</t>
        </is>
      </c>
      <c r="G158" s="2" t="inlineStr">
        <is>
          <t>3</t>
        </is>
      </c>
      <c r="H158" s="2" t="inlineStr">
        <is>
          <t/>
        </is>
      </c>
      <c r="I158" t="inlineStr">
        <is>
          <t/>
        </is>
      </c>
      <c r="J158" s="2" t="inlineStr">
        <is>
          <t>řemeslně vyrobený předmět</t>
        </is>
      </c>
      <c r="K158" s="2" t="inlineStr">
        <is>
          <t>3</t>
        </is>
      </c>
      <c r="L158" s="2" t="inlineStr">
        <is>
          <t/>
        </is>
      </c>
      <c r="M158" t="inlineStr">
        <is>
          <t/>
        </is>
      </c>
      <c r="N158" s="2" t="inlineStr">
        <is>
          <t>håndværksmæssigt fremstillet artikel</t>
        </is>
      </c>
      <c r="O158" s="2" t="inlineStr">
        <is>
          <t>3</t>
        </is>
      </c>
      <c r="P158" s="2" t="inlineStr">
        <is>
          <t/>
        </is>
      </c>
      <c r="Q158" t="inlineStr">
        <is>
          <t/>
        </is>
      </c>
      <c r="R158" s="2" t="inlineStr">
        <is>
          <t>handwerklicher Gegenstand</t>
        </is>
      </c>
      <c r="S158" s="2" t="inlineStr">
        <is>
          <t>4</t>
        </is>
      </c>
      <c r="T158" s="2" t="inlineStr">
        <is>
          <t/>
        </is>
      </c>
      <c r="U158" t="inlineStr">
        <is>
          <t>von Hand angefertigter Gegenstand</t>
        </is>
      </c>
      <c r="V158" s="2" t="inlineStr">
        <is>
          <t>χειροτέχνημα</t>
        </is>
      </c>
      <c r="W158" s="2" t="inlineStr">
        <is>
          <t>3</t>
        </is>
      </c>
      <c r="X158" s="2" t="inlineStr">
        <is>
          <t/>
        </is>
      </c>
      <c r="Y158" t="inlineStr">
        <is>
          <t/>
        </is>
      </c>
      <c r="Z158" s="2" t="inlineStr">
        <is>
          <t>handicraft item</t>
        </is>
      </c>
      <c r="AA158" s="2" t="inlineStr">
        <is>
          <t>4</t>
        </is>
      </c>
      <c r="AB158" s="2" t="inlineStr">
        <is>
          <t/>
        </is>
      </c>
      <c r="AC158" t="inlineStr">
        <is>
          <t>object made by hand</t>
        </is>
      </c>
      <c r="AD158" s="2" t="inlineStr">
        <is>
          <t>artículo artesanal</t>
        </is>
      </c>
      <c r="AE158" s="2" t="inlineStr">
        <is>
          <t>4</t>
        </is>
      </c>
      <c r="AF158" s="2" t="inlineStr">
        <is>
          <t/>
        </is>
      </c>
      <c r="AG158" t="inlineStr">
        <is>
          <t>objeto hecho a mano</t>
        </is>
      </c>
      <c r="AH158" s="2" t="inlineStr">
        <is>
          <t>käsitsi valmistatud ese</t>
        </is>
      </c>
      <c r="AI158" s="2" t="inlineStr">
        <is>
          <t>3</t>
        </is>
      </c>
      <c r="AJ158" s="2" t="inlineStr">
        <is>
          <t/>
        </is>
      </c>
      <c r="AK158" t="inlineStr">
        <is>
          <t/>
        </is>
      </c>
      <c r="AL158" s="2" t="inlineStr">
        <is>
          <t>käsityönä valmistettu tavara</t>
        </is>
      </c>
      <c r="AM158" s="2" t="inlineStr">
        <is>
          <t>3</t>
        </is>
      </c>
      <c r="AN158" s="2" t="inlineStr">
        <is>
          <t/>
        </is>
      </c>
      <c r="AO158" t="inlineStr">
        <is>
          <t/>
        </is>
      </c>
      <c r="AP158" s="2" t="inlineStr">
        <is>
          <t>article artisanal</t>
        </is>
      </c>
      <c r="AQ158" s="2" t="inlineStr">
        <is>
          <t>4</t>
        </is>
      </c>
      <c r="AR158" s="2" t="inlineStr">
        <is>
          <t/>
        </is>
      </c>
      <c r="AS158" t="inlineStr">
        <is>
          <t>objet fait main</t>
        </is>
      </c>
      <c r="AT158" t="inlineStr">
        <is>
          <t/>
        </is>
      </c>
      <c r="AU158" t="inlineStr">
        <is>
          <t/>
        </is>
      </c>
      <c r="AV158" t="inlineStr">
        <is>
          <t/>
        </is>
      </c>
      <c r="AW158" t="inlineStr">
        <is>
          <t/>
        </is>
      </c>
      <c r="AX158" s="2" t="inlineStr">
        <is>
          <t>zanatski predmet</t>
        </is>
      </c>
      <c r="AY158" s="2" t="inlineStr">
        <is>
          <t>3</t>
        </is>
      </c>
      <c r="AZ158" s="2" t="inlineStr">
        <is>
          <t/>
        </is>
      </c>
      <c r="BA158" t="inlineStr">
        <is>
          <t/>
        </is>
      </c>
      <c r="BB158" s="2" t="inlineStr">
        <is>
          <t>kézműipari árucikk</t>
        </is>
      </c>
      <c r="BC158" s="2" t="inlineStr">
        <is>
          <t>3</t>
        </is>
      </c>
      <c r="BD158" s="2" t="inlineStr">
        <is>
          <t/>
        </is>
      </c>
      <c r="BE158" t="inlineStr">
        <is>
          <t/>
        </is>
      </c>
      <c r="BF158" s="2" t="inlineStr">
        <is>
          <t>oggetto artigianale</t>
        </is>
      </c>
      <c r="BG158" s="2" t="inlineStr">
        <is>
          <t>4</t>
        </is>
      </c>
      <c r="BH158" s="2" t="inlineStr">
        <is>
          <t/>
        </is>
      </c>
      <c r="BI158" t="inlineStr">
        <is>
          <t>cosa fabbricata con un procedimento arigianale</t>
        </is>
      </c>
      <c r="BJ158" s="2" t="inlineStr">
        <is>
          <t>rankomis pagamintas daiktas</t>
        </is>
      </c>
      <c r="BK158" s="2" t="inlineStr">
        <is>
          <t>3</t>
        </is>
      </c>
      <c r="BL158" s="2" t="inlineStr">
        <is>
          <t/>
        </is>
      </c>
      <c r="BM158" t="inlineStr">
        <is>
          <t/>
        </is>
      </c>
      <c r="BN158" s="2" t="inlineStr">
        <is>
          <t>amatnieka izstrādājums</t>
        </is>
      </c>
      <c r="BO158" s="2" t="inlineStr">
        <is>
          <t>3</t>
        </is>
      </c>
      <c r="BP158" s="2" t="inlineStr">
        <is>
          <t/>
        </is>
      </c>
      <c r="BQ158" t="inlineStr">
        <is>
          <t/>
        </is>
      </c>
      <c r="BR158" s="2" t="inlineStr">
        <is>
          <t>oġġett magħmul bl-idejn</t>
        </is>
      </c>
      <c r="BS158" s="2" t="inlineStr">
        <is>
          <t>3</t>
        </is>
      </c>
      <c r="BT158" s="2" t="inlineStr">
        <is>
          <t/>
        </is>
      </c>
      <c r="BU158" t="inlineStr">
        <is>
          <t/>
        </is>
      </c>
      <c r="BV158" s="2" t="inlineStr">
        <is>
          <t>op ambachtelijke wijze vervaardigd voorwerp</t>
        </is>
      </c>
      <c r="BW158" s="2" t="inlineStr">
        <is>
          <t>3</t>
        </is>
      </c>
      <c r="BX158" s="2" t="inlineStr">
        <is>
          <t/>
        </is>
      </c>
      <c r="BY158" t="inlineStr">
        <is>
          <t/>
        </is>
      </c>
      <c r="BZ158" s="2" t="inlineStr">
        <is>
          <t>przedmiot rękodzielniczy</t>
        </is>
      </c>
      <c r="CA158" s="2" t="inlineStr">
        <is>
          <t>3</t>
        </is>
      </c>
      <c r="CB158" s="2" t="inlineStr">
        <is>
          <t/>
        </is>
      </c>
      <c r="CC158" t="inlineStr">
        <is>
          <t/>
        </is>
      </c>
      <c r="CD158" s="2" t="inlineStr">
        <is>
          <t>artigo de artesanato</t>
        </is>
      </c>
      <c r="CE158" s="2" t="inlineStr">
        <is>
          <t>3</t>
        </is>
      </c>
      <c r="CF158" s="2" t="inlineStr">
        <is>
          <t/>
        </is>
      </c>
      <c r="CG158" t="inlineStr">
        <is>
          <t/>
        </is>
      </c>
      <c r="CH158" s="2" t="inlineStr">
        <is>
          <t>articol artizanal</t>
        </is>
      </c>
      <c r="CI158" s="2" t="inlineStr">
        <is>
          <t>3</t>
        </is>
      </c>
      <c r="CJ158" s="2" t="inlineStr">
        <is>
          <t/>
        </is>
      </c>
      <c r="CK158" t="inlineStr">
        <is>
          <t/>
        </is>
      </c>
      <c r="CL158" s="2" t="inlineStr">
        <is>
          <t>remeselný predmet</t>
        </is>
      </c>
      <c r="CM158" s="2" t="inlineStr">
        <is>
          <t>3</t>
        </is>
      </c>
      <c r="CN158" s="2" t="inlineStr">
        <is>
          <t/>
        </is>
      </c>
      <c r="CO158" t="inlineStr">
        <is>
          <t/>
        </is>
      </c>
      <c r="CP158" s="2" t="inlineStr">
        <is>
          <t>obrtni izdelek</t>
        </is>
      </c>
      <c r="CQ158" s="2" t="inlineStr">
        <is>
          <t>3</t>
        </is>
      </c>
      <c r="CR158" s="2" t="inlineStr">
        <is>
          <t/>
        </is>
      </c>
      <c r="CS158" t="inlineStr">
        <is>
          <t/>
        </is>
      </c>
      <c r="CT158" s="2" t="inlineStr">
        <is>
          <t>hantverksmässigt framställt föremål</t>
        </is>
      </c>
      <c r="CU158" s="2" t="inlineStr">
        <is>
          <t>3</t>
        </is>
      </c>
      <c r="CV158" s="2" t="inlineStr">
        <is>
          <t/>
        </is>
      </c>
      <c r="CW158" t="inlineStr">
        <is>
          <t/>
        </is>
      </c>
    </row>
    <row r="159">
      <c r="A159" s="1" t="str">
        <f>HYPERLINK("https://iate.europa.eu/entry/result/1100378/all", "1100378")</f>
        <v>1100378</v>
      </c>
      <c r="B159" t="inlineStr">
        <is>
          <t>LAW</t>
        </is>
      </c>
      <c r="C159" t="inlineStr">
        <is>
          <t>LAW</t>
        </is>
      </c>
      <c r="D159" t="inlineStr">
        <is>
          <t>no</t>
        </is>
      </c>
      <c r="E159" t="inlineStr">
        <is>
          <t/>
        </is>
      </c>
      <c r="F159" t="inlineStr">
        <is>
          <t/>
        </is>
      </c>
      <c r="G159" t="inlineStr">
        <is>
          <t/>
        </is>
      </c>
      <c r="H159" t="inlineStr">
        <is>
          <t/>
        </is>
      </c>
      <c r="I159" t="inlineStr">
        <is>
          <t/>
        </is>
      </c>
      <c r="J159" t="inlineStr">
        <is>
          <t/>
        </is>
      </c>
      <c r="K159" t="inlineStr">
        <is>
          <t/>
        </is>
      </c>
      <c r="L159" t="inlineStr">
        <is>
          <t/>
        </is>
      </c>
      <c r="M159" t="inlineStr">
        <is>
          <t/>
        </is>
      </c>
      <c r="N159" s="2" t="inlineStr">
        <is>
          <t>uberettiget brug af mærket</t>
        </is>
      </c>
      <c r="O159" s="2" t="inlineStr">
        <is>
          <t>3</t>
        </is>
      </c>
      <c r="P159" s="2" t="inlineStr">
        <is>
          <t/>
        </is>
      </c>
      <c r="Q159" t="inlineStr">
        <is>
          <t/>
        </is>
      </c>
      <c r="R159" s="2" t="inlineStr">
        <is>
          <t>unberechtigte Benutzung der Marke</t>
        </is>
      </c>
      <c r="S159" s="2" t="inlineStr">
        <is>
          <t>3</t>
        </is>
      </c>
      <c r="T159" s="2" t="inlineStr">
        <is>
          <t/>
        </is>
      </c>
      <c r="U159" t="inlineStr">
        <is>
          <t/>
        </is>
      </c>
      <c r="V159" s="2" t="inlineStr">
        <is>
          <t>χρήση του σήματος χωρίς σχετική άδεια</t>
        </is>
      </c>
      <c r="W159" s="2" t="inlineStr">
        <is>
          <t>3</t>
        </is>
      </c>
      <c r="X159" s="2" t="inlineStr">
        <is>
          <t/>
        </is>
      </c>
      <c r="Y159" t="inlineStr">
        <is>
          <t/>
        </is>
      </c>
      <c r="Z159" s="2" t="inlineStr">
        <is>
          <t>unauthorised use of the trade mark</t>
        </is>
      </c>
      <c r="AA159" s="2" t="inlineStr">
        <is>
          <t>3</t>
        </is>
      </c>
      <c r="AB159" s="2" t="inlineStr">
        <is>
          <t/>
        </is>
      </c>
      <c r="AC159" t="inlineStr">
        <is>
          <t/>
        </is>
      </c>
      <c r="AD159" s="2" t="inlineStr">
        <is>
          <t>uso no autorizado de la marca</t>
        </is>
      </c>
      <c r="AE159" s="2" t="inlineStr">
        <is>
          <t>3</t>
        </is>
      </c>
      <c r="AF159" s="2" t="inlineStr">
        <is>
          <t/>
        </is>
      </c>
      <c r="AG159" t="inlineStr">
        <is>
          <t/>
        </is>
      </c>
      <c r="AH159" t="inlineStr">
        <is>
          <t/>
        </is>
      </c>
      <c r="AI159" t="inlineStr">
        <is>
          <t/>
        </is>
      </c>
      <c r="AJ159" t="inlineStr">
        <is>
          <t/>
        </is>
      </c>
      <c r="AK159" t="inlineStr">
        <is>
          <t/>
        </is>
      </c>
      <c r="AL159" t="inlineStr">
        <is>
          <t/>
        </is>
      </c>
      <c r="AM159" t="inlineStr">
        <is>
          <t/>
        </is>
      </c>
      <c r="AN159" t="inlineStr">
        <is>
          <t/>
        </is>
      </c>
      <c r="AO159" t="inlineStr">
        <is>
          <t/>
        </is>
      </c>
      <c r="AP159" s="2" t="inlineStr">
        <is>
          <t>usage non autorisé de la marque</t>
        </is>
      </c>
      <c r="AQ159" s="2" t="inlineStr">
        <is>
          <t>3</t>
        </is>
      </c>
      <c r="AR159" s="2" t="inlineStr">
        <is>
          <t/>
        </is>
      </c>
      <c r="AS159" t="inlineStr">
        <is>
          <t/>
        </is>
      </c>
      <c r="AT159" t="inlineStr">
        <is>
          <t/>
        </is>
      </c>
      <c r="AU159" t="inlineStr">
        <is>
          <t/>
        </is>
      </c>
      <c r="AV159" t="inlineStr">
        <is>
          <t/>
        </is>
      </c>
      <c r="AW159" t="inlineStr">
        <is>
          <t/>
        </is>
      </c>
      <c r="AX159" t="inlineStr">
        <is>
          <t/>
        </is>
      </c>
      <c r="AY159" t="inlineStr">
        <is>
          <t/>
        </is>
      </c>
      <c r="AZ159" t="inlineStr">
        <is>
          <t/>
        </is>
      </c>
      <c r="BA159" t="inlineStr">
        <is>
          <t/>
        </is>
      </c>
      <c r="BB159" t="inlineStr">
        <is>
          <t/>
        </is>
      </c>
      <c r="BC159" t="inlineStr">
        <is>
          <t/>
        </is>
      </c>
      <c r="BD159" t="inlineStr">
        <is>
          <t/>
        </is>
      </c>
      <c r="BE159" t="inlineStr">
        <is>
          <t/>
        </is>
      </c>
      <c r="BF159" s="2" t="inlineStr">
        <is>
          <t>utilizzazione non autorizzata del marchio</t>
        </is>
      </c>
      <c r="BG159" s="2" t="inlineStr">
        <is>
          <t>3</t>
        </is>
      </c>
      <c r="BH159" s="2" t="inlineStr">
        <is>
          <t/>
        </is>
      </c>
      <c r="BI159" t="inlineStr">
        <is>
          <t/>
        </is>
      </c>
      <c r="BJ159" t="inlineStr">
        <is>
          <t/>
        </is>
      </c>
      <c r="BK159" t="inlineStr">
        <is>
          <t/>
        </is>
      </c>
      <c r="BL159" t="inlineStr">
        <is>
          <t/>
        </is>
      </c>
      <c r="BM159" t="inlineStr">
        <is>
          <t/>
        </is>
      </c>
      <c r="BN159" s="2" t="inlineStr">
        <is>
          <t>preču zīmes neatļauta izmantošana</t>
        </is>
      </c>
      <c r="BO159" s="2" t="inlineStr">
        <is>
          <t>2</t>
        </is>
      </c>
      <c r="BP159" s="2" t="inlineStr">
        <is>
          <t/>
        </is>
      </c>
      <c r="BQ159" t="inlineStr">
        <is>
          <t/>
        </is>
      </c>
      <c r="BR159" t="inlineStr">
        <is>
          <t/>
        </is>
      </c>
      <c r="BS159" t="inlineStr">
        <is>
          <t/>
        </is>
      </c>
      <c r="BT159" t="inlineStr">
        <is>
          <t/>
        </is>
      </c>
      <c r="BU159" t="inlineStr">
        <is>
          <t/>
        </is>
      </c>
      <c r="BV159" s="2" t="inlineStr">
        <is>
          <t>onbevoegd gebruik van het merk</t>
        </is>
      </c>
      <c r="BW159" s="2" t="inlineStr">
        <is>
          <t>3</t>
        </is>
      </c>
      <c r="BX159" s="2" t="inlineStr">
        <is>
          <t/>
        </is>
      </c>
      <c r="BY159" t="inlineStr">
        <is>
          <t/>
        </is>
      </c>
      <c r="BZ159" t="inlineStr">
        <is>
          <t/>
        </is>
      </c>
      <c r="CA159" t="inlineStr">
        <is>
          <t/>
        </is>
      </c>
      <c r="CB159" t="inlineStr">
        <is>
          <t/>
        </is>
      </c>
      <c r="CC159" t="inlineStr">
        <is>
          <t/>
        </is>
      </c>
      <c r="CD159" s="2" t="inlineStr">
        <is>
          <t>utilização não autorizada da marca</t>
        </is>
      </c>
      <c r="CE159" s="2" t="inlineStr">
        <is>
          <t>3</t>
        </is>
      </c>
      <c r="CF159" s="2" t="inlineStr">
        <is>
          <t/>
        </is>
      </c>
      <c r="CG159" t="inlineStr">
        <is>
          <t/>
        </is>
      </c>
      <c r="CH159" t="inlineStr">
        <is>
          <t/>
        </is>
      </c>
      <c r="CI159" t="inlineStr">
        <is>
          <t/>
        </is>
      </c>
      <c r="CJ159" t="inlineStr">
        <is>
          <t/>
        </is>
      </c>
      <c r="CK159" t="inlineStr">
        <is>
          <t/>
        </is>
      </c>
      <c r="CL159" t="inlineStr">
        <is>
          <t/>
        </is>
      </c>
      <c r="CM159" t="inlineStr">
        <is>
          <t/>
        </is>
      </c>
      <c r="CN159" t="inlineStr">
        <is>
          <t/>
        </is>
      </c>
      <c r="CO159" t="inlineStr">
        <is>
          <t/>
        </is>
      </c>
      <c r="CP159" t="inlineStr">
        <is>
          <t/>
        </is>
      </c>
      <c r="CQ159" t="inlineStr">
        <is>
          <t/>
        </is>
      </c>
      <c r="CR159" t="inlineStr">
        <is>
          <t/>
        </is>
      </c>
      <c r="CS159" t="inlineStr">
        <is>
          <t/>
        </is>
      </c>
      <c r="CT159" t="inlineStr">
        <is>
          <t/>
        </is>
      </c>
      <c r="CU159" t="inlineStr">
        <is>
          <t/>
        </is>
      </c>
      <c r="CV159" t="inlineStr">
        <is>
          <t/>
        </is>
      </c>
      <c r="CW159" t="inlineStr">
        <is>
          <t/>
        </is>
      </c>
    </row>
    <row r="160">
      <c r="A160" s="1" t="str">
        <f>HYPERLINK("https://iate.europa.eu/entry/result/793463/all", "793463")</f>
        <v>793463</v>
      </c>
      <c r="B160" t="inlineStr">
        <is>
          <t>LAW;PRODUCTION, TECHNOLOGY AND RESEARCH</t>
        </is>
      </c>
      <c r="C160" t="inlineStr">
        <is>
          <t>LAW;PRODUCTION, TECHNOLOGY AND RESEARCH|research and intellectual property|intellectual property</t>
        </is>
      </c>
      <c r="D160" t="inlineStr">
        <is>
          <t>no</t>
        </is>
      </c>
      <c r="E160" t="inlineStr">
        <is>
          <t/>
        </is>
      </c>
      <c r="F160" t="inlineStr">
        <is>
          <t/>
        </is>
      </c>
      <c r="G160" t="inlineStr">
        <is>
          <t/>
        </is>
      </c>
      <c r="H160" t="inlineStr">
        <is>
          <t/>
        </is>
      </c>
      <c r="I160" t="inlineStr">
        <is>
          <t/>
        </is>
      </c>
      <c r="J160" t="inlineStr">
        <is>
          <t/>
        </is>
      </c>
      <c r="K160" t="inlineStr">
        <is>
          <t/>
        </is>
      </c>
      <c r="L160" t="inlineStr">
        <is>
          <t/>
        </is>
      </c>
      <c r="M160" t="inlineStr">
        <is>
          <t/>
        </is>
      </c>
      <c r="N160" s="2" t="inlineStr">
        <is>
          <t>ond tro</t>
        </is>
      </c>
      <c r="O160" s="2" t="inlineStr">
        <is>
          <t>4</t>
        </is>
      </c>
      <c r="P160" s="2" t="inlineStr">
        <is>
          <t/>
        </is>
      </c>
      <c r="Q160" t="inlineStr">
        <is>
          <t/>
        </is>
      </c>
      <c r="R160" s="2" t="inlineStr">
        <is>
          <t>Bösgläubigkeit|
vorsätzliches Verhalten|
wider Treu und Glauben|
böser Glaube</t>
        </is>
      </c>
      <c r="S160" s="2" t="inlineStr">
        <is>
          <t>3|
3|
3|
3</t>
        </is>
      </c>
      <c r="T160" s="2" t="inlineStr">
        <is>
          <t xml:space="preserve">|
|
|
</t>
        </is>
      </c>
      <c r="U160" t="inlineStr">
        <is>
          <t/>
        </is>
      </c>
      <c r="V160" s="2" t="inlineStr">
        <is>
          <t>κακή πίστη</t>
        </is>
      </c>
      <c r="W160" s="2" t="inlineStr">
        <is>
          <t>3</t>
        </is>
      </c>
      <c r="X160" s="2" t="inlineStr">
        <is>
          <t/>
        </is>
      </c>
      <c r="Y160" t="inlineStr">
        <is>
          <t/>
        </is>
      </c>
      <c r="Z160" s="2" t="inlineStr">
        <is>
          <t>lack of good faith</t>
        </is>
      </c>
      <c r="AA160" s="2" t="inlineStr">
        <is>
          <t>2</t>
        </is>
      </c>
      <c r="AB160" s="2" t="inlineStr">
        <is>
          <t/>
        </is>
      </c>
      <c r="AC160" t="inlineStr">
        <is>
          <t/>
        </is>
      </c>
      <c r="AD160" s="2" t="inlineStr">
        <is>
          <t>mala fe</t>
        </is>
      </c>
      <c r="AE160" s="2" t="inlineStr">
        <is>
          <t>3</t>
        </is>
      </c>
      <c r="AF160" s="2" t="inlineStr">
        <is>
          <t/>
        </is>
      </c>
      <c r="AG160" t="inlineStr">
        <is>
          <t/>
        </is>
      </c>
      <c r="AH160" t="inlineStr">
        <is>
          <t/>
        </is>
      </c>
      <c r="AI160" t="inlineStr">
        <is>
          <t/>
        </is>
      </c>
      <c r="AJ160" t="inlineStr">
        <is>
          <t/>
        </is>
      </c>
      <c r="AK160" t="inlineStr">
        <is>
          <t/>
        </is>
      </c>
      <c r="AL160" s="2" t="inlineStr">
        <is>
          <t>vilpillinen mieli</t>
        </is>
      </c>
      <c r="AM160" s="2" t="inlineStr">
        <is>
          <t>2</t>
        </is>
      </c>
      <c r="AN160" s="2" t="inlineStr">
        <is>
          <t/>
        </is>
      </c>
      <c r="AO160" t="inlineStr">
        <is>
          <t/>
        </is>
      </c>
      <c r="AP160" s="2" t="inlineStr">
        <is>
          <t>mauvaise foi</t>
        </is>
      </c>
      <c r="AQ160" s="2" t="inlineStr">
        <is>
          <t>1</t>
        </is>
      </c>
      <c r="AR160" s="2" t="inlineStr">
        <is>
          <t/>
        </is>
      </c>
      <c r="AS160" t="inlineStr">
        <is>
          <t/>
        </is>
      </c>
      <c r="AT160" s="2" t="inlineStr">
        <is>
          <t>meon mímhacánta</t>
        </is>
      </c>
      <c r="AU160" s="2" t="inlineStr">
        <is>
          <t>3</t>
        </is>
      </c>
      <c r="AV160" s="2" t="inlineStr">
        <is>
          <t/>
        </is>
      </c>
      <c r="AW160" t="inlineStr">
        <is>
          <t/>
        </is>
      </c>
      <c r="AX160" t="inlineStr">
        <is>
          <t/>
        </is>
      </c>
      <c r="AY160" t="inlineStr">
        <is>
          <t/>
        </is>
      </c>
      <c r="AZ160" t="inlineStr">
        <is>
          <t/>
        </is>
      </c>
      <c r="BA160" t="inlineStr">
        <is>
          <t/>
        </is>
      </c>
      <c r="BB160" t="inlineStr">
        <is>
          <t/>
        </is>
      </c>
      <c r="BC160" t="inlineStr">
        <is>
          <t/>
        </is>
      </c>
      <c r="BD160" t="inlineStr">
        <is>
          <t/>
        </is>
      </c>
      <c r="BE160" t="inlineStr">
        <is>
          <t/>
        </is>
      </c>
      <c r="BF160" t="inlineStr">
        <is>
          <t/>
        </is>
      </c>
      <c r="BG160" t="inlineStr">
        <is>
          <t/>
        </is>
      </c>
      <c r="BH160" t="inlineStr">
        <is>
          <t/>
        </is>
      </c>
      <c r="BI160" t="inlineStr">
        <is>
          <t/>
        </is>
      </c>
      <c r="BJ160" t="inlineStr">
        <is>
          <t/>
        </is>
      </c>
      <c r="BK160" t="inlineStr">
        <is>
          <t/>
        </is>
      </c>
      <c r="BL160" t="inlineStr">
        <is>
          <t/>
        </is>
      </c>
      <c r="BM160" t="inlineStr">
        <is>
          <t/>
        </is>
      </c>
      <c r="BN160" t="inlineStr">
        <is>
          <t/>
        </is>
      </c>
      <c r="BO160" t="inlineStr">
        <is>
          <t/>
        </is>
      </c>
      <c r="BP160" t="inlineStr">
        <is>
          <t/>
        </is>
      </c>
      <c r="BQ160" t="inlineStr">
        <is>
          <t/>
        </is>
      </c>
      <c r="BR160" t="inlineStr">
        <is>
          <t/>
        </is>
      </c>
      <c r="BS160" t="inlineStr">
        <is>
          <t/>
        </is>
      </c>
      <c r="BT160" t="inlineStr">
        <is>
          <t/>
        </is>
      </c>
      <c r="BU160" t="inlineStr">
        <is>
          <t/>
        </is>
      </c>
      <c r="BV160" s="2" t="inlineStr">
        <is>
          <t>kwade trouw</t>
        </is>
      </c>
      <c r="BW160" s="2" t="inlineStr">
        <is>
          <t>2</t>
        </is>
      </c>
      <c r="BX160" s="2" t="inlineStr">
        <is>
          <t/>
        </is>
      </c>
      <c r="BY160" t="inlineStr">
        <is>
          <t/>
        </is>
      </c>
      <c r="BZ160" t="inlineStr">
        <is>
          <t/>
        </is>
      </c>
      <c r="CA160" t="inlineStr">
        <is>
          <t/>
        </is>
      </c>
      <c r="CB160" t="inlineStr">
        <is>
          <t/>
        </is>
      </c>
      <c r="CC160" t="inlineStr">
        <is>
          <t/>
        </is>
      </c>
      <c r="CD160" t="inlineStr">
        <is>
          <t/>
        </is>
      </c>
      <c r="CE160" t="inlineStr">
        <is>
          <t/>
        </is>
      </c>
      <c r="CF160" t="inlineStr">
        <is>
          <t/>
        </is>
      </c>
      <c r="CG160" t="inlineStr">
        <is>
          <t/>
        </is>
      </c>
      <c r="CH160" t="inlineStr">
        <is>
          <t/>
        </is>
      </c>
      <c r="CI160" t="inlineStr">
        <is>
          <t/>
        </is>
      </c>
      <c r="CJ160" t="inlineStr">
        <is>
          <t/>
        </is>
      </c>
      <c r="CK160" t="inlineStr">
        <is>
          <t/>
        </is>
      </c>
      <c r="CL160" t="inlineStr">
        <is>
          <t/>
        </is>
      </c>
      <c r="CM160" t="inlineStr">
        <is>
          <t/>
        </is>
      </c>
      <c r="CN160" t="inlineStr">
        <is>
          <t/>
        </is>
      </c>
      <c r="CO160" t="inlineStr">
        <is>
          <t/>
        </is>
      </c>
      <c r="CP160" t="inlineStr">
        <is>
          <t/>
        </is>
      </c>
      <c r="CQ160" t="inlineStr">
        <is>
          <t/>
        </is>
      </c>
      <c r="CR160" t="inlineStr">
        <is>
          <t/>
        </is>
      </c>
      <c r="CS160" t="inlineStr">
        <is>
          <t/>
        </is>
      </c>
      <c r="CT160" s="2" t="inlineStr">
        <is>
          <t>ond tro</t>
        </is>
      </c>
      <c r="CU160" s="2" t="inlineStr">
        <is>
          <t>3</t>
        </is>
      </c>
      <c r="CV160" s="2" t="inlineStr">
        <is>
          <t/>
        </is>
      </c>
      <c r="CW160" t="inlineStr">
        <is>
          <t/>
        </is>
      </c>
    </row>
    <row r="161">
      <c r="A161" s="1" t="str">
        <f>HYPERLINK("https://iate.europa.eu/entry/result/1100519/all", "1100519")</f>
        <v>1100519</v>
      </c>
      <c r="B161" t="inlineStr">
        <is>
          <t>LAW;PRODUCTION, TECHNOLOGY AND RESEARCH</t>
        </is>
      </c>
      <c r="C161" t="inlineStr">
        <is>
          <t>LAW;PRODUCTION, TECHNOLOGY AND RESEARCH|research and intellectual property|intellectual property</t>
        </is>
      </c>
      <c r="D161" t="inlineStr">
        <is>
          <t>no</t>
        </is>
      </c>
      <c r="E161" t="inlineStr">
        <is>
          <t/>
        </is>
      </c>
      <c r="F161" t="inlineStr">
        <is>
          <t/>
        </is>
      </c>
      <c r="G161" t="inlineStr">
        <is>
          <t/>
        </is>
      </c>
      <c r="H161" t="inlineStr">
        <is>
          <t/>
        </is>
      </c>
      <c r="I161" t="inlineStr">
        <is>
          <t/>
        </is>
      </c>
      <c r="J161" t="inlineStr">
        <is>
          <t/>
        </is>
      </c>
      <c r="K161" t="inlineStr">
        <is>
          <t/>
        </is>
      </c>
      <c r="L161" t="inlineStr">
        <is>
          <t/>
        </is>
      </c>
      <c r="M161" t="inlineStr">
        <is>
          <t/>
        </is>
      </c>
      <c r="N161" s="2" t="inlineStr">
        <is>
          <t>afdeling for administration af varemærker og for juridiske spørgsmål</t>
        </is>
      </c>
      <c r="O161" s="2" t="inlineStr">
        <is>
          <t>3</t>
        </is>
      </c>
      <c r="P161" s="2" t="inlineStr">
        <is>
          <t/>
        </is>
      </c>
      <c r="Q161" t="inlineStr">
        <is>
          <t/>
        </is>
      </c>
      <c r="R161" s="2" t="inlineStr">
        <is>
          <t>Markenverwaltungs- und Rechtsabteilung</t>
        </is>
      </c>
      <c r="S161" s="2" t="inlineStr">
        <is>
          <t>3</t>
        </is>
      </c>
      <c r="T161" s="2" t="inlineStr">
        <is>
          <t/>
        </is>
      </c>
      <c r="U161" t="inlineStr">
        <is>
          <t/>
        </is>
      </c>
      <c r="V161" s="2" t="inlineStr">
        <is>
          <t>τμήμα διαχείρισης των σημάτων και νομικών θεμάτων</t>
        </is>
      </c>
      <c r="W161" s="2" t="inlineStr">
        <is>
          <t>3</t>
        </is>
      </c>
      <c r="X161" s="2" t="inlineStr">
        <is>
          <t/>
        </is>
      </c>
      <c r="Y161" t="inlineStr">
        <is>
          <t/>
        </is>
      </c>
      <c r="Z161" s="2" t="inlineStr">
        <is>
          <t>Administration of Trade Marks and Legal Division</t>
        </is>
      </c>
      <c r="AA161" s="2" t="inlineStr">
        <is>
          <t>3</t>
        </is>
      </c>
      <c r="AB161" s="2" t="inlineStr">
        <is>
          <t/>
        </is>
      </c>
      <c r="AC161" t="inlineStr">
        <is>
          <t/>
        </is>
      </c>
      <c r="AD161" s="2" t="inlineStr">
        <is>
          <t>división de administración de marcas y de cuestiones jurídicas</t>
        </is>
      </c>
      <c r="AE161" s="2" t="inlineStr">
        <is>
          <t>3</t>
        </is>
      </c>
      <c r="AF161" s="2" t="inlineStr">
        <is>
          <t/>
        </is>
      </c>
      <c r="AG161" t="inlineStr">
        <is>
          <t/>
        </is>
      </c>
      <c r="AH161" t="inlineStr">
        <is>
          <t/>
        </is>
      </c>
      <c r="AI161" t="inlineStr">
        <is>
          <t/>
        </is>
      </c>
      <c r="AJ161" t="inlineStr">
        <is>
          <t/>
        </is>
      </c>
      <c r="AK161" t="inlineStr">
        <is>
          <t/>
        </is>
      </c>
      <c r="AL161" t="inlineStr">
        <is>
          <t/>
        </is>
      </c>
      <c r="AM161" t="inlineStr">
        <is>
          <t/>
        </is>
      </c>
      <c r="AN161" t="inlineStr">
        <is>
          <t/>
        </is>
      </c>
      <c r="AO161" t="inlineStr">
        <is>
          <t/>
        </is>
      </c>
      <c r="AP161" s="2" t="inlineStr">
        <is>
          <t>division de l'administration des marques et des questions juridiques</t>
        </is>
      </c>
      <c r="AQ161" s="2" t="inlineStr">
        <is>
          <t>3</t>
        </is>
      </c>
      <c r="AR161" s="2" t="inlineStr">
        <is>
          <t/>
        </is>
      </c>
      <c r="AS161" t="inlineStr">
        <is>
          <t/>
        </is>
      </c>
      <c r="AT161" t="inlineStr">
        <is>
          <t/>
        </is>
      </c>
      <c r="AU161" t="inlineStr">
        <is>
          <t/>
        </is>
      </c>
      <c r="AV161" t="inlineStr">
        <is>
          <t/>
        </is>
      </c>
      <c r="AW161" t="inlineStr">
        <is>
          <t/>
        </is>
      </c>
      <c r="AX161" t="inlineStr">
        <is>
          <t/>
        </is>
      </c>
      <c r="AY161" t="inlineStr">
        <is>
          <t/>
        </is>
      </c>
      <c r="AZ161" t="inlineStr">
        <is>
          <t/>
        </is>
      </c>
      <c r="BA161" t="inlineStr">
        <is>
          <t/>
        </is>
      </c>
      <c r="BB161" t="inlineStr">
        <is>
          <t/>
        </is>
      </c>
      <c r="BC161" t="inlineStr">
        <is>
          <t/>
        </is>
      </c>
      <c r="BD161" t="inlineStr">
        <is>
          <t/>
        </is>
      </c>
      <c r="BE161" t="inlineStr">
        <is>
          <t/>
        </is>
      </c>
      <c r="BF161" s="2" t="inlineStr">
        <is>
          <t>divisione legale e di amministrazione dei marchi</t>
        </is>
      </c>
      <c r="BG161" s="2" t="inlineStr">
        <is>
          <t>3</t>
        </is>
      </c>
      <c r="BH161" s="2" t="inlineStr">
        <is>
          <t/>
        </is>
      </c>
      <c r="BI161" t="inlineStr">
        <is>
          <t/>
        </is>
      </c>
      <c r="BJ161" t="inlineStr">
        <is>
          <t/>
        </is>
      </c>
      <c r="BK161" t="inlineStr">
        <is>
          <t/>
        </is>
      </c>
      <c r="BL161" t="inlineStr">
        <is>
          <t/>
        </is>
      </c>
      <c r="BM161" t="inlineStr">
        <is>
          <t/>
        </is>
      </c>
      <c r="BN161" s="2" t="inlineStr">
        <is>
          <t>preču zīmju piešķiršanas un juridisko jautājumu nodaļa</t>
        </is>
      </c>
      <c r="BO161" s="2" t="inlineStr">
        <is>
          <t>2</t>
        </is>
      </c>
      <c r="BP161" s="2" t="inlineStr">
        <is>
          <t/>
        </is>
      </c>
      <c r="BQ161" t="inlineStr">
        <is>
          <t/>
        </is>
      </c>
      <c r="BR161" t="inlineStr">
        <is>
          <t/>
        </is>
      </c>
      <c r="BS161" t="inlineStr">
        <is>
          <t/>
        </is>
      </c>
      <c r="BT161" t="inlineStr">
        <is>
          <t/>
        </is>
      </c>
      <c r="BU161" t="inlineStr">
        <is>
          <t/>
        </is>
      </c>
      <c r="BV161" s="2" t="inlineStr">
        <is>
          <t>afdeling merkenadministratie en juridische aangelegenheden</t>
        </is>
      </c>
      <c r="BW161" s="2" t="inlineStr">
        <is>
          <t>3</t>
        </is>
      </c>
      <c r="BX161" s="2" t="inlineStr">
        <is>
          <t/>
        </is>
      </c>
      <c r="BY161" t="inlineStr">
        <is>
          <t/>
        </is>
      </c>
      <c r="BZ161" t="inlineStr">
        <is>
          <t/>
        </is>
      </c>
      <c r="CA161" t="inlineStr">
        <is>
          <t/>
        </is>
      </c>
      <c r="CB161" t="inlineStr">
        <is>
          <t/>
        </is>
      </c>
      <c r="CC161" t="inlineStr">
        <is>
          <t/>
        </is>
      </c>
      <c r="CD161" s="2" t="inlineStr">
        <is>
          <t>divisão jurídica e de administração de marcas</t>
        </is>
      </c>
      <c r="CE161" s="2" t="inlineStr">
        <is>
          <t>3</t>
        </is>
      </c>
      <c r="CF161" s="2" t="inlineStr">
        <is>
          <t/>
        </is>
      </c>
      <c r="CG161" t="inlineStr">
        <is>
          <t/>
        </is>
      </c>
      <c r="CH161" t="inlineStr">
        <is>
          <t/>
        </is>
      </c>
      <c r="CI161" t="inlineStr">
        <is>
          <t/>
        </is>
      </c>
      <c r="CJ161" t="inlineStr">
        <is>
          <t/>
        </is>
      </c>
      <c r="CK161" t="inlineStr">
        <is>
          <t/>
        </is>
      </c>
      <c r="CL161" t="inlineStr">
        <is>
          <t/>
        </is>
      </c>
      <c r="CM161" t="inlineStr">
        <is>
          <t/>
        </is>
      </c>
      <c r="CN161" t="inlineStr">
        <is>
          <t/>
        </is>
      </c>
      <c r="CO161" t="inlineStr">
        <is>
          <t/>
        </is>
      </c>
      <c r="CP161" t="inlineStr">
        <is>
          <t/>
        </is>
      </c>
      <c r="CQ161" t="inlineStr">
        <is>
          <t/>
        </is>
      </c>
      <c r="CR161" t="inlineStr">
        <is>
          <t/>
        </is>
      </c>
      <c r="CS161" t="inlineStr">
        <is>
          <t/>
        </is>
      </c>
      <c r="CT161" t="inlineStr">
        <is>
          <t/>
        </is>
      </c>
      <c r="CU161" t="inlineStr">
        <is>
          <t/>
        </is>
      </c>
      <c r="CV161" t="inlineStr">
        <is>
          <t/>
        </is>
      </c>
      <c r="CW161" t="inlineStr">
        <is>
          <t/>
        </is>
      </c>
    </row>
    <row r="162">
      <c r="A162" s="1" t="str">
        <f>HYPERLINK("https://iate.europa.eu/entry/result/34788/all", "34788")</f>
        <v>34788</v>
      </c>
      <c r="B162" t="inlineStr">
        <is>
          <t>LAW</t>
        </is>
      </c>
      <c r="C162" t="inlineStr">
        <is>
          <t>LAW</t>
        </is>
      </c>
      <c r="D162" t="inlineStr">
        <is>
          <t>no</t>
        </is>
      </c>
      <c r="E162" t="inlineStr">
        <is>
          <t/>
        </is>
      </c>
      <c r="F162" t="inlineStr">
        <is>
          <t/>
        </is>
      </c>
      <c r="G162" t="inlineStr">
        <is>
          <t/>
        </is>
      </c>
      <c r="H162" t="inlineStr">
        <is>
          <t/>
        </is>
      </c>
      <c r="I162" t="inlineStr">
        <is>
          <t/>
        </is>
      </c>
      <c r="J162" t="inlineStr">
        <is>
          <t/>
        </is>
      </c>
      <c r="K162" t="inlineStr">
        <is>
          <t/>
        </is>
      </c>
      <c r="L162" t="inlineStr">
        <is>
          <t/>
        </is>
      </c>
      <c r="M162" t="inlineStr">
        <is>
          <t/>
        </is>
      </c>
      <c r="N162" s="2" t="inlineStr">
        <is>
          <t>skriftlige erklæringer, der er afgivet under ed eller på tro og love</t>
        </is>
      </c>
      <c r="O162" s="2" t="inlineStr">
        <is>
          <t>3</t>
        </is>
      </c>
      <c r="P162" s="2" t="inlineStr">
        <is>
          <t/>
        </is>
      </c>
      <c r="Q162" t="inlineStr">
        <is>
          <t/>
        </is>
      </c>
      <c r="R162" t="inlineStr">
        <is>
          <t/>
        </is>
      </c>
      <c r="S162" t="inlineStr">
        <is>
          <t/>
        </is>
      </c>
      <c r="T162" t="inlineStr">
        <is>
          <t/>
        </is>
      </c>
      <c r="U162" t="inlineStr">
        <is>
          <t/>
        </is>
      </c>
      <c r="V162" t="inlineStr">
        <is>
          <t/>
        </is>
      </c>
      <c r="W162" t="inlineStr">
        <is>
          <t/>
        </is>
      </c>
      <c r="X162" t="inlineStr">
        <is>
          <t/>
        </is>
      </c>
      <c r="Y162" t="inlineStr">
        <is>
          <t/>
        </is>
      </c>
      <c r="Z162" s="2" t="inlineStr">
        <is>
          <t>statements in writing sworn or affirmed</t>
        </is>
      </c>
      <c r="AA162" s="2" t="inlineStr">
        <is>
          <t>3</t>
        </is>
      </c>
      <c r="AB162" s="2" t="inlineStr">
        <is>
          <t/>
        </is>
      </c>
      <c r="AC162" t="inlineStr">
        <is>
          <t/>
        </is>
      </c>
      <c r="AD162" t="inlineStr">
        <is>
          <t/>
        </is>
      </c>
      <c r="AE162" t="inlineStr">
        <is>
          <t/>
        </is>
      </c>
      <c r="AF162" t="inlineStr">
        <is>
          <t/>
        </is>
      </c>
      <c r="AG162" t="inlineStr">
        <is>
          <t/>
        </is>
      </c>
      <c r="AH162" t="inlineStr">
        <is>
          <t/>
        </is>
      </c>
      <c r="AI162" t="inlineStr">
        <is>
          <t/>
        </is>
      </c>
      <c r="AJ162" t="inlineStr">
        <is>
          <t/>
        </is>
      </c>
      <c r="AK162" t="inlineStr">
        <is>
          <t/>
        </is>
      </c>
      <c r="AL162" s="2" t="inlineStr">
        <is>
          <t>valaehtoiset tai juhlalliset kirjalliset vakuutukset</t>
        </is>
      </c>
      <c r="AM162" s="2" t="inlineStr">
        <is>
          <t>3</t>
        </is>
      </c>
      <c r="AN162" s="2" t="inlineStr">
        <is>
          <t/>
        </is>
      </c>
      <c r="AO162" t="inlineStr">
        <is>
          <t/>
        </is>
      </c>
      <c r="AP162" s="2" t="inlineStr">
        <is>
          <t>déclarations écrites faites sous serments ou solennelment</t>
        </is>
      </c>
      <c r="AQ162" s="2" t="inlineStr">
        <is>
          <t>3</t>
        </is>
      </c>
      <c r="AR162" s="2" t="inlineStr">
        <is>
          <t/>
        </is>
      </c>
      <c r="AS162" t="inlineStr">
        <is>
          <t/>
        </is>
      </c>
      <c r="AT162" t="inlineStr">
        <is>
          <t/>
        </is>
      </c>
      <c r="AU162" t="inlineStr">
        <is>
          <t/>
        </is>
      </c>
      <c r="AV162" t="inlineStr">
        <is>
          <t/>
        </is>
      </c>
      <c r="AW162" t="inlineStr">
        <is>
          <t/>
        </is>
      </c>
      <c r="AX162" t="inlineStr">
        <is>
          <t/>
        </is>
      </c>
      <c r="AY162" t="inlineStr">
        <is>
          <t/>
        </is>
      </c>
      <c r="AZ162" t="inlineStr">
        <is>
          <t/>
        </is>
      </c>
      <c r="BA162" t="inlineStr">
        <is>
          <t/>
        </is>
      </c>
      <c r="BB162" t="inlineStr">
        <is>
          <t/>
        </is>
      </c>
      <c r="BC162" t="inlineStr">
        <is>
          <t/>
        </is>
      </c>
      <c r="BD162" t="inlineStr">
        <is>
          <t/>
        </is>
      </c>
      <c r="BE162" t="inlineStr">
        <is>
          <t/>
        </is>
      </c>
      <c r="BF162" s="2" t="inlineStr">
        <is>
          <t>dichiarazioni scritte fatte sotto il vincolo del giuramento o in forma solenne</t>
        </is>
      </c>
      <c r="BG162" s="2" t="inlineStr">
        <is>
          <t>3</t>
        </is>
      </c>
      <c r="BH162" s="2" t="inlineStr">
        <is>
          <t/>
        </is>
      </c>
      <c r="BI162" t="inlineStr">
        <is>
          <t/>
        </is>
      </c>
      <c r="BJ162" t="inlineStr">
        <is>
          <t/>
        </is>
      </c>
      <c r="BK162" t="inlineStr">
        <is>
          <t/>
        </is>
      </c>
      <c r="BL162" t="inlineStr">
        <is>
          <t/>
        </is>
      </c>
      <c r="BM162" t="inlineStr">
        <is>
          <t/>
        </is>
      </c>
      <c r="BN162" t="inlineStr">
        <is>
          <t/>
        </is>
      </c>
      <c r="BO162" t="inlineStr">
        <is>
          <t/>
        </is>
      </c>
      <c r="BP162" t="inlineStr">
        <is>
          <t/>
        </is>
      </c>
      <c r="BQ162" t="inlineStr">
        <is>
          <t/>
        </is>
      </c>
      <c r="BR162" t="inlineStr">
        <is>
          <t/>
        </is>
      </c>
      <c r="BS162" t="inlineStr">
        <is>
          <t/>
        </is>
      </c>
      <c r="BT162" t="inlineStr">
        <is>
          <t/>
        </is>
      </c>
      <c r="BU162" t="inlineStr">
        <is>
          <t/>
        </is>
      </c>
      <c r="BV162" s="2" t="inlineStr">
        <is>
          <t>schriftelijke verklaringen die onder ede of belofte zijn afgelegd</t>
        </is>
      </c>
      <c r="BW162" s="2" t="inlineStr">
        <is>
          <t>3</t>
        </is>
      </c>
      <c r="BX162" s="2" t="inlineStr">
        <is>
          <t/>
        </is>
      </c>
      <c r="BY162" t="inlineStr">
        <is>
          <t/>
        </is>
      </c>
      <c r="BZ162" t="inlineStr">
        <is>
          <t/>
        </is>
      </c>
      <c r="CA162" t="inlineStr">
        <is>
          <t/>
        </is>
      </c>
      <c r="CB162" t="inlineStr">
        <is>
          <t/>
        </is>
      </c>
      <c r="CC162" t="inlineStr">
        <is>
          <t/>
        </is>
      </c>
      <c r="CD162" s="2" t="inlineStr">
        <is>
          <t>declarações escritas prestadas sob juramento ou solenemente</t>
        </is>
      </c>
      <c r="CE162" s="2" t="inlineStr">
        <is>
          <t>3</t>
        </is>
      </c>
      <c r="CF162" s="2" t="inlineStr">
        <is>
          <t/>
        </is>
      </c>
      <c r="CG162" t="inlineStr">
        <is>
          <t/>
        </is>
      </c>
      <c r="CH162" t="inlineStr">
        <is>
          <t/>
        </is>
      </c>
      <c r="CI162" t="inlineStr">
        <is>
          <t/>
        </is>
      </c>
      <c r="CJ162" t="inlineStr">
        <is>
          <t/>
        </is>
      </c>
      <c r="CK162" t="inlineStr">
        <is>
          <t/>
        </is>
      </c>
      <c r="CL162" t="inlineStr">
        <is>
          <t/>
        </is>
      </c>
      <c r="CM162" t="inlineStr">
        <is>
          <t/>
        </is>
      </c>
      <c r="CN162" t="inlineStr">
        <is>
          <t/>
        </is>
      </c>
      <c r="CO162" t="inlineStr">
        <is>
          <t/>
        </is>
      </c>
      <c r="CP162" t="inlineStr">
        <is>
          <t/>
        </is>
      </c>
      <c r="CQ162" t="inlineStr">
        <is>
          <t/>
        </is>
      </c>
      <c r="CR162" t="inlineStr">
        <is>
          <t/>
        </is>
      </c>
      <c r="CS162" t="inlineStr">
        <is>
          <t/>
        </is>
      </c>
      <c r="CT162" s="2" t="inlineStr">
        <is>
          <t>beedigat eller intygat skriftligt utlåtande</t>
        </is>
      </c>
      <c r="CU162" s="2" t="inlineStr">
        <is>
          <t>3</t>
        </is>
      </c>
      <c r="CV162" s="2" t="inlineStr">
        <is>
          <t/>
        </is>
      </c>
      <c r="CW162" t="inlineStr">
        <is>
          <t/>
        </is>
      </c>
    </row>
    <row r="163">
      <c r="A163" s="1" t="str">
        <f>HYPERLINK("https://iate.europa.eu/entry/result/1100695/all", "1100695")</f>
        <v>1100695</v>
      </c>
      <c r="B163" t="inlineStr">
        <is>
          <t>LAW</t>
        </is>
      </c>
      <c r="C163" t="inlineStr">
        <is>
          <t>LAW</t>
        </is>
      </c>
      <c r="D163" t="inlineStr">
        <is>
          <t>no</t>
        </is>
      </c>
      <c r="E163" t="inlineStr">
        <is>
          <t/>
        </is>
      </c>
      <c r="F163" t="inlineStr">
        <is>
          <t/>
        </is>
      </c>
      <c r="G163" t="inlineStr">
        <is>
          <t/>
        </is>
      </c>
      <c r="H163" t="inlineStr">
        <is>
          <t/>
        </is>
      </c>
      <c r="I163" t="inlineStr">
        <is>
          <t/>
        </is>
      </c>
      <c r="J163" t="inlineStr">
        <is>
          <t/>
        </is>
      </c>
      <c r="K163" t="inlineStr">
        <is>
          <t/>
        </is>
      </c>
      <c r="L163" t="inlineStr">
        <is>
          <t/>
        </is>
      </c>
      <c r="M163" t="inlineStr">
        <is>
          <t/>
        </is>
      </c>
      <c r="N163" s="2" t="inlineStr">
        <is>
          <t>begæring om udslettelse|
ansøgning om slettelse</t>
        </is>
      </c>
      <c r="O163" s="2" t="inlineStr">
        <is>
          <t>3|
3</t>
        </is>
      </c>
      <c r="P163" s="2" t="inlineStr">
        <is>
          <t xml:space="preserve">|
</t>
        </is>
      </c>
      <c r="Q163" t="inlineStr">
        <is>
          <t/>
        </is>
      </c>
      <c r="R163" s="2" t="inlineStr">
        <is>
          <t>Antrag auf Löschung der Eintragung</t>
        </is>
      </c>
      <c r="S163" s="2" t="inlineStr">
        <is>
          <t>3</t>
        </is>
      </c>
      <c r="T163" s="2" t="inlineStr">
        <is>
          <t/>
        </is>
      </c>
      <c r="U163" t="inlineStr">
        <is>
          <t/>
        </is>
      </c>
      <c r="V163" s="2" t="inlineStr">
        <is>
          <t>αίτηση διαγραφής</t>
        </is>
      </c>
      <c r="W163" s="2" t="inlineStr">
        <is>
          <t>3</t>
        </is>
      </c>
      <c r="X163" s="2" t="inlineStr">
        <is>
          <t/>
        </is>
      </c>
      <c r="Y163" t="inlineStr">
        <is>
          <t/>
        </is>
      </c>
      <c r="Z163" s="2" t="inlineStr">
        <is>
          <t>application for cancellation of the registration</t>
        </is>
      </c>
      <c r="AA163" s="2" t="inlineStr">
        <is>
          <t>3</t>
        </is>
      </c>
      <c r="AB163" s="2" t="inlineStr">
        <is>
          <t/>
        </is>
      </c>
      <c r="AC163" t="inlineStr">
        <is>
          <t/>
        </is>
      </c>
      <c r="AD163" s="2" t="inlineStr">
        <is>
          <t>solicitud de cancelación de la inscripción</t>
        </is>
      </c>
      <c r="AE163" s="2" t="inlineStr">
        <is>
          <t>3</t>
        </is>
      </c>
      <c r="AF163" s="2" t="inlineStr">
        <is>
          <t/>
        </is>
      </c>
      <c r="AG163" t="inlineStr">
        <is>
          <t/>
        </is>
      </c>
      <c r="AH163" t="inlineStr">
        <is>
          <t/>
        </is>
      </c>
      <c r="AI163" t="inlineStr">
        <is>
          <t/>
        </is>
      </c>
      <c r="AJ163" t="inlineStr">
        <is>
          <t/>
        </is>
      </c>
      <c r="AK163" t="inlineStr">
        <is>
          <t/>
        </is>
      </c>
      <c r="AL163" t="inlineStr">
        <is>
          <t/>
        </is>
      </c>
      <c r="AM163" t="inlineStr">
        <is>
          <t/>
        </is>
      </c>
      <c r="AN163" t="inlineStr">
        <is>
          <t/>
        </is>
      </c>
      <c r="AO163" t="inlineStr">
        <is>
          <t/>
        </is>
      </c>
      <c r="AP163" s="2" t="inlineStr">
        <is>
          <t>demande de radiation</t>
        </is>
      </c>
      <c r="AQ163" s="2" t="inlineStr">
        <is>
          <t>3</t>
        </is>
      </c>
      <c r="AR163" s="2" t="inlineStr">
        <is>
          <t/>
        </is>
      </c>
      <c r="AS163" t="inlineStr">
        <is>
          <t/>
        </is>
      </c>
      <c r="AT163" t="inlineStr">
        <is>
          <t/>
        </is>
      </c>
      <c r="AU163" t="inlineStr">
        <is>
          <t/>
        </is>
      </c>
      <c r="AV163" t="inlineStr">
        <is>
          <t/>
        </is>
      </c>
      <c r="AW163" t="inlineStr">
        <is>
          <t/>
        </is>
      </c>
      <c r="AX163" t="inlineStr">
        <is>
          <t/>
        </is>
      </c>
      <c r="AY163" t="inlineStr">
        <is>
          <t/>
        </is>
      </c>
      <c r="AZ163" t="inlineStr">
        <is>
          <t/>
        </is>
      </c>
      <c r="BA163" t="inlineStr">
        <is>
          <t/>
        </is>
      </c>
      <c r="BB163" t="inlineStr">
        <is>
          <t/>
        </is>
      </c>
      <c r="BC163" t="inlineStr">
        <is>
          <t/>
        </is>
      </c>
      <c r="BD163" t="inlineStr">
        <is>
          <t/>
        </is>
      </c>
      <c r="BE163" t="inlineStr">
        <is>
          <t/>
        </is>
      </c>
      <c r="BF163" s="2" t="inlineStr">
        <is>
          <t>domanda di cancellazione</t>
        </is>
      </c>
      <c r="BG163" s="2" t="inlineStr">
        <is>
          <t>3</t>
        </is>
      </c>
      <c r="BH163" s="2" t="inlineStr">
        <is>
          <t/>
        </is>
      </c>
      <c r="BI163" t="inlineStr">
        <is>
          <t/>
        </is>
      </c>
      <c r="BJ163" t="inlineStr">
        <is>
          <t/>
        </is>
      </c>
      <c r="BK163" t="inlineStr">
        <is>
          <t/>
        </is>
      </c>
      <c r="BL163" t="inlineStr">
        <is>
          <t/>
        </is>
      </c>
      <c r="BM163" t="inlineStr">
        <is>
          <t/>
        </is>
      </c>
      <c r="BN163" t="inlineStr">
        <is>
          <t/>
        </is>
      </c>
      <c r="BO163" t="inlineStr">
        <is>
          <t/>
        </is>
      </c>
      <c r="BP163" t="inlineStr">
        <is>
          <t/>
        </is>
      </c>
      <c r="BQ163" t="inlineStr">
        <is>
          <t/>
        </is>
      </c>
      <c r="BR163" t="inlineStr">
        <is>
          <t/>
        </is>
      </c>
      <c r="BS163" t="inlineStr">
        <is>
          <t/>
        </is>
      </c>
      <c r="BT163" t="inlineStr">
        <is>
          <t/>
        </is>
      </c>
      <c r="BU163" t="inlineStr">
        <is>
          <t/>
        </is>
      </c>
      <c r="BV163" s="2" t="inlineStr">
        <is>
          <t>verzoek tot doorhaling van de inschrijving</t>
        </is>
      </c>
      <c r="BW163" s="2" t="inlineStr">
        <is>
          <t>3</t>
        </is>
      </c>
      <c r="BX163" s="2" t="inlineStr">
        <is>
          <t/>
        </is>
      </c>
      <c r="BY163" t="inlineStr">
        <is>
          <t/>
        </is>
      </c>
      <c r="BZ163" t="inlineStr">
        <is>
          <t/>
        </is>
      </c>
      <c r="CA163" t="inlineStr">
        <is>
          <t/>
        </is>
      </c>
      <c r="CB163" t="inlineStr">
        <is>
          <t/>
        </is>
      </c>
      <c r="CC163" t="inlineStr">
        <is>
          <t/>
        </is>
      </c>
      <c r="CD163" s="2" t="inlineStr">
        <is>
          <t>pedido de cancelamento do registo</t>
        </is>
      </c>
      <c r="CE163" s="2" t="inlineStr">
        <is>
          <t>3</t>
        </is>
      </c>
      <c r="CF163" s="2" t="inlineStr">
        <is>
          <t/>
        </is>
      </c>
      <c r="CG163" t="inlineStr">
        <is>
          <t/>
        </is>
      </c>
      <c r="CH163" t="inlineStr">
        <is>
          <t/>
        </is>
      </c>
      <c r="CI163" t="inlineStr">
        <is>
          <t/>
        </is>
      </c>
      <c r="CJ163" t="inlineStr">
        <is>
          <t/>
        </is>
      </c>
      <c r="CK163" t="inlineStr">
        <is>
          <t/>
        </is>
      </c>
      <c r="CL163" t="inlineStr">
        <is>
          <t/>
        </is>
      </c>
      <c r="CM163" t="inlineStr">
        <is>
          <t/>
        </is>
      </c>
      <c r="CN163" t="inlineStr">
        <is>
          <t/>
        </is>
      </c>
      <c r="CO163" t="inlineStr">
        <is>
          <t/>
        </is>
      </c>
      <c r="CP163" t="inlineStr">
        <is>
          <t/>
        </is>
      </c>
      <c r="CQ163" t="inlineStr">
        <is>
          <t/>
        </is>
      </c>
      <c r="CR163" t="inlineStr">
        <is>
          <t/>
        </is>
      </c>
      <c r="CS163" t="inlineStr">
        <is>
          <t/>
        </is>
      </c>
      <c r="CT163" t="inlineStr">
        <is>
          <t/>
        </is>
      </c>
      <c r="CU163" t="inlineStr">
        <is>
          <t/>
        </is>
      </c>
      <c r="CV163" t="inlineStr">
        <is>
          <t/>
        </is>
      </c>
      <c r="CW163" t="inlineStr">
        <is>
          <t/>
        </is>
      </c>
    </row>
    <row r="164">
      <c r="A164" s="1" t="str">
        <f>HYPERLINK("https://iate.europa.eu/entry/result/3578356/all", "3578356")</f>
        <v>3578356</v>
      </c>
      <c r="B164" t="inlineStr">
        <is>
          <t>PRODUCTION, TECHNOLOGY AND RESEARCH</t>
        </is>
      </c>
      <c r="C164" t="inlineStr">
        <is>
          <t>PRODUCTION, TECHNOLOGY AND RESEARCH|research and intellectual property|intellectual property</t>
        </is>
      </c>
      <c r="D164" t="inlineStr">
        <is>
          <t>no</t>
        </is>
      </c>
      <c r="E164" t="inlineStr">
        <is>
          <t/>
        </is>
      </c>
      <c r="F164" s="2" t="inlineStr">
        <is>
          <t>независим творчески труд</t>
        </is>
      </c>
      <c r="G164" s="2" t="inlineStr">
        <is>
          <t>3</t>
        </is>
      </c>
      <c r="H164" s="2" t="inlineStr">
        <is>
          <t/>
        </is>
      </c>
      <c r="I164" t="inlineStr">
        <is>
          <t/>
        </is>
      </c>
      <c r="J164" s="2" t="inlineStr">
        <is>
          <t>nezávislá tvůrčí práce</t>
        </is>
      </c>
      <c r="K164" s="2" t="inlineStr">
        <is>
          <t>3</t>
        </is>
      </c>
      <c r="L164" s="2" t="inlineStr">
        <is>
          <t/>
        </is>
      </c>
      <c r="M164" t="inlineStr">
        <is>
          <t/>
        </is>
      </c>
      <c r="N164" s="2" t="inlineStr">
        <is>
          <t>selvstændigt arbejde</t>
        </is>
      </c>
      <c r="O164" s="2" t="inlineStr">
        <is>
          <t>3</t>
        </is>
      </c>
      <c r="P164" s="2" t="inlineStr">
        <is>
          <t/>
        </is>
      </c>
      <c r="Q164" t="inlineStr">
        <is>
          <t/>
        </is>
      </c>
      <c r="R164" s="2" t="inlineStr">
        <is>
          <t>selbständiger Entwurf</t>
        </is>
      </c>
      <c r="S164" s="2" t="inlineStr">
        <is>
          <t>4</t>
        </is>
      </c>
      <c r="T164" s="2" t="inlineStr">
        <is>
          <t/>
        </is>
      </c>
      <c r="U164" t="inlineStr">
        <is>
          <t>Entwurf eines Geschmacksmusters, den der Entwerfer unabhängig geschaffen hat</t>
        </is>
      </c>
      <c r="V164" s="2" t="inlineStr">
        <is>
          <t>ανεξάρτητη δημιουργική εργασία</t>
        </is>
      </c>
      <c r="W164" s="2" t="inlineStr">
        <is>
          <t>3</t>
        </is>
      </c>
      <c r="X164" s="2" t="inlineStr">
        <is>
          <t/>
        </is>
      </c>
      <c r="Y164" t="inlineStr">
        <is>
          <t/>
        </is>
      </c>
      <c r="Z164" s="2" t="inlineStr">
        <is>
          <t>independent work of creation</t>
        </is>
      </c>
      <c r="AA164" s="2" t="inlineStr">
        <is>
          <t>4</t>
        </is>
      </c>
      <c r="AB164" s="2" t="inlineStr">
        <is>
          <t/>
        </is>
      </c>
      <c r="AC164" t="inlineStr">
        <is>
          <t>design product resulting from a design arrived at independently by a second designer</t>
        </is>
      </c>
      <c r="AD164" s="2" t="inlineStr">
        <is>
          <t>trabajo de creación independiente</t>
        </is>
      </c>
      <c r="AE164" s="2" t="inlineStr">
        <is>
          <t>4</t>
        </is>
      </c>
      <c r="AF164" s="2" t="inlineStr">
        <is>
          <t/>
        </is>
      </c>
      <c r="AG164" t="inlineStr">
        <is>
          <t>producto al que se aplica un dibujo o modelo que es resultado de un dibujo o modelo concebido independientemente por un segundo creador</t>
        </is>
      </c>
      <c r="AH164" s="2" t="inlineStr">
        <is>
          <t>sõltumatu looming</t>
        </is>
      </c>
      <c r="AI164" s="2" t="inlineStr">
        <is>
          <t>3</t>
        </is>
      </c>
      <c r="AJ164" s="2" t="inlineStr">
        <is>
          <t/>
        </is>
      </c>
      <c r="AK164" t="inlineStr">
        <is>
          <t/>
        </is>
      </c>
      <c r="AL164" s="2" t="inlineStr">
        <is>
          <t>itsenäinen luova työ</t>
        </is>
      </c>
      <c r="AM164" s="2" t="inlineStr">
        <is>
          <t>3</t>
        </is>
      </c>
      <c r="AN164" s="2" t="inlineStr">
        <is>
          <t/>
        </is>
      </c>
      <c r="AO164" t="inlineStr">
        <is>
          <t/>
        </is>
      </c>
      <c r="AP164" s="2" t="inlineStr">
        <is>
          <t>travail de création indépendant</t>
        </is>
      </c>
      <c r="AQ164" s="2" t="inlineStr">
        <is>
          <t>4</t>
        </is>
      </c>
      <c r="AR164" s="2" t="inlineStr">
        <is>
          <t/>
        </is>
      </c>
      <c r="AS164" t="inlineStr">
        <is>
          <t>produit auquel est appliqué un dessin ou modèle qui est le résultat d'un dessin ou modèle conçu de manière indépendante par un deuxième créateur</t>
        </is>
      </c>
      <c r="AT164" t="inlineStr">
        <is>
          <t/>
        </is>
      </c>
      <c r="AU164" t="inlineStr">
        <is>
          <t/>
        </is>
      </c>
      <c r="AV164" t="inlineStr">
        <is>
          <t/>
        </is>
      </c>
      <c r="AW164" t="inlineStr">
        <is>
          <t/>
        </is>
      </c>
      <c r="AX164" s="2" t="inlineStr">
        <is>
          <t>samostalan stvaralački rad</t>
        </is>
      </c>
      <c r="AY164" s="2" t="inlineStr">
        <is>
          <t>3</t>
        </is>
      </c>
      <c r="AZ164" s="2" t="inlineStr">
        <is>
          <t/>
        </is>
      </c>
      <c r="BA164" t="inlineStr">
        <is>
          <t/>
        </is>
      </c>
      <c r="BB164" s="2" t="inlineStr">
        <is>
          <t>önálló alkotómunka</t>
        </is>
      </c>
      <c r="BC164" s="2" t="inlineStr">
        <is>
          <t>3</t>
        </is>
      </c>
      <c r="BD164" s="2" t="inlineStr">
        <is>
          <t/>
        </is>
      </c>
      <c r="BE164" t="inlineStr">
        <is>
          <t/>
        </is>
      </c>
      <c r="BF164" s="2" t="inlineStr">
        <is>
          <t>opera di creazione indipendente</t>
        </is>
      </c>
      <c r="BG164" s="2" t="inlineStr">
        <is>
          <t>4</t>
        </is>
      </c>
      <c r="BH164" s="2" t="inlineStr">
        <is>
          <t/>
        </is>
      </c>
      <c r="BI164" t="inlineStr">
        <is>
          <t>realizzazione che non ha relazioni di dipendenza con altre</t>
        </is>
      </c>
      <c r="BJ164" s="2" t="inlineStr">
        <is>
          <t>savarankiškai sukurtas dizainas</t>
        </is>
      </c>
      <c r="BK164" s="2" t="inlineStr">
        <is>
          <t>3</t>
        </is>
      </c>
      <c r="BL164" s="2" t="inlineStr">
        <is>
          <t/>
        </is>
      </c>
      <c r="BM164" t="inlineStr">
        <is>
          <t/>
        </is>
      </c>
      <c r="BN164" s="2" t="inlineStr">
        <is>
          <t>neatkarīgs radošs darbs</t>
        </is>
      </c>
      <c r="BO164" s="2" t="inlineStr">
        <is>
          <t>3</t>
        </is>
      </c>
      <c r="BP164" s="2" t="inlineStr">
        <is>
          <t/>
        </is>
      </c>
      <c r="BQ164" t="inlineStr">
        <is>
          <t/>
        </is>
      </c>
      <c r="BR164" s="2" t="inlineStr">
        <is>
          <t>xogħol indipendenti ta' kreazzjoni</t>
        </is>
      </c>
      <c r="BS164" s="2" t="inlineStr">
        <is>
          <t>3</t>
        </is>
      </c>
      <c r="BT164" s="2" t="inlineStr">
        <is>
          <t/>
        </is>
      </c>
      <c r="BU164" t="inlineStr">
        <is>
          <t/>
        </is>
      </c>
      <c r="BV164" s="2" t="inlineStr">
        <is>
          <t>onafhankelijk scheppend werk</t>
        </is>
      </c>
      <c r="BW164" s="2" t="inlineStr">
        <is>
          <t>3</t>
        </is>
      </c>
      <c r="BX164" s="2" t="inlineStr">
        <is>
          <t/>
        </is>
      </c>
      <c r="BY164" t="inlineStr">
        <is>
          <t/>
        </is>
      </c>
      <c r="BZ164" s="2" t="inlineStr">
        <is>
          <t>niezależna praca twórcy</t>
        </is>
      </c>
      <c r="CA164" s="2" t="inlineStr">
        <is>
          <t>3</t>
        </is>
      </c>
      <c r="CB164" s="2" t="inlineStr">
        <is>
          <t/>
        </is>
      </c>
      <c r="CC164" t="inlineStr">
        <is>
          <t/>
        </is>
      </c>
      <c r="CD164" s="2" t="inlineStr">
        <is>
          <t>trabalho de criação independente</t>
        </is>
      </c>
      <c r="CE164" s="2" t="inlineStr">
        <is>
          <t>3</t>
        </is>
      </c>
      <c r="CF164" s="2" t="inlineStr">
        <is>
          <t/>
        </is>
      </c>
      <c r="CG164" t="inlineStr">
        <is>
          <t/>
        </is>
      </c>
      <c r="CH164" s="2" t="inlineStr">
        <is>
          <t>muncă de creație independentă</t>
        </is>
      </c>
      <c r="CI164" s="2" t="inlineStr">
        <is>
          <t>3</t>
        </is>
      </c>
      <c r="CJ164" s="2" t="inlineStr">
        <is>
          <t/>
        </is>
      </c>
      <c r="CK164" t="inlineStr">
        <is>
          <t/>
        </is>
      </c>
      <c r="CL164" s="2" t="inlineStr">
        <is>
          <t>nezávislý kreatívny výtvor</t>
        </is>
      </c>
      <c r="CM164" s="2" t="inlineStr">
        <is>
          <t>3</t>
        </is>
      </c>
      <c r="CN164" s="2" t="inlineStr">
        <is>
          <t/>
        </is>
      </c>
      <c r="CO164" t="inlineStr">
        <is>
          <t/>
        </is>
      </c>
      <c r="CP164" s="2" t="inlineStr">
        <is>
          <t>neodvisno ustvarjalno delo</t>
        </is>
      </c>
      <c r="CQ164" s="2" t="inlineStr">
        <is>
          <t>3</t>
        </is>
      </c>
      <c r="CR164" s="2" t="inlineStr">
        <is>
          <t/>
        </is>
      </c>
      <c r="CS164" t="inlineStr">
        <is>
          <t/>
        </is>
      </c>
      <c r="CT164" s="2" t="inlineStr">
        <is>
          <t>oberoende, skapande arbete</t>
        </is>
      </c>
      <c r="CU164" s="2" t="inlineStr">
        <is>
          <t>3</t>
        </is>
      </c>
      <c r="CV164" s="2" t="inlineStr">
        <is>
          <t/>
        </is>
      </c>
      <c r="CW164" t="inlineStr">
        <is>
          <t/>
        </is>
      </c>
    </row>
    <row r="165">
      <c r="A165" s="1" t="str">
        <f>HYPERLINK("https://iate.europa.eu/entry/result/1100267/all", "1100267")</f>
        <v>1100267</v>
      </c>
      <c r="B165" t="inlineStr">
        <is>
          <t>LAW</t>
        </is>
      </c>
      <c r="C165" t="inlineStr">
        <is>
          <t>LAW</t>
        </is>
      </c>
      <c r="D165" t="inlineStr">
        <is>
          <t>no</t>
        </is>
      </c>
      <c r="E165" t="inlineStr">
        <is>
          <t/>
        </is>
      </c>
      <c r="F165" t="inlineStr">
        <is>
          <t/>
        </is>
      </c>
      <c r="G165" t="inlineStr">
        <is>
          <t/>
        </is>
      </c>
      <c r="H165" t="inlineStr">
        <is>
          <t/>
        </is>
      </c>
      <c r="I165" t="inlineStr">
        <is>
          <t/>
        </is>
      </c>
      <c r="J165" t="inlineStr">
        <is>
          <t/>
        </is>
      </c>
      <c r="K165" t="inlineStr">
        <is>
          <t/>
        </is>
      </c>
      <c r="L165" t="inlineStr">
        <is>
          <t/>
        </is>
      </c>
      <c r="M165" t="inlineStr">
        <is>
          <t/>
        </is>
      </c>
      <c r="N165" s="2" t="inlineStr">
        <is>
          <t>prioritetens retsvirkning</t>
        </is>
      </c>
      <c r="O165" s="2" t="inlineStr">
        <is>
          <t>3</t>
        </is>
      </c>
      <c r="P165" s="2" t="inlineStr">
        <is>
          <t/>
        </is>
      </c>
      <c r="Q165" t="inlineStr">
        <is>
          <t/>
        </is>
      </c>
      <c r="R165" s="2" t="inlineStr">
        <is>
          <t>Wirkung des Prioritätsrechts</t>
        </is>
      </c>
      <c r="S165" s="2" t="inlineStr">
        <is>
          <t>3</t>
        </is>
      </c>
      <c r="T165" s="2" t="inlineStr">
        <is>
          <t/>
        </is>
      </c>
      <c r="U165" t="inlineStr">
        <is>
          <t/>
        </is>
      </c>
      <c r="V165" s="2" t="inlineStr">
        <is>
          <t>αποτέλεσμα του δικαιώματος προτεραιότητας</t>
        </is>
      </c>
      <c r="W165" s="2" t="inlineStr">
        <is>
          <t>3</t>
        </is>
      </c>
      <c r="X165" s="2" t="inlineStr">
        <is>
          <t/>
        </is>
      </c>
      <c r="Y165" t="inlineStr">
        <is>
          <t/>
        </is>
      </c>
      <c r="Z165" s="2" t="inlineStr">
        <is>
          <t>effect of priority right</t>
        </is>
      </c>
      <c r="AA165" s="2" t="inlineStr">
        <is>
          <t>3</t>
        </is>
      </c>
      <c r="AB165" s="2" t="inlineStr">
        <is>
          <t/>
        </is>
      </c>
      <c r="AC165" t="inlineStr">
        <is>
          <t/>
        </is>
      </c>
      <c r="AD165" s="2" t="inlineStr">
        <is>
          <t>efecto del derecho de prioridad</t>
        </is>
      </c>
      <c r="AE165" s="2" t="inlineStr">
        <is>
          <t>3</t>
        </is>
      </c>
      <c r="AF165" s="2" t="inlineStr">
        <is>
          <t/>
        </is>
      </c>
      <c r="AG165" t="inlineStr">
        <is>
          <t/>
        </is>
      </c>
      <c r="AH165" t="inlineStr">
        <is>
          <t/>
        </is>
      </c>
      <c r="AI165" t="inlineStr">
        <is>
          <t/>
        </is>
      </c>
      <c r="AJ165" t="inlineStr">
        <is>
          <t/>
        </is>
      </c>
      <c r="AK165" t="inlineStr">
        <is>
          <t/>
        </is>
      </c>
      <c r="AL165" t="inlineStr">
        <is>
          <t/>
        </is>
      </c>
      <c r="AM165" t="inlineStr">
        <is>
          <t/>
        </is>
      </c>
      <c r="AN165" t="inlineStr">
        <is>
          <t/>
        </is>
      </c>
      <c r="AO165" t="inlineStr">
        <is>
          <t/>
        </is>
      </c>
      <c r="AP165" s="2" t="inlineStr">
        <is>
          <t>effet du droit de priorité</t>
        </is>
      </c>
      <c r="AQ165" s="2" t="inlineStr">
        <is>
          <t>3</t>
        </is>
      </c>
      <c r="AR165" s="2" t="inlineStr">
        <is>
          <t/>
        </is>
      </c>
      <c r="AS165" t="inlineStr">
        <is>
          <t/>
        </is>
      </c>
      <c r="AT165" t="inlineStr">
        <is>
          <t/>
        </is>
      </c>
      <c r="AU165" t="inlineStr">
        <is>
          <t/>
        </is>
      </c>
      <c r="AV165" t="inlineStr">
        <is>
          <t/>
        </is>
      </c>
      <c r="AW165" t="inlineStr">
        <is>
          <t/>
        </is>
      </c>
      <c r="AX165" t="inlineStr">
        <is>
          <t/>
        </is>
      </c>
      <c r="AY165" t="inlineStr">
        <is>
          <t/>
        </is>
      </c>
      <c r="AZ165" t="inlineStr">
        <is>
          <t/>
        </is>
      </c>
      <c r="BA165" t="inlineStr">
        <is>
          <t/>
        </is>
      </c>
      <c r="BB165" t="inlineStr">
        <is>
          <t/>
        </is>
      </c>
      <c r="BC165" t="inlineStr">
        <is>
          <t/>
        </is>
      </c>
      <c r="BD165" t="inlineStr">
        <is>
          <t/>
        </is>
      </c>
      <c r="BE165" t="inlineStr">
        <is>
          <t/>
        </is>
      </c>
      <c r="BF165" s="2" t="inlineStr">
        <is>
          <t>effetto del diritto di priorità</t>
        </is>
      </c>
      <c r="BG165" s="2" t="inlineStr">
        <is>
          <t>3</t>
        </is>
      </c>
      <c r="BH165" s="2" t="inlineStr">
        <is>
          <t/>
        </is>
      </c>
      <c r="BI165" t="inlineStr">
        <is>
          <t/>
        </is>
      </c>
      <c r="BJ165" t="inlineStr">
        <is>
          <t/>
        </is>
      </c>
      <c r="BK165" t="inlineStr">
        <is>
          <t/>
        </is>
      </c>
      <c r="BL165" t="inlineStr">
        <is>
          <t/>
        </is>
      </c>
      <c r="BM165" t="inlineStr">
        <is>
          <t/>
        </is>
      </c>
      <c r="BN165" s="2" t="inlineStr">
        <is>
          <t>prioritātes tiesību sekas</t>
        </is>
      </c>
      <c r="BO165" s="2" t="inlineStr">
        <is>
          <t>2</t>
        </is>
      </c>
      <c r="BP165" s="2" t="inlineStr">
        <is>
          <t/>
        </is>
      </c>
      <c r="BQ165" t="inlineStr">
        <is>
          <t/>
        </is>
      </c>
      <c r="BR165" t="inlineStr">
        <is>
          <t/>
        </is>
      </c>
      <c r="BS165" t="inlineStr">
        <is>
          <t/>
        </is>
      </c>
      <c r="BT165" t="inlineStr">
        <is>
          <t/>
        </is>
      </c>
      <c r="BU165" t="inlineStr">
        <is>
          <t/>
        </is>
      </c>
      <c r="BV165" s="2" t="inlineStr">
        <is>
          <t>rechtsgevolg van het recht van voorrang</t>
        </is>
      </c>
      <c r="BW165" s="2" t="inlineStr">
        <is>
          <t>3</t>
        </is>
      </c>
      <c r="BX165" s="2" t="inlineStr">
        <is>
          <t/>
        </is>
      </c>
      <c r="BY165" t="inlineStr">
        <is>
          <t>rechtsgevolg:gevolg dat door het geldende recht wordt toegekend aan de aanwezigheid van bepaalde gegevens</t>
        </is>
      </c>
      <c r="BZ165" t="inlineStr">
        <is>
          <t/>
        </is>
      </c>
      <c r="CA165" t="inlineStr">
        <is>
          <t/>
        </is>
      </c>
      <c r="CB165" t="inlineStr">
        <is>
          <t/>
        </is>
      </c>
      <c r="CC165" t="inlineStr">
        <is>
          <t/>
        </is>
      </c>
      <c r="CD165" s="2" t="inlineStr">
        <is>
          <t>efeito do direito de prioridade</t>
        </is>
      </c>
      <c r="CE165" s="2" t="inlineStr">
        <is>
          <t>3</t>
        </is>
      </c>
      <c r="CF165" s="2" t="inlineStr">
        <is>
          <t/>
        </is>
      </c>
      <c r="CG165" t="inlineStr">
        <is>
          <t/>
        </is>
      </c>
      <c r="CH165" t="inlineStr">
        <is>
          <t/>
        </is>
      </c>
      <c r="CI165" t="inlineStr">
        <is>
          <t/>
        </is>
      </c>
      <c r="CJ165" t="inlineStr">
        <is>
          <t/>
        </is>
      </c>
      <c r="CK165" t="inlineStr">
        <is>
          <t/>
        </is>
      </c>
      <c r="CL165" t="inlineStr">
        <is>
          <t/>
        </is>
      </c>
      <c r="CM165" t="inlineStr">
        <is>
          <t/>
        </is>
      </c>
      <c r="CN165" t="inlineStr">
        <is>
          <t/>
        </is>
      </c>
      <c r="CO165" t="inlineStr">
        <is>
          <t/>
        </is>
      </c>
      <c r="CP165" t="inlineStr">
        <is>
          <t/>
        </is>
      </c>
      <c r="CQ165" t="inlineStr">
        <is>
          <t/>
        </is>
      </c>
      <c r="CR165" t="inlineStr">
        <is>
          <t/>
        </is>
      </c>
      <c r="CS165" t="inlineStr">
        <is>
          <t/>
        </is>
      </c>
      <c r="CT165" t="inlineStr">
        <is>
          <t/>
        </is>
      </c>
      <c r="CU165" t="inlineStr">
        <is>
          <t/>
        </is>
      </c>
      <c r="CV165" t="inlineStr">
        <is>
          <t/>
        </is>
      </c>
      <c r="CW165" t="inlineStr">
        <is>
          <t/>
        </is>
      </c>
    </row>
    <row r="166">
      <c r="A166" s="1" t="str">
        <f>HYPERLINK("https://iate.europa.eu/entry/result/1266103/all", "1266103")</f>
        <v>1266103</v>
      </c>
      <c r="B166" t="inlineStr">
        <is>
          <t>LAW;PRODUCTION, TECHNOLOGY AND RESEARCH</t>
        </is>
      </c>
      <c r="C166" t="inlineStr">
        <is>
          <t>LAW;PRODUCTION, TECHNOLOGY AND RESEARCH|research and intellectual property|intellectual property|copyright</t>
        </is>
      </c>
      <c r="D166" t="inlineStr">
        <is>
          <t>no</t>
        </is>
      </c>
      <c r="E166" t="inlineStr">
        <is>
          <t/>
        </is>
      </c>
      <c r="F166" t="inlineStr">
        <is>
          <t/>
        </is>
      </c>
      <c r="G166" t="inlineStr">
        <is>
          <t/>
        </is>
      </c>
      <c r="H166" t="inlineStr">
        <is>
          <t/>
        </is>
      </c>
      <c r="I166" t="inlineStr">
        <is>
          <t/>
        </is>
      </c>
      <c r="J166" t="inlineStr">
        <is>
          <t/>
        </is>
      </c>
      <c r="K166" t="inlineStr">
        <is>
          <t/>
        </is>
      </c>
      <c r="L166" t="inlineStr">
        <is>
          <t/>
        </is>
      </c>
      <c r="M166" t="inlineStr">
        <is>
          <t/>
        </is>
      </c>
      <c r="N166" t="inlineStr">
        <is>
          <t/>
        </is>
      </c>
      <c r="O166" t="inlineStr">
        <is>
          <t/>
        </is>
      </c>
      <c r="P166" t="inlineStr">
        <is>
          <t/>
        </is>
      </c>
      <c r="Q166" t="inlineStr">
        <is>
          <t/>
        </is>
      </c>
      <c r="R166" t="inlineStr">
        <is>
          <t/>
        </is>
      </c>
      <c r="S166" t="inlineStr">
        <is>
          <t/>
        </is>
      </c>
      <c r="T166" t="inlineStr">
        <is>
          <t/>
        </is>
      </c>
      <c r="U166" t="inlineStr">
        <is>
          <t/>
        </is>
      </c>
      <c r="V166" t="inlineStr">
        <is>
          <t/>
        </is>
      </c>
      <c r="W166" t="inlineStr">
        <is>
          <t/>
        </is>
      </c>
      <c r="X166" t="inlineStr">
        <is>
          <t/>
        </is>
      </c>
      <c r="Y166" t="inlineStr">
        <is>
          <t/>
        </is>
      </c>
      <c r="Z166" s="2" t="inlineStr">
        <is>
          <t>reproduction</t>
        </is>
      </c>
      <c r="AA166" s="2" t="inlineStr">
        <is>
          <t>3</t>
        </is>
      </c>
      <c r="AB166" s="2" t="inlineStr">
        <is>
          <t/>
        </is>
      </c>
      <c r="AC166" t="inlineStr">
        <is>
          <t/>
        </is>
      </c>
      <c r="AD166" t="inlineStr">
        <is>
          <t/>
        </is>
      </c>
      <c r="AE166" t="inlineStr">
        <is>
          <t/>
        </is>
      </c>
      <c r="AF166" t="inlineStr">
        <is>
          <t/>
        </is>
      </c>
      <c r="AG166" t="inlineStr">
        <is>
          <t/>
        </is>
      </c>
      <c r="AH166" t="inlineStr">
        <is>
          <t/>
        </is>
      </c>
      <c r="AI166" t="inlineStr">
        <is>
          <t/>
        </is>
      </c>
      <c r="AJ166" t="inlineStr">
        <is>
          <t/>
        </is>
      </c>
      <c r="AK166" t="inlineStr">
        <is>
          <t/>
        </is>
      </c>
      <c r="AL166" s="2" t="inlineStr">
        <is>
          <t>kappaleen valmistaminen</t>
        </is>
      </c>
      <c r="AM166" s="2" t="inlineStr">
        <is>
          <t>3</t>
        </is>
      </c>
      <c r="AN166" s="2" t="inlineStr">
        <is>
          <t/>
        </is>
      </c>
      <c r="AO166" t="inlineStr">
        <is>
          <t/>
        </is>
      </c>
      <c r="AP166" s="2" t="inlineStr">
        <is>
          <t>reproduction</t>
        </is>
      </c>
      <c r="AQ166" s="2" t="inlineStr">
        <is>
          <t>3</t>
        </is>
      </c>
      <c r="AR166" s="2" t="inlineStr">
        <is>
          <t/>
        </is>
      </c>
      <c r="AS166" t="inlineStr">
        <is>
          <t/>
        </is>
      </c>
      <c r="AT166" t="inlineStr">
        <is>
          <t/>
        </is>
      </c>
      <c r="AU166" t="inlineStr">
        <is>
          <t/>
        </is>
      </c>
      <c r="AV166" t="inlineStr">
        <is>
          <t/>
        </is>
      </c>
      <c r="AW166" t="inlineStr">
        <is>
          <t/>
        </is>
      </c>
      <c r="AX166" t="inlineStr">
        <is>
          <t/>
        </is>
      </c>
      <c r="AY166" t="inlineStr">
        <is>
          <t/>
        </is>
      </c>
      <c r="AZ166" t="inlineStr">
        <is>
          <t/>
        </is>
      </c>
      <c r="BA166" t="inlineStr">
        <is>
          <t/>
        </is>
      </c>
      <c r="BB166" t="inlineStr">
        <is>
          <t/>
        </is>
      </c>
      <c r="BC166" t="inlineStr">
        <is>
          <t/>
        </is>
      </c>
      <c r="BD166" t="inlineStr">
        <is>
          <t/>
        </is>
      </c>
      <c r="BE166" t="inlineStr">
        <is>
          <t/>
        </is>
      </c>
      <c r="BF166" t="inlineStr">
        <is>
          <t/>
        </is>
      </c>
      <c r="BG166" t="inlineStr">
        <is>
          <t/>
        </is>
      </c>
      <c r="BH166" t="inlineStr">
        <is>
          <t/>
        </is>
      </c>
      <c r="BI166" t="inlineStr">
        <is>
          <t/>
        </is>
      </c>
      <c r="BJ166" t="inlineStr">
        <is>
          <t/>
        </is>
      </c>
      <c r="BK166" t="inlineStr">
        <is>
          <t/>
        </is>
      </c>
      <c r="BL166" t="inlineStr">
        <is>
          <t/>
        </is>
      </c>
      <c r="BM166" t="inlineStr">
        <is>
          <t/>
        </is>
      </c>
      <c r="BN166" t="inlineStr">
        <is>
          <t/>
        </is>
      </c>
      <c r="BO166" t="inlineStr">
        <is>
          <t/>
        </is>
      </c>
      <c r="BP166" t="inlineStr">
        <is>
          <t/>
        </is>
      </c>
      <c r="BQ166" t="inlineStr">
        <is>
          <t/>
        </is>
      </c>
      <c r="BR166" t="inlineStr">
        <is>
          <t/>
        </is>
      </c>
      <c r="BS166" t="inlineStr">
        <is>
          <t/>
        </is>
      </c>
      <c r="BT166" t="inlineStr">
        <is>
          <t/>
        </is>
      </c>
      <c r="BU166" t="inlineStr">
        <is>
          <t/>
        </is>
      </c>
      <c r="BV166" t="inlineStr">
        <is>
          <t/>
        </is>
      </c>
      <c r="BW166" t="inlineStr">
        <is>
          <t/>
        </is>
      </c>
      <c r="BX166" t="inlineStr">
        <is>
          <t/>
        </is>
      </c>
      <c r="BY166" t="inlineStr">
        <is>
          <t/>
        </is>
      </c>
      <c r="BZ166" t="inlineStr">
        <is>
          <t/>
        </is>
      </c>
      <c r="CA166" t="inlineStr">
        <is>
          <t/>
        </is>
      </c>
      <c r="CB166" t="inlineStr">
        <is>
          <t/>
        </is>
      </c>
      <c r="CC166" t="inlineStr">
        <is>
          <t/>
        </is>
      </c>
      <c r="CD166" t="inlineStr">
        <is>
          <t/>
        </is>
      </c>
      <c r="CE166" t="inlineStr">
        <is>
          <t/>
        </is>
      </c>
      <c r="CF166" t="inlineStr">
        <is>
          <t/>
        </is>
      </c>
      <c r="CG166" t="inlineStr">
        <is>
          <t/>
        </is>
      </c>
      <c r="CH166" t="inlineStr">
        <is>
          <t/>
        </is>
      </c>
      <c r="CI166" t="inlineStr">
        <is>
          <t/>
        </is>
      </c>
      <c r="CJ166" t="inlineStr">
        <is>
          <t/>
        </is>
      </c>
      <c r="CK166" t="inlineStr">
        <is>
          <t/>
        </is>
      </c>
      <c r="CL166" t="inlineStr">
        <is>
          <t/>
        </is>
      </c>
      <c r="CM166" t="inlineStr">
        <is>
          <t/>
        </is>
      </c>
      <c r="CN166" t="inlineStr">
        <is>
          <t/>
        </is>
      </c>
      <c r="CO166" t="inlineStr">
        <is>
          <t/>
        </is>
      </c>
      <c r="CP166" t="inlineStr">
        <is>
          <t/>
        </is>
      </c>
      <c r="CQ166" t="inlineStr">
        <is>
          <t/>
        </is>
      </c>
      <c r="CR166" t="inlineStr">
        <is>
          <t/>
        </is>
      </c>
      <c r="CS166" t="inlineStr">
        <is>
          <t/>
        </is>
      </c>
      <c r="CT166" t="inlineStr">
        <is>
          <t/>
        </is>
      </c>
      <c r="CU166" t="inlineStr">
        <is>
          <t/>
        </is>
      </c>
      <c r="CV166" t="inlineStr">
        <is>
          <t/>
        </is>
      </c>
      <c r="CW166" t="inlineStr">
        <is>
          <t/>
        </is>
      </c>
    </row>
    <row r="167">
      <c r="A167" s="1" t="str">
        <f>HYPERLINK("https://iate.europa.eu/entry/result/767457/all", "767457")</f>
        <v>767457</v>
      </c>
      <c r="B167" t="inlineStr">
        <is>
          <t>LAW</t>
        </is>
      </c>
      <c r="C167" t="inlineStr">
        <is>
          <t>LAW|organisation of the legal system|legal system</t>
        </is>
      </c>
      <c r="D167" t="inlineStr">
        <is>
          <t>yes</t>
        </is>
      </c>
      <c r="E167" t="inlineStr">
        <is>
          <t/>
        </is>
      </c>
      <c r="F167" s="2" t="inlineStr">
        <is>
          <t>материална компетентност</t>
        </is>
      </c>
      <c r="G167" s="2" t="inlineStr">
        <is>
          <t>4</t>
        </is>
      </c>
      <c r="H167" s="2" t="inlineStr">
        <is>
          <t/>
        </is>
      </c>
      <c r="I167" t="inlineStr">
        <is>
          <t>кръгът от въпроси, по които даден орган (съд, прокуратура, административен орган или др.) може да се произнася и да издава актове, с които се регулират тези въпроси</t>
        </is>
      </c>
      <c r="J167" s="2" t="inlineStr">
        <is>
          <t>věcná jurisdikce|
jurisdikce &lt;i&gt;ratione materiae&lt;/i&gt;|
věcná příslušnost</t>
        </is>
      </c>
      <c r="K167" s="2" t="inlineStr">
        <is>
          <t>3|
3|
3</t>
        </is>
      </c>
      <c r="L167" s="2" t="inlineStr">
        <is>
          <t xml:space="preserve">|
|
</t>
        </is>
      </c>
      <c r="M167" t="inlineStr">
        <is>
          <t>okruh témat, jimiž je daný rozhodovací orgán oprávněn se zabývat</t>
        </is>
      </c>
      <c r="N167" s="2" t="inlineStr">
        <is>
          <t>materiel kompetence|
saglig kompetence</t>
        </is>
      </c>
      <c r="O167" s="2" t="inlineStr">
        <is>
          <t>4|
4</t>
        </is>
      </c>
      <c r="P167" s="2" t="inlineStr">
        <is>
          <t xml:space="preserve">|
</t>
        </is>
      </c>
      <c r="Q167" t="inlineStr">
        <is>
          <t/>
        </is>
      </c>
      <c r="R167" s="2" t="inlineStr">
        <is>
          <t>sachliche Zuständigkeit</t>
        </is>
      </c>
      <c r="S167" s="2" t="inlineStr">
        <is>
          <t>3</t>
        </is>
      </c>
      <c r="T167" s="2" t="inlineStr">
        <is>
          <t/>
        </is>
      </c>
      <c r="U167" t="inlineStr">
        <is>
          <t>Nach der sachlichen Zuständigkeit bestimmt sich, welches Gericht in erster Instanz den Rechtsstreit seiner Art nach zu erledigen hat, d. h. ob es sich um ein Amts-, Land-, Arbeits-, Verwaltungs- Finanz- oder Sozialgericht handelt.</t>
        </is>
      </c>
      <c r="V167" s="2" t="inlineStr">
        <is>
          <t>καθ' ύλην αρμοδιότητα</t>
        </is>
      </c>
      <c r="W167" s="2" t="inlineStr">
        <is>
          <t>3</t>
        </is>
      </c>
      <c r="X167" s="2" t="inlineStr">
        <is>
          <t/>
        </is>
      </c>
      <c r="Y167" t="inlineStr">
        <is>
          <t/>
        </is>
      </c>
      <c r="Z167" s="2" t="inlineStr">
        <is>
          <t>jurisdiction &lt;i&gt;ratione materiae&lt;/i&gt;|
jurisdiction related to subject matter|
competence in relation to the subject matter|
subject-matter jurisdiction|
jurisdiction in relation to the subject matter|
subject-matter competence|
subject matter jurisdiction|
material competence</t>
        </is>
      </c>
      <c r="AA167" s="2" t="inlineStr">
        <is>
          <t>3|
3|
3|
3|
3|
3|
1|
3</t>
        </is>
      </c>
      <c r="AB167" s="2" t="inlineStr">
        <is>
          <t xml:space="preserve">|
|
|
|
|
|
|
</t>
        </is>
      </c>
      <c r="AC167" t="inlineStr">
        <is>
          <t>jurisdiction over the nature of the case and the type of relief sought; the extent to which a court can rule on the conduct of persons or the status of things</t>
        </is>
      </c>
      <c r="AD167" s="2" t="inlineStr">
        <is>
          <t>competencia material|
competencia vertical|
competencia objetiva</t>
        </is>
      </c>
      <c r="AE167" s="2" t="inlineStr">
        <is>
          <t>2|
2|
2</t>
        </is>
      </c>
      <c r="AF167" s="2" t="inlineStr">
        <is>
          <t xml:space="preserve">|
|
</t>
        </is>
      </c>
      <c r="AG167" t="inlineStr">
        <is>
          <t>La atribución de una determinada causa, en primera instancia, a un determinado grado jerárquico de tribunales, con exclusión de sus superiores e inferiores.&lt;br&gt;En Derecho civil, la jurisdicción está compuesta de diversos grados, a los que están asignados las distintas clases de procesos, atendiendo bien a la materia, bien a la cuantía.&lt;br&gt;En materia penal, la atribución de un asunto en primera instancia (...) se hace atendiendo a dos criterios: por razón de la materia y por razón de las personas responsables.</t>
        </is>
      </c>
      <c r="AH167" s="2" t="inlineStr">
        <is>
          <t>sisuline pädevus</t>
        </is>
      </c>
      <c r="AI167" s="2" t="inlineStr">
        <is>
          <t>3</t>
        </is>
      </c>
      <c r="AJ167" s="2" t="inlineStr">
        <is>
          <t/>
        </is>
      </c>
      <c r="AK167" t="inlineStr">
        <is>
          <t>vastava institutsiooni õigust mingit valdkonda õiguslikult reguleerida</t>
        </is>
      </c>
      <c r="AL167" s="2" t="inlineStr">
        <is>
          <t>asiallinen toimivalta</t>
        </is>
      </c>
      <c r="AM167" s="2" t="inlineStr">
        <is>
          <t>3</t>
        </is>
      </c>
      <c r="AN167" s="2" t="inlineStr">
        <is>
          <t/>
        </is>
      </c>
      <c r="AO167" t="inlineStr">
        <is>
          <t>"Tuomioistuinten asiallinen toimivalta perustuu siihen seikkaan, että on katsottu tarpeelliseksi saattaa erilaatuiset jutut kokoonpanoltaan erilaisten tuomioistuinten käsiteltäviksi. Asiallisesta toimivallasta puhutaankin yleensä silloin, kun tuomioistuinten välinen työnjako on määrätty juttujen laadun perusteella (ratio materiae)."</t>
        </is>
      </c>
      <c r="AP167" s="2" t="inlineStr">
        <is>
          <t>compétence ratione materiae|
compétence matérielle|
compétence d'attribution</t>
        </is>
      </c>
      <c r="AQ167" s="2" t="inlineStr">
        <is>
          <t>3|
3|
3</t>
        </is>
      </c>
      <c r="AR167" s="2" t="inlineStr">
        <is>
          <t xml:space="preserve">|
|
</t>
        </is>
      </c>
      <c r="AS167" t="inlineStr">
        <is>
          <t>aptitude d'une juridiction à connaître d'un litige en fonction de la nature et du montant de celui-ci.</t>
        </is>
      </c>
      <c r="AT167" s="2" t="inlineStr">
        <is>
          <t>dlínse ratione materiae|
dlínse ábhair</t>
        </is>
      </c>
      <c r="AU167" s="2" t="inlineStr">
        <is>
          <t>3|
3</t>
        </is>
      </c>
      <c r="AV167" s="2" t="inlineStr">
        <is>
          <t xml:space="preserve">|
</t>
        </is>
      </c>
      <c r="AW167" t="inlineStr">
        <is>
          <t/>
        </is>
      </c>
      <c r="AX167" s="2" t="inlineStr">
        <is>
          <t>stvarna nadležnost</t>
        </is>
      </c>
      <c r="AY167" s="2" t="inlineStr">
        <is>
          <t>3</t>
        </is>
      </c>
      <c r="AZ167" s="2" t="inlineStr">
        <is>
          <t/>
        </is>
      </c>
      <c r="BA167" t="inlineStr">
        <is>
          <t/>
        </is>
      </c>
      <c r="BB167" s="2" t="inlineStr">
        <is>
          <t>hatáskör</t>
        </is>
      </c>
      <c r="BC167" s="2" t="inlineStr">
        <is>
          <t>4</t>
        </is>
      </c>
      <c r="BD167" s="2" t="inlineStr">
        <is>
          <t/>
        </is>
      </c>
      <c r="BE167" t="inlineStr">
        <is>
          <t/>
        </is>
      </c>
      <c r="BF167" s="2" t="inlineStr">
        <is>
          <t>competenza per materia|
competenza "ratione materiae"</t>
        </is>
      </c>
      <c r="BG167" s="2" t="inlineStr">
        <is>
          <t>2|
2</t>
        </is>
      </c>
      <c r="BH167" s="2" t="inlineStr">
        <is>
          <t xml:space="preserve">|
</t>
        </is>
      </c>
      <c r="BI167" t="inlineStr">
        <is>
          <t>Nel processo penale: la competenza determinata in relazione alla gravità del reato o alla misura della pena; nel processo civile o amministrativo: la competenza determinata in relazione all'oggetto della controversia.</t>
        </is>
      </c>
      <c r="BJ167" s="2" t="inlineStr">
        <is>
          <t>dalykinis teismingumas|
dalykinė kompetencija</t>
        </is>
      </c>
      <c r="BK167" s="2" t="inlineStr">
        <is>
          <t>3|
3</t>
        </is>
      </c>
      <c r="BL167" s="2" t="inlineStr">
        <is>
          <t xml:space="preserve">|
</t>
        </is>
      </c>
      <c r="BM167" t="inlineStr">
        <is>
          <t/>
        </is>
      </c>
      <c r="BN167" s="2" t="inlineStr">
        <is>
          <t>&lt;i&gt;ratione materiae&lt;/i&gt; jurisdikcija|
piekritība pēc būtības</t>
        </is>
      </c>
      <c r="BO167" s="2" t="inlineStr">
        <is>
          <t>2|
3</t>
        </is>
      </c>
      <c r="BP167" s="2" t="inlineStr">
        <is>
          <t xml:space="preserve">|
</t>
        </is>
      </c>
      <c r="BQ167" t="inlineStr">
        <is>
          <t>Tiesas pilnvaras tiesāt konkrēta veida lietas vai lietas, kas saistītas ar konkrētu jomu.</t>
        </is>
      </c>
      <c r="BR167" s="2" t="inlineStr">
        <is>
          <t>kompetenza materjali|
ġuriżdizzjoni &lt;i&gt;ratione materiae&lt;/i&gt;|
kompetenza &lt;i&gt;ratione materiae&lt;/i&gt;</t>
        </is>
      </c>
      <c r="BS167" s="2" t="inlineStr">
        <is>
          <t>3|
3|
3</t>
        </is>
      </c>
      <c r="BT167" s="2" t="inlineStr">
        <is>
          <t xml:space="preserve">|
|
</t>
        </is>
      </c>
      <c r="BU167" t="inlineStr">
        <is>
          <t>ġuriżdizzjoni fuq in-natura tal-kawżi u t-tip ta’ rimedji mfittxija, l-estent sa fejn qorti tista' tiddeċiedi fuq il-kondotta ta’ persuni jew l-istat tal-affarijiet</t>
        </is>
      </c>
      <c r="BV167" s="2" t="inlineStr">
        <is>
          <t>materiële bevoegdheid|
absolute bevoegdheid|
volstrekte bevoegdheid</t>
        </is>
      </c>
      <c r="BW167" s="2" t="inlineStr">
        <is>
          <t>3|
3|
3</t>
        </is>
      </c>
      <c r="BX167" s="2" t="inlineStr">
        <is>
          <t xml:space="preserve">|
|
</t>
        </is>
      </c>
      <c r="BY167" t="inlineStr">
        <is>
          <t>"rechtsmacht bepaald naar het onderwerp, de waarde en in voorkomend geval het spoedeisend karakter van de vordering of de hoedanigheid van de procespartijen""</t>
        </is>
      </c>
      <c r="BZ167" s="2" t="inlineStr">
        <is>
          <t>właściwość rzeczowa</t>
        </is>
      </c>
      <c r="CA167" s="2" t="inlineStr">
        <is>
          <t>3</t>
        </is>
      </c>
      <c r="CB167" s="2" t="inlineStr">
        <is>
          <t/>
        </is>
      </c>
      <c r="CC167" t="inlineStr">
        <is>
          <t/>
        </is>
      </c>
      <c r="CD167" s="2" t="inlineStr">
        <is>
          <t>competência material|
competência em razão da matéria</t>
        </is>
      </c>
      <c r="CE167" s="2" t="inlineStr">
        <is>
          <t>2|
2</t>
        </is>
      </c>
      <c r="CF167" s="2" t="inlineStr">
        <is>
          <t xml:space="preserve">|
</t>
        </is>
      </c>
      <c r="CG167" t="inlineStr">
        <is>
          <t>Competência relativa às diversas espécies de tribunais de harmonia com as regras que delimitam a jurisdição dos tribunais de acordo com a matéria ou objecto do litígio (Anselmo de Castro, Lic.Proc.Civil, 1964)</t>
        </is>
      </c>
      <c r="CH167" s="2" t="inlineStr">
        <is>
          <t>competență materială</t>
        </is>
      </c>
      <c r="CI167" s="2" t="inlineStr">
        <is>
          <t>3</t>
        </is>
      </c>
      <c r="CJ167" s="2" t="inlineStr">
        <is>
          <t/>
        </is>
      </c>
      <c r="CK167" t="inlineStr">
        <is>
          <t>criteriul cu ajutorul căruia se stabilește care dintre organele judiciare de grade diferite pot soluționa anumite cauze</t>
        </is>
      </c>
      <c r="CL167" s="2" t="inlineStr">
        <is>
          <t>vecná príslušnosť</t>
        </is>
      </c>
      <c r="CM167" s="2" t="inlineStr">
        <is>
          <t>3</t>
        </is>
      </c>
      <c r="CN167" s="2" t="inlineStr">
        <is>
          <t/>
        </is>
      </c>
      <c r="CO167" t="inlineStr">
        <is>
          <t>stanovenie oprávnení resp. pôsobnosti určitého orgánu alebo súdu na rozhodovanie alebo prejednávanie určitého okruhu vecí</t>
        </is>
      </c>
      <c r="CP167" s="2" t="inlineStr">
        <is>
          <t>stvarna pristojnost</t>
        </is>
      </c>
      <c r="CQ167" s="2" t="inlineStr">
        <is>
          <t>2</t>
        </is>
      </c>
      <c r="CR167" s="2" t="inlineStr">
        <is>
          <t/>
        </is>
      </c>
      <c r="CS167" t="inlineStr">
        <is>
          <t/>
        </is>
      </c>
      <c r="CT167" s="2" t="inlineStr">
        <is>
          <t>materiell behörighet</t>
        </is>
      </c>
      <c r="CU167" s="2" t="inlineStr">
        <is>
          <t>3</t>
        </is>
      </c>
      <c r="CV167" s="2" t="inlineStr">
        <is>
          <t/>
        </is>
      </c>
      <c r="CW167" t="inlineStr">
        <is>
          <t/>
        </is>
      </c>
    </row>
    <row r="168">
      <c r="A168" s="1" t="str">
        <f>HYPERLINK("https://iate.europa.eu/entry/result/763467/all", "763467")</f>
        <v>763467</v>
      </c>
      <c r="B168" t="inlineStr">
        <is>
          <t>PRODUCTION, TECHNOLOGY AND RESEARCH</t>
        </is>
      </c>
      <c r="C168" t="inlineStr">
        <is>
          <t>PRODUCTION, TECHNOLOGY AND RESEARCH|research and intellectual property|intellectual property</t>
        </is>
      </c>
      <c r="D168" t="inlineStr">
        <is>
          <t>no</t>
        </is>
      </c>
      <c r="E168" t="inlineStr">
        <is>
          <t/>
        </is>
      </c>
      <c r="F168" t="inlineStr">
        <is>
          <t/>
        </is>
      </c>
      <c r="G168" t="inlineStr">
        <is>
          <t/>
        </is>
      </c>
      <c r="H168" t="inlineStr">
        <is>
          <t/>
        </is>
      </c>
      <c r="I168" t="inlineStr">
        <is>
          <t/>
        </is>
      </c>
      <c r="J168" t="inlineStr">
        <is>
          <t/>
        </is>
      </c>
      <c r="K168" t="inlineStr">
        <is>
          <t/>
        </is>
      </c>
      <c r="L168" t="inlineStr">
        <is>
          <t/>
        </is>
      </c>
      <c r="M168" t="inlineStr">
        <is>
          <t/>
        </is>
      </c>
      <c r="N168" s="2" t="inlineStr">
        <is>
          <t>gøre tilgængelig for offentligheden</t>
        </is>
      </c>
      <c r="O168" s="2" t="inlineStr">
        <is>
          <t>4</t>
        </is>
      </c>
      <c r="P168" s="2" t="inlineStr">
        <is>
          <t/>
        </is>
      </c>
      <c r="Q168" t="inlineStr">
        <is>
          <t/>
        </is>
      </c>
      <c r="R168" s="2" t="inlineStr">
        <is>
          <t>öffentlich auslegen</t>
        </is>
      </c>
      <c r="S168" s="2" t="inlineStr">
        <is>
          <t>1</t>
        </is>
      </c>
      <c r="T168" s="2" t="inlineStr">
        <is>
          <t/>
        </is>
      </c>
      <c r="U168" t="inlineStr">
        <is>
          <t/>
        </is>
      </c>
      <c r="V168" s="2" t="inlineStr">
        <is>
          <t>υποβάλλω σε δημοσιότητα' υποβάλλομαι σε δημοσιότητα</t>
        </is>
      </c>
      <c r="W168" s="2" t="inlineStr">
        <is>
          <t>3</t>
        </is>
      </c>
      <c r="X168" s="2" t="inlineStr">
        <is>
          <t/>
        </is>
      </c>
      <c r="Y168" t="inlineStr">
        <is>
          <t/>
        </is>
      </c>
      <c r="Z168" s="2" t="inlineStr">
        <is>
          <t>to lay open to public inspection</t>
        </is>
      </c>
      <c r="AA168" s="2" t="inlineStr">
        <is>
          <t>1</t>
        </is>
      </c>
      <c r="AB168" s="2" t="inlineStr">
        <is>
          <t/>
        </is>
      </c>
      <c r="AC168" t="inlineStr">
        <is>
          <t/>
        </is>
      </c>
      <c r="AD168" s="2" t="inlineStr">
        <is>
          <t>someter a inspección pública</t>
        </is>
      </c>
      <c r="AE168" s="2" t="inlineStr">
        <is>
          <t>3</t>
        </is>
      </c>
      <c r="AF168" s="2" t="inlineStr">
        <is>
          <t/>
        </is>
      </c>
      <c r="AG168" t="inlineStr">
        <is>
          <t/>
        </is>
      </c>
      <c r="AH168" t="inlineStr">
        <is>
          <t/>
        </is>
      </c>
      <c r="AI168" t="inlineStr">
        <is>
          <t/>
        </is>
      </c>
      <c r="AJ168" t="inlineStr">
        <is>
          <t/>
        </is>
      </c>
      <c r="AK168" t="inlineStr">
        <is>
          <t/>
        </is>
      </c>
      <c r="AL168" s="2" t="inlineStr">
        <is>
          <t>saattaa yleisesti tarkastettavaksi</t>
        </is>
      </c>
      <c r="AM168" s="2" t="inlineStr">
        <is>
          <t>2</t>
        </is>
      </c>
      <c r="AN168" s="2" t="inlineStr">
        <is>
          <t/>
        </is>
      </c>
      <c r="AO168" t="inlineStr">
        <is>
          <t/>
        </is>
      </c>
      <c r="AP168" s="2" t="inlineStr">
        <is>
          <t>soumettre à l'inspection publique</t>
        </is>
      </c>
      <c r="AQ168" s="2" t="inlineStr">
        <is>
          <t>3</t>
        </is>
      </c>
      <c r="AR168" s="2" t="inlineStr">
        <is>
          <t/>
        </is>
      </c>
      <c r="AS168" t="inlineStr">
        <is>
          <t/>
        </is>
      </c>
      <c r="AT168" t="inlineStr">
        <is>
          <t/>
        </is>
      </c>
      <c r="AU168" t="inlineStr">
        <is>
          <t/>
        </is>
      </c>
      <c r="AV168" t="inlineStr">
        <is>
          <t/>
        </is>
      </c>
      <c r="AW168" t="inlineStr">
        <is>
          <t/>
        </is>
      </c>
      <c r="AX168" t="inlineStr">
        <is>
          <t/>
        </is>
      </c>
      <c r="AY168" t="inlineStr">
        <is>
          <t/>
        </is>
      </c>
      <c r="AZ168" t="inlineStr">
        <is>
          <t/>
        </is>
      </c>
      <c r="BA168" t="inlineStr">
        <is>
          <t/>
        </is>
      </c>
      <c r="BB168" t="inlineStr">
        <is>
          <t/>
        </is>
      </c>
      <c r="BC168" t="inlineStr">
        <is>
          <t/>
        </is>
      </c>
      <c r="BD168" t="inlineStr">
        <is>
          <t/>
        </is>
      </c>
      <c r="BE168" t="inlineStr">
        <is>
          <t/>
        </is>
      </c>
      <c r="BF168" t="inlineStr">
        <is>
          <t/>
        </is>
      </c>
      <c r="BG168" t="inlineStr">
        <is>
          <t/>
        </is>
      </c>
      <c r="BH168" t="inlineStr">
        <is>
          <t/>
        </is>
      </c>
      <c r="BI168" t="inlineStr">
        <is>
          <t/>
        </is>
      </c>
      <c r="BJ168" t="inlineStr">
        <is>
          <t/>
        </is>
      </c>
      <c r="BK168" t="inlineStr">
        <is>
          <t/>
        </is>
      </c>
      <c r="BL168" t="inlineStr">
        <is>
          <t/>
        </is>
      </c>
      <c r="BM168" t="inlineStr">
        <is>
          <t/>
        </is>
      </c>
      <c r="BN168" t="inlineStr">
        <is>
          <t/>
        </is>
      </c>
      <c r="BO168" t="inlineStr">
        <is>
          <t/>
        </is>
      </c>
      <c r="BP168" t="inlineStr">
        <is>
          <t/>
        </is>
      </c>
      <c r="BQ168" t="inlineStr">
        <is>
          <t/>
        </is>
      </c>
      <c r="BR168" t="inlineStr">
        <is>
          <t/>
        </is>
      </c>
      <c r="BS168" t="inlineStr">
        <is>
          <t/>
        </is>
      </c>
      <c r="BT168" t="inlineStr">
        <is>
          <t/>
        </is>
      </c>
      <c r="BU168" t="inlineStr">
        <is>
          <t/>
        </is>
      </c>
      <c r="BV168" t="inlineStr">
        <is>
          <t/>
        </is>
      </c>
      <c r="BW168" t="inlineStr">
        <is>
          <t/>
        </is>
      </c>
      <c r="BX168" t="inlineStr">
        <is>
          <t/>
        </is>
      </c>
      <c r="BY168" t="inlineStr">
        <is>
          <t/>
        </is>
      </c>
      <c r="BZ168" t="inlineStr">
        <is>
          <t/>
        </is>
      </c>
      <c r="CA168" t="inlineStr">
        <is>
          <t/>
        </is>
      </c>
      <c r="CB168" t="inlineStr">
        <is>
          <t/>
        </is>
      </c>
      <c r="CC168" t="inlineStr">
        <is>
          <t/>
        </is>
      </c>
      <c r="CD168" t="inlineStr">
        <is>
          <t/>
        </is>
      </c>
      <c r="CE168" t="inlineStr">
        <is>
          <t/>
        </is>
      </c>
      <c r="CF168" t="inlineStr">
        <is>
          <t/>
        </is>
      </c>
      <c r="CG168" t="inlineStr">
        <is>
          <t/>
        </is>
      </c>
      <c r="CH168" t="inlineStr">
        <is>
          <t/>
        </is>
      </c>
      <c r="CI168" t="inlineStr">
        <is>
          <t/>
        </is>
      </c>
      <c r="CJ168" t="inlineStr">
        <is>
          <t/>
        </is>
      </c>
      <c r="CK168" t="inlineStr">
        <is>
          <t/>
        </is>
      </c>
      <c r="CL168" t="inlineStr">
        <is>
          <t/>
        </is>
      </c>
      <c r="CM168" t="inlineStr">
        <is>
          <t/>
        </is>
      </c>
      <c r="CN168" t="inlineStr">
        <is>
          <t/>
        </is>
      </c>
      <c r="CO168" t="inlineStr">
        <is>
          <t/>
        </is>
      </c>
      <c r="CP168" t="inlineStr">
        <is>
          <t/>
        </is>
      </c>
      <c r="CQ168" t="inlineStr">
        <is>
          <t/>
        </is>
      </c>
      <c r="CR168" t="inlineStr">
        <is>
          <t/>
        </is>
      </c>
      <c r="CS168" t="inlineStr">
        <is>
          <t/>
        </is>
      </c>
      <c r="CT168" t="inlineStr">
        <is>
          <t/>
        </is>
      </c>
      <c r="CU168" t="inlineStr">
        <is>
          <t/>
        </is>
      </c>
      <c r="CV168" t="inlineStr">
        <is>
          <t/>
        </is>
      </c>
      <c r="CW168" t="inlineStr">
        <is>
          <t/>
        </is>
      </c>
    </row>
    <row r="169">
      <c r="A169" s="1" t="str">
        <f>HYPERLINK("https://iate.europa.eu/entry/result/1100576/all", "1100576")</f>
        <v>1100576</v>
      </c>
      <c r="B169" t="inlineStr">
        <is>
          <t>LAW</t>
        </is>
      </c>
      <c r="C169" t="inlineStr">
        <is>
          <t>LAW</t>
        </is>
      </c>
      <c r="D169" t="inlineStr">
        <is>
          <t>no</t>
        </is>
      </c>
      <c r="E169" t="inlineStr">
        <is>
          <t/>
        </is>
      </c>
      <c r="F169" t="inlineStr">
        <is>
          <t/>
        </is>
      </c>
      <c r="G169" t="inlineStr">
        <is>
          <t/>
        </is>
      </c>
      <c r="H169" t="inlineStr">
        <is>
          <t/>
        </is>
      </c>
      <c r="I169" t="inlineStr">
        <is>
          <t/>
        </is>
      </c>
      <c r="J169" t="inlineStr">
        <is>
          <t/>
        </is>
      </c>
      <c r="K169" t="inlineStr">
        <is>
          <t/>
        </is>
      </c>
      <c r="L169" t="inlineStr">
        <is>
          <t/>
        </is>
      </c>
      <c r="M169" t="inlineStr">
        <is>
          <t/>
        </is>
      </c>
      <c r="N169" s="2" t="inlineStr">
        <is>
          <t>handling,der foretages i forsøgsøjemed</t>
        </is>
      </c>
      <c r="O169" s="2" t="inlineStr">
        <is>
          <t>3</t>
        </is>
      </c>
      <c r="P169" s="2" t="inlineStr">
        <is>
          <t/>
        </is>
      </c>
      <c r="Q169" t="inlineStr">
        <is>
          <t/>
        </is>
      </c>
      <c r="R169" s="2" t="inlineStr">
        <is>
          <t>Handlung zu Versuchszwecken</t>
        </is>
      </c>
      <c r="S169" s="2" t="inlineStr">
        <is>
          <t>3</t>
        </is>
      </c>
      <c r="T169" s="2" t="inlineStr">
        <is>
          <t/>
        </is>
      </c>
      <c r="U169" t="inlineStr">
        <is>
          <t/>
        </is>
      </c>
      <c r="V169" s="2" t="inlineStr">
        <is>
          <t>ενέργεια που γίνεται για πειραματικούς σκοπούς</t>
        </is>
      </c>
      <c r="W169" s="2" t="inlineStr">
        <is>
          <t>3</t>
        </is>
      </c>
      <c r="X169" s="2" t="inlineStr">
        <is>
          <t/>
        </is>
      </c>
      <c r="Y169" t="inlineStr">
        <is>
          <t/>
        </is>
      </c>
      <c r="Z169" s="2" t="inlineStr">
        <is>
          <t>act done for experimental purposes</t>
        </is>
      </c>
      <c r="AA169" s="2" t="inlineStr">
        <is>
          <t>3</t>
        </is>
      </c>
      <c r="AB169" s="2" t="inlineStr">
        <is>
          <t/>
        </is>
      </c>
      <c r="AC169" t="inlineStr">
        <is>
          <t/>
        </is>
      </c>
      <c r="AD169" s="2" t="inlineStr">
        <is>
          <t>acto realizado con fines experimentales</t>
        </is>
      </c>
      <c r="AE169" s="2" t="inlineStr">
        <is>
          <t>3</t>
        </is>
      </c>
      <c r="AF169" s="2" t="inlineStr">
        <is>
          <t/>
        </is>
      </c>
      <c r="AG169" t="inlineStr">
        <is>
          <t/>
        </is>
      </c>
      <c r="AH169" t="inlineStr">
        <is>
          <t/>
        </is>
      </c>
      <c r="AI169" t="inlineStr">
        <is>
          <t/>
        </is>
      </c>
      <c r="AJ169" t="inlineStr">
        <is>
          <t/>
        </is>
      </c>
      <c r="AK169" t="inlineStr">
        <is>
          <t/>
        </is>
      </c>
      <c r="AL169" t="inlineStr">
        <is>
          <t/>
        </is>
      </c>
      <c r="AM169" t="inlineStr">
        <is>
          <t/>
        </is>
      </c>
      <c r="AN169" t="inlineStr">
        <is>
          <t/>
        </is>
      </c>
      <c r="AO169" t="inlineStr">
        <is>
          <t/>
        </is>
      </c>
      <c r="AP169" s="2" t="inlineStr">
        <is>
          <t>acte accompli à des fins expérimentales</t>
        </is>
      </c>
      <c r="AQ169" s="2" t="inlineStr">
        <is>
          <t>3</t>
        </is>
      </c>
      <c r="AR169" s="2" t="inlineStr">
        <is>
          <t/>
        </is>
      </c>
      <c r="AS169" t="inlineStr">
        <is>
          <t/>
        </is>
      </c>
      <c r="AT169" t="inlineStr">
        <is>
          <t/>
        </is>
      </c>
      <c r="AU169" t="inlineStr">
        <is>
          <t/>
        </is>
      </c>
      <c r="AV169" t="inlineStr">
        <is>
          <t/>
        </is>
      </c>
      <c r="AW169" t="inlineStr">
        <is>
          <t/>
        </is>
      </c>
      <c r="AX169" t="inlineStr">
        <is>
          <t/>
        </is>
      </c>
      <c r="AY169" t="inlineStr">
        <is>
          <t/>
        </is>
      </c>
      <c r="AZ169" t="inlineStr">
        <is>
          <t/>
        </is>
      </c>
      <c r="BA169" t="inlineStr">
        <is>
          <t/>
        </is>
      </c>
      <c r="BB169" t="inlineStr">
        <is>
          <t/>
        </is>
      </c>
      <c r="BC169" t="inlineStr">
        <is>
          <t/>
        </is>
      </c>
      <c r="BD169" t="inlineStr">
        <is>
          <t/>
        </is>
      </c>
      <c r="BE169" t="inlineStr">
        <is>
          <t/>
        </is>
      </c>
      <c r="BF169" s="2" t="inlineStr">
        <is>
          <t>atto compiuto a fini di sperimentazione</t>
        </is>
      </c>
      <c r="BG169" s="2" t="inlineStr">
        <is>
          <t>3</t>
        </is>
      </c>
      <c r="BH169" s="2" t="inlineStr">
        <is>
          <t/>
        </is>
      </c>
      <c r="BI169" t="inlineStr">
        <is>
          <t/>
        </is>
      </c>
      <c r="BJ169" t="inlineStr">
        <is>
          <t/>
        </is>
      </c>
      <c r="BK169" t="inlineStr">
        <is>
          <t/>
        </is>
      </c>
      <c r="BL169" t="inlineStr">
        <is>
          <t/>
        </is>
      </c>
      <c r="BM169" t="inlineStr">
        <is>
          <t/>
        </is>
      </c>
      <c r="BN169" t="inlineStr">
        <is>
          <t/>
        </is>
      </c>
      <c r="BO169" t="inlineStr">
        <is>
          <t/>
        </is>
      </c>
      <c r="BP169" t="inlineStr">
        <is>
          <t/>
        </is>
      </c>
      <c r="BQ169" t="inlineStr">
        <is>
          <t/>
        </is>
      </c>
      <c r="BR169" t="inlineStr">
        <is>
          <t/>
        </is>
      </c>
      <c r="BS169" t="inlineStr">
        <is>
          <t/>
        </is>
      </c>
      <c r="BT169" t="inlineStr">
        <is>
          <t/>
        </is>
      </c>
      <c r="BU169" t="inlineStr">
        <is>
          <t/>
        </is>
      </c>
      <c r="BV169" s="2" t="inlineStr">
        <is>
          <t>handeling voor experimentele doeleinden</t>
        </is>
      </c>
      <c r="BW169" s="2" t="inlineStr">
        <is>
          <t>3</t>
        </is>
      </c>
      <c r="BX169" s="2" t="inlineStr">
        <is>
          <t/>
        </is>
      </c>
      <c r="BY169" t="inlineStr">
        <is>
          <t/>
        </is>
      </c>
      <c r="BZ169" t="inlineStr">
        <is>
          <t/>
        </is>
      </c>
      <c r="CA169" t="inlineStr">
        <is>
          <t/>
        </is>
      </c>
      <c r="CB169" t="inlineStr">
        <is>
          <t/>
        </is>
      </c>
      <c r="CC169" t="inlineStr">
        <is>
          <t/>
        </is>
      </c>
      <c r="CD169" s="2" t="inlineStr">
        <is>
          <t>ato para fins experimentais</t>
        </is>
      </c>
      <c r="CE169" s="2" t="inlineStr">
        <is>
          <t>3</t>
        </is>
      </c>
      <c r="CF169" s="2" t="inlineStr">
        <is>
          <t/>
        </is>
      </c>
      <c r="CG169" t="inlineStr">
        <is>
          <t/>
        </is>
      </c>
      <c r="CH169" t="inlineStr">
        <is>
          <t/>
        </is>
      </c>
      <c r="CI169" t="inlineStr">
        <is>
          <t/>
        </is>
      </c>
      <c r="CJ169" t="inlineStr">
        <is>
          <t/>
        </is>
      </c>
      <c r="CK169" t="inlineStr">
        <is>
          <t/>
        </is>
      </c>
      <c r="CL169" t="inlineStr">
        <is>
          <t/>
        </is>
      </c>
      <c r="CM169" t="inlineStr">
        <is>
          <t/>
        </is>
      </c>
      <c r="CN169" t="inlineStr">
        <is>
          <t/>
        </is>
      </c>
      <c r="CO169" t="inlineStr">
        <is>
          <t/>
        </is>
      </c>
      <c r="CP169" t="inlineStr">
        <is>
          <t/>
        </is>
      </c>
      <c r="CQ169" t="inlineStr">
        <is>
          <t/>
        </is>
      </c>
      <c r="CR169" t="inlineStr">
        <is>
          <t/>
        </is>
      </c>
      <c r="CS169" t="inlineStr">
        <is>
          <t/>
        </is>
      </c>
      <c r="CT169" t="inlineStr">
        <is>
          <t/>
        </is>
      </c>
      <c r="CU169" t="inlineStr">
        <is>
          <t/>
        </is>
      </c>
      <c r="CV169" t="inlineStr">
        <is>
          <t/>
        </is>
      </c>
      <c r="CW169" t="inlineStr">
        <is>
          <t/>
        </is>
      </c>
    </row>
    <row r="170">
      <c r="A170" s="1" t="str">
        <f>HYPERLINK("https://iate.europa.eu/entry/result/3578362/all", "3578362")</f>
        <v>3578362</v>
      </c>
      <c r="B170" t="inlineStr">
        <is>
          <t>PRODUCTION, TECHNOLOGY AND RESEARCH</t>
        </is>
      </c>
      <c r="C170" t="inlineStr">
        <is>
          <t>PRODUCTION, TECHNOLOGY AND RESEARCH|research and intellectual property|intellectual property;PRODUCTION, TECHNOLOGY AND RESEARCH|research and intellectual property</t>
        </is>
      </c>
      <c r="D170" t="inlineStr">
        <is>
          <t>no</t>
        </is>
      </c>
      <c r="E170" t="inlineStr">
        <is>
          <t/>
        </is>
      </c>
      <c r="F170" s="2" t="inlineStr">
        <is>
          <t>Международна класификация на промишлените дизайни</t>
        </is>
      </c>
      <c r="G170" s="2" t="inlineStr">
        <is>
          <t>3</t>
        </is>
      </c>
      <c r="H170" s="2" t="inlineStr">
        <is>
          <t/>
        </is>
      </c>
      <c r="I170" t="inlineStr">
        <is>
          <t/>
        </is>
      </c>
      <c r="J170" s="2" t="inlineStr">
        <is>
          <t>mezinárodní třídění průmyslových vzorů</t>
        </is>
      </c>
      <c r="K170" s="2" t="inlineStr">
        <is>
          <t>3</t>
        </is>
      </c>
      <c r="L170" s="2" t="inlineStr">
        <is>
          <t/>
        </is>
      </c>
      <c r="M170" t="inlineStr">
        <is>
          <t/>
        </is>
      </c>
      <c r="N170" s="2" t="inlineStr">
        <is>
          <t>den internationale klassifikation af industrielle mønstre og modeller</t>
        </is>
      </c>
      <c r="O170" s="2" t="inlineStr">
        <is>
          <t>3</t>
        </is>
      </c>
      <c r="P170" s="2" t="inlineStr">
        <is>
          <t/>
        </is>
      </c>
      <c r="Q170" t="inlineStr">
        <is>
          <t/>
        </is>
      </c>
      <c r="R170" s="2" t="inlineStr">
        <is>
          <t>Internationale Klassifikation für gewerbliche Muster und Modelle|
Locarno-Klassifikation</t>
        </is>
      </c>
      <c r="S170" s="2" t="inlineStr">
        <is>
          <t>4|
4</t>
        </is>
      </c>
      <c r="T170" s="2" t="inlineStr">
        <is>
          <t xml:space="preserve">|
</t>
        </is>
      </c>
      <c r="U170" t="inlineStr">
        <is>
          <t>internationales System zur Klassifizierung von gewerblichen Mustern und Modellen auf der Grundlage des Abkommens von Locarno aus dem Jahr 1968 (in der Regel als Locarno-Klassifikation bezeichnet)</t>
        </is>
      </c>
      <c r="V170" s="2" t="inlineStr">
        <is>
          <t>διεθνής ταξινόμηση των βιομηχανικών σχεδίων και υποδειγμάτων</t>
        </is>
      </c>
      <c r="W170" s="2" t="inlineStr">
        <is>
          <t>3</t>
        </is>
      </c>
      <c r="X170" s="2" t="inlineStr">
        <is>
          <t/>
        </is>
      </c>
      <c r="Y170" t="inlineStr">
        <is>
          <t/>
        </is>
      </c>
      <c r="Z170" s="2" t="inlineStr">
        <is>
          <t>International Classification for Industrial Designs</t>
        </is>
      </c>
      <c r="AA170" s="2" t="inlineStr">
        <is>
          <t>4</t>
        </is>
      </c>
      <c r="AB170" s="2" t="inlineStr">
        <is>
          <t/>
        </is>
      </c>
      <c r="AC170" t="inlineStr">
        <is>
          <t>international system for the classification of industrial designs based on the Locarno Agreement of 1968 (commonly referred to as the Locarno Classification)</t>
        </is>
      </c>
      <c r="AD170" s="2" t="inlineStr">
        <is>
          <t>Clasificación de Locarno|
Clasificación Internacional de Dibujos o Modelos Industriales</t>
        </is>
      </c>
      <c r="AE170" s="2" t="inlineStr">
        <is>
          <t>4|
4</t>
        </is>
      </c>
      <c r="AF170" s="2" t="inlineStr">
        <is>
          <t xml:space="preserve">|
</t>
        </is>
      </c>
      <c r="AG170" t="inlineStr">
        <is>
          <t>sistema internacional de clasificación de los dibujos o modelos industriales basado en el Acuerdo de Locarno de 1968 (más conocido como Clasificación de Locarno)</t>
        </is>
      </c>
      <c r="AH170" s="2" t="inlineStr">
        <is>
          <t>tööstusdisainilahenduste rahvusvaheline klassifikatsioon</t>
        </is>
      </c>
      <c r="AI170" s="2" t="inlineStr">
        <is>
          <t>3</t>
        </is>
      </c>
      <c r="AJ170" s="2" t="inlineStr">
        <is>
          <t/>
        </is>
      </c>
      <c r="AK170" t="inlineStr">
        <is>
          <t/>
        </is>
      </c>
      <c r="AL170" s="2" t="inlineStr">
        <is>
          <t>teollisuusmallien kansainvälinen luokitus</t>
        </is>
      </c>
      <c r="AM170" s="2" t="inlineStr">
        <is>
          <t>3</t>
        </is>
      </c>
      <c r="AN170" s="2" t="inlineStr">
        <is>
          <t/>
        </is>
      </c>
      <c r="AO170" t="inlineStr">
        <is>
          <t/>
        </is>
      </c>
      <c r="AP170" s="2" t="inlineStr">
        <is>
          <t>classification internationale pour les dessins et modèles industriels|
classification de Locarno</t>
        </is>
      </c>
      <c r="AQ170" s="2" t="inlineStr">
        <is>
          <t>4|
4</t>
        </is>
      </c>
      <c r="AR170" s="2" t="inlineStr">
        <is>
          <t xml:space="preserve">|
</t>
        </is>
      </c>
      <c r="AS170" t="inlineStr">
        <is>
          <t>système international de classification des dessins ou modèles industriels fondée sur l’Arrangement de Locarno (de 1968) (dite "classification de Locarno")</t>
        </is>
      </c>
      <c r="AT170" t="inlineStr">
        <is>
          <t/>
        </is>
      </c>
      <c r="AU170" t="inlineStr">
        <is>
          <t/>
        </is>
      </c>
      <c r="AV170" t="inlineStr">
        <is>
          <t/>
        </is>
      </c>
      <c r="AW170" t="inlineStr">
        <is>
          <t/>
        </is>
      </c>
      <c r="AX170" s="2" t="inlineStr">
        <is>
          <t>Međunarodna klasifikacija za industrijskidizajn</t>
        </is>
      </c>
      <c r="AY170" s="2" t="inlineStr">
        <is>
          <t>3</t>
        </is>
      </c>
      <c r="AZ170" s="2" t="inlineStr">
        <is>
          <t/>
        </is>
      </c>
      <c r="BA170" t="inlineStr">
        <is>
          <t/>
        </is>
      </c>
      <c r="BB170" s="2" t="inlineStr">
        <is>
          <t>ipari minták nemzetközi osztályozása</t>
        </is>
      </c>
      <c r="BC170" s="2" t="inlineStr">
        <is>
          <t>3</t>
        </is>
      </c>
      <c r="BD170" s="2" t="inlineStr">
        <is>
          <t/>
        </is>
      </c>
      <c r="BE170" t="inlineStr">
        <is>
          <t/>
        </is>
      </c>
      <c r="BF170" s="2" t="inlineStr">
        <is>
          <t>classificazione internazionale dei disegni e modelli industriali</t>
        </is>
      </c>
      <c r="BG170" s="2" t="inlineStr">
        <is>
          <t>4</t>
        </is>
      </c>
      <c r="BH170" s="2" t="inlineStr">
        <is>
          <t/>
        </is>
      </c>
      <c r="BI170" t="inlineStr">
        <is>
          <t>ripartizione adottata ufficialmente a livello internazionale a seguito dell'Accordo di Locarno del 1968 in cui i disegni e modelli sono identificati per classi merceologiche</t>
        </is>
      </c>
      <c r="BJ170" s="2" t="inlineStr">
        <is>
          <t>tarptautinė pramoninio dizaino klasifikacija</t>
        </is>
      </c>
      <c r="BK170" s="2" t="inlineStr">
        <is>
          <t>3</t>
        </is>
      </c>
      <c r="BL170" s="2" t="inlineStr">
        <is>
          <t/>
        </is>
      </c>
      <c r="BM170" t="inlineStr">
        <is>
          <t/>
        </is>
      </c>
      <c r="BN170" s="2" t="inlineStr">
        <is>
          <t>rūpniecisko dizainparaugu starptautiskā klasifikācija</t>
        </is>
      </c>
      <c r="BO170" s="2" t="inlineStr">
        <is>
          <t>3</t>
        </is>
      </c>
      <c r="BP170" s="2" t="inlineStr">
        <is>
          <t/>
        </is>
      </c>
      <c r="BQ170" t="inlineStr">
        <is>
          <t/>
        </is>
      </c>
      <c r="BR170" s="2" t="inlineStr">
        <is>
          <t>Klassifika Internazzjonali tad-Disinji Industrijali</t>
        </is>
      </c>
      <c r="BS170" s="2" t="inlineStr">
        <is>
          <t>3</t>
        </is>
      </c>
      <c r="BT170" s="2" t="inlineStr">
        <is>
          <t/>
        </is>
      </c>
      <c r="BU170" t="inlineStr">
        <is>
          <t/>
        </is>
      </c>
      <c r="BV170" s="2" t="inlineStr">
        <is>
          <t>internationale classificatie voor tekeningen en modellen van nijverheid</t>
        </is>
      </c>
      <c r="BW170" s="2" t="inlineStr">
        <is>
          <t>3</t>
        </is>
      </c>
      <c r="BX170" s="2" t="inlineStr">
        <is>
          <t/>
        </is>
      </c>
      <c r="BY170" t="inlineStr">
        <is>
          <t/>
        </is>
      </c>
      <c r="BZ170" s="2" t="inlineStr">
        <is>
          <t>Międzynarodowa Klasyfikacja Wzorów Przemysłowych</t>
        </is>
      </c>
      <c r="CA170" s="2" t="inlineStr">
        <is>
          <t>3</t>
        </is>
      </c>
      <c r="CB170" s="2" t="inlineStr">
        <is>
          <t/>
        </is>
      </c>
      <c r="CC170" t="inlineStr">
        <is>
          <t/>
        </is>
      </c>
      <c r="CD170" s="2" t="inlineStr">
        <is>
          <t>Classificação Internacional para Desenhos ou Modelos Industriais</t>
        </is>
      </c>
      <c r="CE170" s="2" t="inlineStr">
        <is>
          <t>3</t>
        </is>
      </c>
      <c r="CF170" s="2" t="inlineStr">
        <is>
          <t/>
        </is>
      </c>
      <c r="CG170" t="inlineStr">
        <is>
          <t/>
        </is>
      </c>
      <c r="CH170" s="2" t="inlineStr">
        <is>
          <t>Clasificarea internațională a desenelor și modelelor industriale</t>
        </is>
      </c>
      <c r="CI170" s="2" t="inlineStr">
        <is>
          <t>3</t>
        </is>
      </c>
      <c r="CJ170" s="2" t="inlineStr">
        <is>
          <t/>
        </is>
      </c>
      <c r="CK170" t="inlineStr">
        <is>
          <t/>
        </is>
      </c>
      <c r="CL170" s="2" t="inlineStr">
        <is>
          <t>medzinárodné triedenie priemyselných vzorov</t>
        </is>
      </c>
      <c r="CM170" s="2" t="inlineStr">
        <is>
          <t>3</t>
        </is>
      </c>
      <c r="CN170" s="2" t="inlineStr">
        <is>
          <t/>
        </is>
      </c>
      <c r="CO170" t="inlineStr">
        <is>
          <t/>
        </is>
      </c>
      <c r="CP170" s="2" t="inlineStr">
        <is>
          <t>Mednarodna klasifikacija industrijskih modelov</t>
        </is>
      </c>
      <c r="CQ170" s="2" t="inlineStr">
        <is>
          <t>3</t>
        </is>
      </c>
      <c r="CR170" s="2" t="inlineStr">
        <is>
          <t/>
        </is>
      </c>
      <c r="CS170" t="inlineStr">
        <is>
          <t/>
        </is>
      </c>
      <c r="CT170" s="2" t="inlineStr">
        <is>
          <t>internationell klassificering för formgivningar</t>
        </is>
      </c>
      <c r="CU170" s="2" t="inlineStr">
        <is>
          <t>3</t>
        </is>
      </c>
      <c r="CV170" s="2" t="inlineStr">
        <is>
          <t/>
        </is>
      </c>
      <c r="CW170" t="inlineStr">
        <is>
          <t/>
        </is>
      </c>
    </row>
    <row r="171">
      <c r="A171" s="1" t="str">
        <f>HYPERLINK("https://iate.europa.eu/entry/result/3614528/all", "3614528")</f>
        <v>3614528</v>
      </c>
      <c r="B171" t="inlineStr">
        <is>
          <t>PRODUCTION, TECHNOLOGY AND RESEARCH;LAW</t>
        </is>
      </c>
      <c r="C171" t="inlineStr">
        <is>
          <t>PRODUCTION, TECHNOLOGY AND RESEARCH|research and intellectual property|intellectual property|industrial property|patents licence;LAW|civil law|ownership</t>
        </is>
      </c>
      <c r="D171" t="inlineStr">
        <is>
          <t>no</t>
        </is>
      </c>
      <c r="E171" t="inlineStr">
        <is>
          <t/>
        </is>
      </c>
      <c r="F171" t="inlineStr">
        <is>
          <t/>
        </is>
      </c>
      <c r="G171" t="inlineStr">
        <is>
          <t/>
        </is>
      </c>
      <c r="H171" t="inlineStr">
        <is>
          <t/>
        </is>
      </c>
      <c r="I171" t="inlineStr">
        <is>
          <t/>
        </is>
      </c>
      <c r="J171" t="inlineStr">
        <is>
          <t/>
        </is>
      </c>
      <c r="K171" t="inlineStr">
        <is>
          <t/>
        </is>
      </c>
      <c r="L171" t="inlineStr">
        <is>
          <t/>
        </is>
      </c>
      <c r="M171" t="inlineStr">
        <is>
          <t/>
        </is>
      </c>
      <c r="N171" t="inlineStr">
        <is>
          <t/>
        </is>
      </c>
      <c r="O171" t="inlineStr">
        <is>
          <t/>
        </is>
      </c>
      <c r="P171" t="inlineStr">
        <is>
          <t/>
        </is>
      </c>
      <c r="Q171" t="inlineStr">
        <is>
          <t/>
        </is>
      </c>
      <c r="R171" s="2" t="inlineStr">
        <is>
          <t>Grad der Eigenart</t>
        </is>
      </c>
      <c r="S171" s="2" t="inlineStr">
        <is>
          <t>2</t>
        </is>
      </c>
      <c r="T171" s="2" t="inlineStr">
        <is>
          <t/>
        </is>
      </c>
      <c r="U171" t="inlineStr">
        <is>
          <t/>
        </is>
      </c>
      <c r="V171" t="inlineStr">
        <is>
          <t/>
        </is>
      </c>
      <c r="W171" t="inlineStr">
        <is>
          <t/>
        </is>
      </c>
      <c r="X171" t="inlineStr">
        <is>
          <t/>
        </is>
      </c>
      <c r="Y171" t="inlineStr">
        <is>
          <t/>
        </is>
      </c>
      <c r="Z171" s="2" t="inlineStr">
        <is>
          <t>level of originality</t>
        </is>
      </c>
      <c r="AA171" s="2" t="inlineStr">
        <is>
          <t>2</t>
        </is>
      </c>
      <c r="AB171" s="2" t="inlineStr">
        <is>
          <t/>
        </is>
      </c>
      <c r="AC171" t="inlineStr">
        <is>
          <t/>
        </is>
      </c>
      <c r="AD171" s="2" t="inlineStr">
        <is>
          <t>grado de originalidad</t>
        </is>
      </c>
      <c r="AE171" s="2" t="inlineStr">
        <is>
          <t>2</t>
        </is>
      </c>
      <c r="AF171" s="2" t="inlineStr">
        <is>
          <t/>
        </is>
      </c>
      <c r="AG171" t="inlineStr">
        <is>
          <t/>
        </is>
      </c>
      <c r="AH171" t="inlineStr">
        <is>
          <t/>
        </is>
      </c>
      <c r="AI171" t="inlineStr">
        <is>
          <t/>
        </is>
      </c>
      <c r="AJ171" t="inlineStr">
        <is>
          <t/>
        </is>
      </c>
      <c r="AK171" t="inlineStr">
        <is>
          <t/>
        </is>
      </c>
      <c r="AL171" t="inlineStr">
        <is>
          <t/>
        </is>
      </c>
      <c r="AM171" t="inlineStr">
        <is>
          <t/>
        </is>
      </c>
      <c r="AN171" t="inlineStr">
        <is>
          <t/>
        </is>
      </c>
      <c r="AO171" t="inlineStr">
        <is>
          <t/>
        </is>
      </c>
      <c r="AP171" s="2" t="inlineStr">
        <is>
          <t>degré d'originalité</t>
        </is>
      </c>
      <c r="AQ171" s="2" t="inlineStr">
        <is>
          <t>2</t>
        </is>
      </c>
      <c r="AR171" s="2" t="inlineStr">
        <is>
          <t/>
        </is>
      </c>
      <c r="AS171" t="inlineStr">
        <is>
          <t/>
        </is>
      </c>
      <c r="AT171" t="inlineStr">
        <is>
          <t/>
        </is>
      </c>
      <c r="AU171" t="inlineStr">
        <is>
          <t/>
        </is>
      </c>
      <c r="AV171" t="inlineStr">
        <is>
          <t/>
        </is>
      </c>
      <c r="AW171" t="inlineStr">
        <is>
          <t/>
        </is>
      </c>
      <c r="AX171" t="inlineStr">
        <is>
          <t/>
        </is>
      </c>
      <c r="AY171" t="inlineStr">
        <is>
          <t/>
        </is>
      </c>
      <c r="AZ171" t="inlineStr">
        <is>
          <t/>
        </is>
      </c>
      <c r="BA171" t="inlineStr">
        <is>
          <t/>
        </is>
      </c>
      <c r="BB171" t="inlineStr">
        <is>
          <t/>
        </is>
      </c>
      <c r="BC171" t="inlineStr">
        <is>
          <t/>
        </is>
      </c>
      <c r="BD171" t="inlineStr">
        <is>
          <t/>
        </is>
      </c>
      <c r="BE171" t="inlineStr">
        <is>
          <t/>
        </is>
      </c>
      <c r="BF171" s="2" t="inlineStr">
        <is>
          <t>grado di originalità</t>
        </is>
      </c>
      <c r="BG171" s="2" t="inlineStr">
        <is>
          <t>2</t>
        </is>
      </c>
      <c r="BH171" s="2" t="inlineStr">
        <is>
          <t/>
        </is>
      </c>
      <c r="BI171" t="inlineStr">
        <is>
          <t/>
        </is>
      </c>
      <c r="BJ171" t="inlineStr">
        <is>
          <t/>
        </is>
      </c>
      <c r="BK171" t="inlineStr">
        <is>
          <t/>
        </is>
      </c>
      <c r="BL171" t="inlineStr">
        <is>
          <t/>
        </is>
      </c>
      <c r="BM171" t="inlineStr">
        <is>
          <t/>
        </is>
      </c>
      <c r="BN171" t="inlineStr">
        <is>
          <t/>
        </is>
      </c>
      <c r="BO171" t="inlineStr">
        <is>
          <t/>
        </is>
      </c>
      <c r="BP171" t="inlineStr">
        <is>
          <t/>
        </is>
      </c>
      <c r="BQ171" t="inlineStr">
        <is>
          <t/>
        </is>
      </c>
      <c r="BR171" t="inlineStr">
        <is>
          <t/>
        </is>
      </c>
      <c r="BS171" t="inlineStr">
        <is>
          <t/>
        </is>
      </c>
      <c r="BT171" t="inlineStr">
        <is>
          <t/>
        </is>
      </c>
      <c r="BU171" t="inlineStr">
        <is>
          <t/>
        </is>
      </c>
      <c r="BV171" s="2" t="inlineStr">
        <is>
          <t>gehalte aan oorspronkelijkheid</t>
        </is>
      </c>
      <c r="BW171" s="2" t="inlineStr">
        <is>
          <t>2</t>
        </is>
      </c>
      <c r="BX171" s="2" t="inlineStr">
        <is>
          <t/>
        </is>
      </c>
      <c r="BY171" t="inlineStr">
        <is>
          <t/>
        </is>
      </c>
      <c r="BZ171" t="inlineStr">
        <is>
          <t/>
        </is>
      </c>
      <c r="CA171" t="inlineStr">
        <is>
          <t/>
        </is>
      </c>
      <c r="CB171" t="inlineStr">
        <is>
          <t/>
        </is>
      </c>
      <c r="CC171" t="inlineStr">
        <is>
          <t/>
        </is>
      </c>
      <c r="CD171" t="inlineStr">
        <is>
          <t/>
        </is>
      </c>
      <c r="CE171" t="inlineStr">
        <is>
          <t/>
        </is>
      </c>
      <c r="CF171" t="inlineStr">
        <is>
          <t/>
        </is>
      </c>
      <c r="CG171" t="inlineStr">
        <is>
          <t/>
        </is>
      </c>
      <c r="CH171" t="inlineStr">
        <is>
          <t/>
        </is>
      </c>
      <c r="CI171" t="inlineStr">
        <is>
          <t/>
        </is>
      </c>
      <c r="CJ171" t="inlineStr">
        <is>
          <t/>
        </is>
      </c>
      <c r="CK171" t="inlineStr">
        <is>
          <t/>
        </is>
      </c>
      <c r="CL171" t="inlineStr">
        <is>
          <t/>
        </is>
      </c>
      <c r="CM171" t="inlineStr">
        <is>
          <t/>
        </is>
      </c>
      <c r="CN171" t="inlineStr">
        <is>
          <t/>
        </is>
      </c>
      <c r="CO171" t="inlineStr">
        <is>
          <t/>
        </is>
      </c>
      <c r="CP171" t="inlineStr">
        <is>
          <t/>
        </is>
      </c>
      <c r="CQ171" t="inlineStr">
        <is>
          <t/>
        </is>
      </c>
      <c r="CR171" t="inlineStr">
        <is>
          <t/>
        </is>
      </c>
      <c r="CS171" t="inlineStr">
        <is>
          <t/>
        </is>
      </c>
      <c r="CT171" t="inlineStr">
        <is>
          <t/>
        </is>
      </c>
      <c r="CU171" t="inlineStr">
        <is>
          <t/>
        </is>
      </c>
      <c r="CV171" t="inlineStr">
        <is>
          <t/>
        </is>
      </c>
      <c r="CW171" t="inlineStr">
        <is>
          <t/>
        </is>
      </c>
    </row>
    <row r="172">
      <c r="A172" s="1" t="str">
        <f>HYPERLINK("https://iate.europa.eu/entry/result/3614540/all", "3614540")</f>
        <v>3614540</v>
      </c>
      <c r="B172" t="inlineStr">
        <is>
          <t>PRODUCTION, TECHNOLOGY AND RESEARCH;LAW</t>
        </is>
      </c>
      <c r="C172" t="inlineStr">
        <is>
          <t>PRODUCTION, TECHNOLOGY AND RESEARCH|research and intellectual property|intellectual property|industrial property|patents licence;LAW|civil law|ownership</t>
        </is>
      </c>
      <c r="D172" t="inlineStr">
        <is>
          <t>no</t>
        </is>
      </c>
      <c r="E172" t="inlineStr">
        <is>
          <t/>
        </is>
      </c>
      <c r="F172" t="inlineStr">
        <is>
          <t/>
        </is>
      </c>
      <c r="G172" t="inlineStr">
        <is>
          <t/>
        </is>
      </c>
      <c r="H172" t="inlineStr">
        <is>
          <t/>
        </is>
      </c>
      <c r="I172" t="inlineStr">
        <is>
          <t/>
        </is>
      </c>
      <c r="J172" t="inlineStr">
        <is>
          <t/>
        </is>
      </c>
      <c r="K172" t="inlineStr">
        <is>
          <t/>
        </is>
      </c>
      <c r="L172" t="inlineStr">
        <is>
          <t/>
        </is>
      </c>
      <c r="M172" t="inlineStr">
        <is>
          <t/>
        </is>
      </c>
      <c r="N172" t="inlineStr">
        <is>
          <t/>
        </is>
      </c>
      <c r="O172" t="inlineStr">
        <is>
          <t/>
        </is>
      </c>
      <c r="P172" t="inlineStr">
        <is>
          <t/>
        </is>
      </c>
      <c r="Q172" t="inlineStr">
        <is>
          <t/>
        </is>
      </c>
      <c r="R172" s="2" t="inlineStr">
        <is>
          <t>wesentliche Verfahrensvorschriften</t>
        </is>
      </c>
      <c r="S172" s="2" t="inlineStr">
        <is>
          <t>2</t>
        </is>
      </c>
      <c r="T172" s="2" t="inlineStr">
        <is>
          <t/>
        </is>
      </c>
      <c r="U172" t="inlineStr">
        <is>
          <t/>
        </is>
      </c>
      <c r="V172" t="inlineStr">
        <is>
          <t/>
        </is>
      </c>
      <c r="W172" t="inlineStr">
        <is>
          <t/>
        </is>
      </c>
      <c r="X172" t="inlineStr">
        <is>
          <t/>
        </is>
      </c>
      <c r="Y172" t="inlineStr">
        <is>
          <t/>
        </is>
      </c>
      <c r="Z172" s="2" t="inlineStr">
        <is>
          <t>essential procedural requirement</t>
        </is>
      </c>
      <c r="AA172" s="2" t="inlineStr">
        <is>
          <t>2</t>
        </is>
      </c>
      <c r="AB172" s="2" t="inlineStr">
        <is>
          <t/>
        </is>
      </c>
      <c r="AC172" t="inlineStr">
        <is>
          <t/>
        </is>
      </c>
      <c r="AD172" s="2" t="inlineStr">
        <is>
          <t>requisito sustancial de forma</t>
        </is>
      </c>
      <c r="AE172" s="2" t="inlineStr">
        <is>
          <t>2</t>
        </is>
      </c>
      <c r="AF172" s="2" t="inlineStr">
        <is>
          <t/>
        </is>
      </c>
      <c r="AG172" t="inlineStr">
        <is>
          <t/>
        </is>
      </c>
      <c r="AH172" t="inlineStr">
        <is>
          <t/>
        </is>
      </c>
      <c r="AI172" t="inlineStr">
        <is>
          <t/>
        </is>
      </c>
      <c r="AJ172" t="inlineStr">
        <is>
          <t/>
        </is>
      </c>
      <c r="AK172" t="inlineStr">
        <is>
          <t/>
        </is>
      </c>
      <c r="AL172" t="inlineStr">
        <is>
          <t/>
        </is>
      </c>
      <c r="AM172" t="inlineStr">
        <is>
          <t/>
        </is>
      </c>
      <c r="AN172" t="inlineStr">
        <is>
          <t/>
        </is>
      </c>
      <c r="AO172" t="inlineStr">
        <is>
          <t/>
        </is>
      </c>
      <c r="AP172" s="2" t="inlineStr">
        <is>
          <t>formes substantielles</t>
        </is>
      </c>
      <c r="AQ172" s="2" t="inlineStr">
        <is>
          <t>2</t>
        </is>
      </c>
      <c r="AR172" s="2" t="inlineStr">
        <is>
          <t/>
        </is>
      </c>
      <c r="AS172" t="inlineStr">
        <is>
          <t/>
        </is>
      </c>
      <c r="AT172" t="inlineStr">
        <is>
          <t/>
        </is>
      </c>
      <c r="AU172" t="inlineStr">
        <is>
          <t/>
        </is>
      </c>
      <c r="AV172" t="inlineStr">
        <is>
          <t/>
        </is>
      </c>
      <c r="AW172" t="inlineStr">
        <is>
          <t/>
        </is>
      </c>
      <c r="AX172" t="inlineStr">
        <is>
          <t/>
        </is>
      </c>
      <c r="AY172" t="inlineStr">
        <is>
          <t/>
        </is>
      </c>
      <c r="AZ172" t="inlineStr">
        <is>
          <t/>
        </is>
      </c>
      <c r="BA172" t="inlineStr">
        <is>
          <t/>
        </is>
      </c>
      <c r="BB172" t="inlineStr">
        <is>
          <t/>
        </is>
      </c>
      <c r="BC172" t="inlineStr">
        <is>
          <t/>
        </is>
      </c>
      <c r="BD172" t="inlineStr">
        <is>
          <t/>
        </is>
      </c>
      <c r="BE172" t="inlineStr">
        <is>
          <t/>
        </is>
      </c>
      <c r="BF172" s="2" t="inlineStr">
        <is>
          <t>norme processuali essenziali</t>
        </is>
      </c>
      <c r="BG172" s="2" t="inlineStr">
        <is>
          <t>2</t>
        </is>
      </c>
      <c r="BH172" s="2" t="inlineStr">
        <is>
          <t/>
        </is>
      </c>
      <c r="BI172" t="inlineStr">
        <is>
          <t/>
        </is>
      </c>
      <c r="BJ172" t="inlineStr">
        <is>
          <t/>
        </is>
      </c>
      <c r="BK172" t="inlineStr">
        <is>
          <t/>
        </is>
      </c>
      <c r="BL172" t="inlineStr">
        <is>
          <t/>
        </is>
      </c>
      <c r="BM172" t="inlineStr">
        <is>
          <t/>
        </is>
      </c>
      <c r="BN172" t="inlineStr">
        <is>
          <t/>
        </is>
      </c>
      <c r="BO172" t="inlineStr">
        <is>
          <t/>
        </is>
      </c>
      <c r="BP172" t="inlineStr">
        <is>
          <t/>
        </is>
      </c>
      <c r="BQ172" t="inlineStr">
        <is>
          <t/>
        </is>
      </c>
      <c r="BR172" t="inlineStr">
        <is>
          <t/>
        </is>
      </c>
      <c r="BS172" t="inlineStr">
        <is>
          <t/>
        </is>
      </c>
      <c r="BT172" t="inlineStr">
        <is>
          <t/>
        </is>
      </c>
      <c r="BU172" t="inlineStr">
        <is>
          <t/>
        </is>
      </c>
      <c r="BV172" s="2" t="inlineStr">
        <is>
          <t>wezenlijke vormvoorschriften</t>
        </is>
      </c>
      <c r="BW172" s="2" t="inlineStr">
        <is>
          <t>2</t>
        </is>
      </c>
      <c r="BX172" s="2" t="inlineStr">
        <is>
          <t/>
        </is>
      </c>
      <c r="BY172" t="inlineStr">
        <is>
          <t/>
        </is>
      </c>
      <c r="BZ172" t="inlineStr">
        <is>
          <t/>
        </is>
      </c>
      <c r="CA172" t="inlineStr">
        <is>
          <t/>
        </is>
      </c>
      <c r="CB172" t="inlineStr">
        <is>
          <t/>
        </is>
      </c>
      <c r="CC172" t="inlineStr">
        <is>
          <t/>
        </is>
      </c>
      <c r="CD172" t="inlineStr">
        <is>
          <t/>
        </is>
      </c>
      <c r="CE172" t="inlineStr">
        <is>
          <t/>
        </is>
      </c>
      <c r="CF172" t="inlineStr">
        <is>
          <t/>
        </is>
      </c>
      <c r="CG172" t="inlineStr">
        <is>
          <t/>
        </is>
      </c>
      <c r="CH172" t="inlineStr">
        <is>
          <t/>
        </is>
      </c>
      <c r="CI172" t="inlineStr">
        <is>
          <t/>
        </is>
      </c>
      <c r="CJ172" t="inlineStr">
        <is>
          <t/>
        </is>
      </c>
      <c r="CK172" t="inlineStr">
        <is>
          <t/>
        </is>
      </c>
      <c r="CL172" t="inlineStr">
        <is>
          <t/>
        </is>
      </c>
      <c r="CM172" t="inlineStr">
        <is>
          <t/>
        </is>
      </c>
      <c r="CN172" t="inlineStr">
        <is>
          <t/>
        </is>
      </c>
      <c r="CO172" t="inlineStr">
        <is>
          <t/>
        </is>
      </c>
      <c r="CP172" t="inlineStr">
        <is>
          <t/>
        </is>
      </c>
      <c r="CQ172" t="inlineStr">
        <is>
          <t/>
        </is>
      </c>
      <c r="CR172" t="inlineStr">
        <is>
          <t/>
        </is>
      </c>
      <c r="CS172" t="inlineStr">
        <is>
          <t/>
        </is>
      </c>
      <c r="CT172" t="inlineStr">
        <is>
          <t/>
        </is>
      </c>
      <c r="CU172" t="inlineStr">
        <is>
          <t/>
        </is>
      </c>
      <c r="CV172" t="inlineStr">
        <is>
          <t/>
        </is>
      </c>
      <c r="CW172" t="inlineStr">
        <is>
          <t/>
        </is>
      </c>
    </row>
    <row r="173">
      <c r="A173" s="1" t="str">
        <f>HYPERLINK("https://iate.europa.eu/entry/result/3614179/all", "3614179")</f>
        <v>3614179</v>
      </c>
      <c r="B173" t="inlineStr">
        <is>
          <t>PRODUCTION, TECHNOLOGY AND RESEARCH;LAW</t>
        </is>
      </c>
      <c r="C173" t="inlineStr">
        <is>
          <t>PRODUCTION, TECHNOLOGY AND RESEARCH|research and intellectual property|intellectual property|industrial property|patents licence;LAW|civil law|ownership</t>
        </is>
      </c>
      <c r="D173" t="inlineStr">
        <is>
          <t>no</t>
        </is>
      </c>
      <c r="E173" t="inlineStr">
        <is>
          <t/>
        </is>
      </c>
      <c r="F173" t="inlineStr">
        <is>
          <t/>
        </is>
      </c>
      <c r="G173" t="inlineStr">
        <is>
          <t/>
        </is>
      </c>
      <c r="H173" t="inlineStr">
        <is>
          <t/>
        </is>
      </c>
      <c r="I173" t="inlineStr">
        <is>
          <t/>
        </is>
      </c>
      <c r="J173" t="inlineStr">
        <is>
          <t/>
        </is>
      </c>
      <c r="K173" t="inlineStr">
        <is>
          <t/>
        </is>
      </c>
      <c r="L173" t="inlineStr">
        <is>
          <t/>
        </is>
      </c>
      <c r="M173" t="inlineStr">
        <is>
          <t/>
        </is>
      </c>
      <c r="N173" t="inlineStr">
        <is>
          <t/>
        </is>
      </c>
      <c r="O173" t="inlineStr">
        <is>
          <t/>
        </is>
      </c>
      <c r="P173" t="inlineStr">
        <is>
          <t/>
        </is>
      </c>
      <c r="Q173" t="inlineStr">
        <is>
          <t/>
        </is>
      </c>
      <c r="R173" s="2" t="inlineStr">
        <is>
          <t>älteres Geschmacksmuster</t>
        </is>
      </c>
      <c r="S173" s="2" t="inlineStr">
        <is>
          <t>2</t>
        </is>
      </c>
      <c r="T173" s="2" t="inlineStr">
        <is>
          <t/>
        </is>
      </c>
      <c r="U173" t="inlineStr">
        <is>
          <t/>
        </is>
      </c>
      <c r="V173" t="inlineStr">
        <is>
          <t/>
        </is>
      </c>
      <c r="W173" t="inlineStr">
        <is>
          <t/>
        </is>
      </c>
      <c r="X173" t="inlineStr">
        <is>
          <t/>
        </is>
      </c>
      <c r="Y173" t="inlineStr">
        <is>
          <t/>
        </is>
      </c>
      <c r="Z173" s="2" t="inlineStr">
        <is>
          <t>prior design</t>
        </is>
      </c>
      <c r="AA173" s="2" t="inlineStr">
        <is>
          <t>2</t>
        </is>
      </c>
      <c r="AB173" s="2" t="inlineStr">
        <is>
          <t/>
        </is>
      </c>
      <c r="AC173" t="inlineStr">
        <is>
          <t/>
        </is>
      </c>
      <c r="AD173" s="2" t="inlineStr">
        <is>
          <t>dibujo o modelo anterior</t>
        </is>
      </c>
      <c r="AE173" s="2" t="inlineStr">
        <is>
          <t>2</t>
        </is>
      </c>
      <c r="AF173" s="2" t="inlineStr">
        <is>
          <t/>
        </is>
      </c>
      <c r="AG173" t="inlineStr">
        <is>
          <t/>
        </is>
      </c>
      <c r="AH173" t="inlineStr">
        <is>
          <t/>
        </is>
      </c>
      <c r="AI173" t="inlineStr">
        <is>
          <t/>
        </is>
      </c>
      <c r="AJ173" t="inlineStr">
        <is>
          <t/>
        </is>
      </c>
      <c r="AK173" t="inlineStr">
        <is>
          <t/>
        </is>
      </c>
      <c r="AL173" t="inlineStr">
        <is>
          <t/>
        </is>
      </c>
      <c r="AM173" t="inlineStr">
        <is>
          <t/>
        </is>
      </c>
      <c r="AN173" t="inlineStr">
        <is>
          <t/>
        </is>
      </c>
      <c r="AO173" t="inlineStr">
        <is>
          <t/>
        </is>
      </c>
      <c r="AP173" s="2" t="inlineStr">
        <is>
          <t>dessin ou modèle antérieur</t>
        </is>
      </c>
      <c r="AQ173" s="2" t="inlineStr">
        <is>
          <t>2</t>
        </is>
      </c>
      <c r="AR173" s="2" t="inlineStr">
        <is>
          <t/>
        </is>
      </c>
      <c r="AS173" t="inlineStr">
        <is>
          <t/>
        </is>
      </c>
      <c r="AT173" t="inlineStr">
        <is>
          <t/>
        </is>
      </c>
      <c r="AU173" t="inlineStr">
        <is>
          <t/>
        </is>
      </c>
      <c r="AV173" t="inlineStr">
        <is>
          <t/>
        </is>
      </c>
      <c r="AW173" t="inlineStr">
        <is>
          <t/>
        </is>
      </c>
      <c r="AX173" t="inlineStr">
        <is>
          <t/>
        </is>
      </c>
      <c r="AY173" t="inlineStr">
        <is>
          <t/>
        </is>
      </c>
      <c r="AZ173" t="inlineStr">
        <is>
          <t/>
        </is>
      </c>
      <c r="BA173" t="inlineStr">
        <is>
          <t/>
        </is>
      </c>
      <c r="BB173" t="inlineStr">
        <is>
          <t/>
        </is>
      </c>
      <c r="BC173" t="inlineStr">
        <is>
          <t/>
        </is>
      </c>
      <c r="BD173" t="inlineStr">
        <is>
          <t/>
        </is>
      </c>
      <c r="BE173" t="inlineStr">
        <is>
          <t/>
        </is>
      </c>
      <c r="BF173" s="2" t="inlineStr">
        <is>
          <t>disegno o modello anteriore</t>
        </is>
      </c>
      <c r="BG173" s="2" t="inlineStr">
        <is>
          <t>2</t>
        </is>
      </c>
      <c r="BH173" s="2" t="inlineStr">
        <is>
          <t/>
        </is>
      </c>
      <c r="BI173" t="inlineStr">
        <is>
          <t/>
        </is>
      </c>
      <c r="BJ173" t="inlineStr">
        <is>
          <t/>
        </is>
      </c>
      <c r="BK173" t="inlineStr">
        <is>
          <t/>
        </is>
      </c>
      <c r="BL173" t="inlineStr">
        <is>
          <t/>
        </is>
      </c>
      <c r="BM173" t="inlineStr">
        <is>
          <t/>
        </is>
      </c>
      <c r="BN173" t="inlineStr">
        <is>
          <t/>
        </is>
      </c>
      <c r="BO173" t="inlineStr">
        <is>
          <t/>
        </is>
      </c>
      <c r="BP173" t="inlineStr">
        <is>
          <t/>
        </is>
      </c>
      <c r="BQ173" t="inlineStr">
        <is>
          <t/>
        </is>
      </c>
      <c r="BR173" t="inlineStr">
        <is>
          <t/>
        </is>
      </c>
      <c r="BS173" t="inlineStr">
        <is>
          <t/>
        </is>
      </c>
      <c r="BT173" t="inlineStr">
        <is>
          <t/>
        </is>
      </c>
      <c r="BU173" t="inlineStr">
        <is>
          <t/>
        </is>
      </c>
      <c r="BV173" s="2" t="inlineStr">
        <is>
          <t>ouder model</t>
        </is>
      </c>
      <c r="BW173" s="2" t="inlineStr">
        <is>
          <t>2</t>
        </is>
      </c>
      <c r="BX173" s="2" t="inlineStr">
        <is>
          <t/>
        </is>
      </c>
      <c r="BY173" t="inlineStr">
        <is>
          <t/>
        </is>
      </c>
      <c r="BZ173" t="inlineStr">
        <is>
          <t/>
        </is>
      </c>
      <c r="CA173" t="inlineStr">
        <is>
          <t/>
        </is>
      </c>
      <c r="CB173" t="inlineStr">
        <is>
          <t/>
        </is>
      </c>
      <c r="CC173" t="inlineStr">
        <is>
          <t/>
        </is>
      </c>
      <c r="CD173" t="inlineStr">
        <is>
          <t/>
        </is>
      </c>
      <c r="CE173" t="inlineStr">
        <is>
          <t/>
        </is>
      </c>
      <c r="CF173" t="inlineStr">
        <is>
          <t/>
        </is>
      </c>
      <c r="CG173" t="inlineStr">
        <is>
          <t/>
        </is>
      </c>
      <c r="CH173" t="inlineStr">
        <is>
          <t/>
        </is>
      </c>
      <c r="CI173" t="inlineStr">
        <is>
          <t/>
        </is>
      </c>
      <c r="CJ173" t="inlineStr">
        <is>
          <t/>
        </is>
      </c>
      <c r="CK173" t="inlineStr">
        <is>
          <t/>
        </is>
      </c>
      <c r="CL173" t="inlineStr">
        <is>
          <t/>
        </is>
      </c>
      <c r="CM173" t="inlineStr">
        <is>
          <t/>
        </is>
      </c>
      <c r="CN173" t="inlineStr">
        <is>
          <t/>
        </is>
      </c>
      <c r="CO173" t="inlineStr">
        <is>
          <t/>
        </is>
      </c>
      <c r="CP173" t="inlineStr">
        <is>
          <t/>
        </is>
      </c>
      <c r="CQ173" t="inlineStr">
        <is>
          <t/>
        </is>
      </c>
      <c r="CR173" t="inlineStr">
        <is>
          <t/>
        </is>
      </c>
      <c r="CS173" t="inlineStr">
        <is>
          <t/>
        </is>
      </c>
      <c r="CT173" t="inlineStr">
        <is>
          <t/>
        </is>
      </c>
      <c r="CU173" t="inlineStr">
        <is>
          <t/>
        </is>
      </c>
      <c r="CV173" t="inlineStr">
        <is>
          <t/>
        </is>
      </c>
      <c r="CW173" t="inlineStr">
        <is>
          <t/>
        </is>
      </c>
    </row>
    <row r="174">
      <c r="A174" s="1" t="str">
        <f>HYPERLINK("https://iate.europa.eu/entry/result/3614193/all", "3614193")</f>
        <v>3614193</v>
      </c>
      <c r="B174" t="inlineStr">
        <is>
          <t>PRODUCTION, TECHNOLOGY AND RESEARCH;LAW</t>
        </is>
      </c>
      <c r="C174" t="inlineStr">
        <is>
          <t>PRODUCTION, TECHNOLOGY AND RESEARCH|research and intellectual property|intellectual property|industrial property|patents licence;LAW|civil law|ownership</t>
        </is>
      </c>
      <c r="D174" t="inlineStr">
        <is>
          <t>no</t>
        </is>
      </c>
      <c r="E174" t="inlineStr">
        <is>
          <t/>
        </is>
      </c>
      <c r="F174" t="inlineStr">
        <is>
          <t/>
        </is>
      </c>
      <c r="G174" t="inlineStr">
        <is>
          <t/>
        </is>
      </c>
      <c r="H174" t="inlineStr">
        <is>
          <t/>
        </is>
      </c>
      <c r="I174" t="inlineStr">
        <is>
          <t/>
        </is>
      </c>
      <c r="J174" t="inlineStr">
        <is>
          <t/>
        </is>
      </c>
      <c r="K174" t="inlineStr">
        <is>
          <t/>
        </is>
      </c>
      <c r="L174" t="inlineStr">
        <is>
          <t/>
        </is>
      </c>
      <c r="M174" t="inlineStr">
        <is>
          <t/>
        </is>
      </c>
      <c r="N174" t="inlineStr">
        <is>
          <t/>
        </is>
      </c>
      <c r="O174" t="inlineStr">
        <is>
          <t/>
        </is>
      </c>
      <c r="P174" t="inlineStr">
        <is>
          <t/>
        </is>
      </c>
      <c r="Q174" t="inlineStr">
        <is>
          <t/>
        </is>
      </c>
      <c r="R174" s="2" t="inlineStr">
        <is>
          <t>Muster</t>
        </is>
      </c>
      <c r="S174" s="2" t="inlineStr">
        <is>
          <t>2</t>
        </is>
      </c>
      <c r="T174" s="2" t="inlineStr">
        <is>
          <t/>
        </is>
      </c>
      <c r="U174" t="inlineStr">
        <is>
          <t/>
        </is>
      </c>
      <c r="V174" t="inlineStr">
        <is>
          <t/>
        </is>
      </c>
      <c r="W174" t="inlineStr">
        <is>
          <t/>
        </is>
      </c>
      <c r="X174" t="inlineStr">
        <is>
          <t/>
        </is>
      </c>
      <c r="Y174" t="inlineStr">
        <is>
          <t/>
        </is>
      </c>
      <c r="Z174" s="2" t="inlineStr">
        <is>
          <t>two-dimensional design</t>
        </is>
      </c>
      <c r="AA174" s="2" t="inlineStr">
        <is>
          <t>2</t>
        </is>
      </c>
      <c r="AB174" s="2" t="inlineStr">
        <is>
          <t/>
        </is>
      </c>
      <c r="AC174" t="inlineStr">
        <is>
          <t/>
        </is>
      </c>
      <c r="AD174" s="2" t="inlineStr">
        <is>
          <t>dibujo</t>
        </is>
      </c>
      <c r="AE174" s="2" t="inlineStr">
        <is>
          <t>2</t>
        </is>
      </c>
      <c r="AF174" s="2" t="inlineStr">
        <is>
          <t/>
        </is>
      </c>
      <c r="AG174" t="inlineStr">
        <is>
          <t/>
        </is>
      </c>
      <c r="AH174" t="inlineStr">
        <is>
          <t/>
        </is>
      </c>
      <c r="AI174" t="inlineStr">
        <is>
          <t/>
        </is>
      </c>
      <c r="AJ174" t="inlineStr">
        <is>
          <t/>
        </is>
      </c>
      <c r="AK174" t="inlineStr">
        <is>
          <t/>
        </is>
      </c>
      <c r="AL174" t="inlineStr">
        <is>
          <t/>
        </is>
      </c>
      <c r="AM174" t="inlineStr">
        <is>
          <t/>
        </is>
      </c>
      <c r="AN174" t="inlineStr">
        <is>
          <t/>
        </is>
      </c>
      <c r="AO174" t="inlineStr">
        <is>
          <t/>
        </is>
      </c>
      <c r="AP174" s="2" t="inlineStr">
        <is>
          <t>dessin</t>
        </is>
      </c>
      <c r="AQ174" s="2" t="inlineStr">
        <is>
          <t>2</t>
        </is>
      </c>
      <c r="AR174" s="2" t="inlineStr">
        <is>
          <t/>
        </is>
      </c>
      <c r="AS174" t="inlineStr">
        <is>
          <t/>
        </is>
      </c>
      <c r="AT174" t="inlineStr">
        <is>
          <t/>
        </is>
      </c>
      <c r="AU174" t="inlineStr">
        <is>
          <t/>
        </is>
      </c>
      <c r="AV174" t="inlineStr">
        <is>
          <t/>
        </is>
      </c>
      <c r="AW174" t="inlineStr">
        <is>
          <t/>
        </is>
      </c>
      <c r="AX174" t="inlineStr">
        <is>
          <t/>
        </is>
      </c>
      <c r="AY174" t="inlineStr">
        <is>
          <t/>
        </is>
      </c>
      <c r="AZ174" t="inlineStr">
        <is>
          <t/>
        </is>
      </c>
      <c r="BA174" t="inlineStr">
        <is>
          <t/>
        </is>
      </c>
      <c r="BB174" t="inlineStr">
        <is>
          <t/>
        </is>
      </c>
      <c r="BC174" t="inlineStr">
        <is>
          <t/>
        </is>
      </c>
      <c r="BD174" t="inlineStr">
        <is>
          <t/>
        </is>
      </c>
      <c r="BE174" t="inlineStr">
        <is>
          <t/>
        </is>
      </c>
      <c r="BF174" s="2" t="inlineStr">
        <is>
          <t>disegno</t>
        </is>
      </c>
      <c r="BG174" s="2" t="inlineStr">
        <is>
          <t>2</t>
        </is>
      </c>
      <c r="BH174" s="2" t="inlineStr">
        <is>
          <t/>
        </is>
      </c>
      <c r="BI174" t="inlineStr">
        <is>
          <t/>
        </is>
      </c>
      <c r="BJ174" t="inlineStr">
        <is>
          <t/>
        </is>
      </c>
      <c r="BK174" t="inlineStr">
        <is>
          <t/>
        </is>
      </c>
      <c r="BL174" t="inlineStr">
        <is>
          <t/>
        </is>
      </c>
      <c r="BM174" t="inlineStr">
        <is>
          <t/>
        </is>
      </c>
      <c r="BN174" t="inlineStr">
        <is>
          <t/>
        </is>
      </c>
      <c r="BO174" t="inlineStr">
        <is>
          <t/>
        </is>
      </c>
      <c r="BP174" t="inlineStr">
        <is>
          <t/>
        </is>
      </c>
      <c r="BQ174" t="inlineStr">
        <is>
          <t/>
        </is>
      </c>
      <c r="BR174" t="inlineStr">
        <is>
          <t/>
        </is>
      </c>
      <c r="BS174" t="inlineStr">
        <is>
          <t/>
        </is>
      </c>
      <c r="BT174" t="inlineStr">
        <is>
          <t/>
        </is>
      </c>
      <c r="BU174" t="inlineStr">
        <is>
          <t/>
        </is>
      </c>
      <c r="BV174" s="2" t="inlineStr">
        <is>
          <t>tekening</t>
        </is>
      </c>
      <c r="BW174" s="2" t="inlineStr">
        <is>
          <t>2</t>
        </is>
      </c>
      <c r="BX174" s="2" t="inlineStr">
        <is>
          <t/>
        </is>
      </c>
      <c r="BY174" t="inlineStr">
        <is>
          <t/>
        </is>
      </c>
      <c r="BZ174" t="inlineStr">
        <is>
          <t/>
        </is>
      </c>
      <c r="CA174" t="inlineStr">
        <is>
          <t/>
        </is>
      </c>
      <c r="CB174" t="inlineStr">
        <is>
          <t/>
        </is>
      </c>
      <c r="CC174" t="inlineStr">
        <is>
          <t/>
        </is>
      </c>
      <c r="CD174" t="inlineStr">
        <is>
          <t/>
        </is>
      </c>
      <c r="CE174" t="inlineStr">
        <is>
          <t/>
        </is>
      </c>
      <c r="CF174" t="inlineStr">
        <is>
          <t/>
        </is>
      </c>
      <c r="CG174" t="inlineStr">
        <is>
          <t/>
        </is>
      </c>
      <c r="CH174" t="inlineStr">
        <is>
          <t/>
        </is>
      </c>
      <c r="CI174" t="inlineStr">
        <is>
          <t/>
        </is>
      </c>
      <c r="CJ174" t="inlineStr">
        <is>
          <t/>
        </is>
      </c>
      <c r="CK174" t="inlineStr">
        <is>
          <t/>
        </is>
      </c>
      <c r="CL174" t="inlineStr">
        <is>
          <t/>
        </is>
      </c>
      <c r="CM174" t="inlineStr">
        <is>
          <t/>
        </is>
      </c>
      <c r="CN174" t="inlineStr">
        <is>
          <t/>
        </is>
      </c>
      <c r="CO174" t="inlineStr">
        <is>
          <t/>
        </is>
      </c>
      <c r="CP174" t="inlineStr">
        <is>
          <t/>
        </is>
      </c>
      <c r="CQ174" t="inlineStr">
        <is>
          <t/>
        </is>
      </c>
      <c r="CR174" t="inlineStr">
        <is>
          <t/>
        </is>
      </c>
      <c r="CS174" t="inlineStr">
        <is>
          <t/>
        </is>
      </c>
      <c r="CT174" t="inlineStr">
        <is>
          <t/>
        </is>
      </c>
      <c r="CU174" t="inlineStr">
        <is>
          <t/>
        </is>
      </c>
      <c r="CV174" t="inlineStr">
        <is>
          <t/>
        </is>
      </c>
      <c r="CW174" t="inlineStr">
        <is>
          <t/>
        </is>
      </c>
    </row>
    <row r="175">
      <c r="A175" s="1" t="str">
        <f>HYPERLINK("https://iate.europa.eu/entry/result/3614117/all", "3614117")</f>
        <v>3614117</v>
      </c>
      <c r="B175" t="inlineStr">
        <is>
          <t>PRODUCTION, TECHNOLOGY AND RESEARCH;LAW</t>
        </is>
      </c>
      <c r="C175" t="inlineStr">
        <is>
          <t>PRODUCTION, TECHNOLOGY AND RESEARCH|research and intellectual property|intellectual property|industrial property|patents licence;LAW|civil law|ownership</t>
        </is>
      </c>
      <c r="D175" t="inlineStr">
        <is>
          <t>no</t>
        </is>
      </c>
      <c r="E175" t="inlineStr">
        <is>
          <t/>
        </is>
      </c>
      <c r="F175" t="inlineStr">
        <is>
          <t/>
        </is>
      </c>
      <c r="G175" t="inlineStr">
        <is>
          <t/>
        </is>
      </c>
      <c r="H175" t="inlineStr">
        <is>
          <t/>
        </is>
      </c>
      <c r="I175" t="inlineStr">
        <is>
          <t/>
        </is>
      </c>
      <c r="J175" t="inlineStr">
        <is>
          <t/>
        </is>
      </c>
      <c r="K175" t="inlineStr">
        <is>
          <t/>
        </is>
      </c>
      <c r="L175" t="inlineStr">
        <is>
          <t/>
        </is>
      </c>
      <c r="M175" t="inlineStr">
        <is>
          <t/>
        </is>
      </c>
      <c r="N175" t="inlineStr">
        <is>
          <t/>
        </is>
      </c>
      <c r="O175" t="inlineStr">
        <is>
          <t/>
        </is>
      </c>
      <c r="P175" t="inlineStr">
        <is>
          <t/>
        </is>
      </c>
      <c r="Q175" t="inlineStr">
        <is>
          <t/>
        </is>
      </c>
      <c r="R175" s="2" t="inlineStr">
        <is>
          <t>Rechte die bestehen bleiben</t>
        </is>
      </c>
      <c r="S175" s="2" t="inlineStr">
        <is>
          <t>2</t>
        </is>
      </c>
      <c r="T175" s="2" t="inlineStr">
        <is>
          <t/>
        </is>
      </c>
      <c r="U175" t="inlineStr">
        <is>
          <t/>
        </is>
      </c>
      <c r="V175" t="inlineStr">
        <is>
          <t/>
        </is>
      </c>
      <c r="W175" t="inlineStr">
        <is>
          <t/>
        </is>
      </c>
      <c r="X175" t="inlineStr">
        <is>
          <t/>
        </is>
      </c>
      <c r="Y175" t="inlineStr">
        <is>
          <t/>
        </is>
      </c>
      <c r="Z175" s="2" t="inlineStr">
        <is>
          <t>rights outstanding</t>
        </is>
      </c>
      <c r="AA175" s="2" t="inlineStr">
        <is>
          <t>2</t>
        </is>
      </c>
      <c r="AB175" s="2" t="inlineStr">
        <is>
          <t/>
        </is>
      </c>
      <c r="AC175" t="inlineStr">
        <is>
          <t/>
        </is>
      </c>
      <c r="AD175" s="2" t="inlineStr">
        <is>
          <t>derechos</t>
        </is>
      </c>
      <c r="AE175" s="2" t="inlineStr">
        <is>
          <t>2</t>
        </is>
      </c>
      <c r="AF175" s="2" t="inlineStr">
        <is>
          <t/>
        </is>
      </c>
      <c r="AG175" t="inlineStr">
        <is>
          <t/>
        </is>
      </c>
      <c r="AH175" t="inlineStr">
        <is>
          <t/>
        </is>
      </c>
      <c r="AI175" t="inlineStr">
        <is>
          <t/>
        </is>
      </c>
      <c r="AJ175" t="inlineStr">
        <is>
          <t/>
        </is>
      </c>
      <c r="AK175" t="inlineStr">
        <is>
          <t/>
        </is>
      </c>
      <c r="AL175" t="inlineStr">
        <is>
          <t/>
        </is>
      </c>
      <c r="AM175" t="inlineStr">
        <is>
          <t/>
        </is>
      </c>
      <c r="AN175" t="inlineStr">
        <is>
          <t/>
        </is>
      </c>
      <c r="AO175" t="inlineStr">
        <is>
          <t/>
        </is>
      </c>
      <c r="AP175" s="2" t="inlineStr">
        <is>
          <t>laisser subsister des droits</t>
        </is>
      </c>
      <c r="AQ175" s="2" t="inlineStr">
        <is>
          <t>2</t>
        </is>
      </c>
      <c r="AR175" s="2" t="inlineStr">
        <is>
          <t/>
        </is>
      </c>
      <c r="AS175" t="inlineStr">
        <is>
          <t/>
        </is>
      </c>
      <c r="AT175" t="inlineStr">
        <is>
          <t/>
        </is>
      </c>
      <c r="AU175" t="inlineStr">
        <is>
          <t/>
        </is>
      </c>
      <c r="AV175" t="inlineStr">
        <is>
          <t/>
        </is>
      </c>
      <c r="AW175" t="inlineStr">
        <is>
          <t/>
        </is>
      </c>
      <c r="AX175" t="inlineStr">
        <is>
          <t/>
        </is>
      </c>
      <c r="AY175" t="inlineStr">
        <is>
          <t/>
        </is>
      </c>
      <c r="AZ175" t="inlineStr">
        <is>
          <t/>
        </is>
      </c>
      <c r="BA175" t="inlineStr">
        <is>
          <t/>
        </is>
      </c>
      <c r="BB175" t="inlineStr">
        <is>
          <t/>
        </is>
      </c>
      <c r="BC175" t="inlineStr">
        <is>
          <t/>
        </is>
      </c>
      <c r="BD175" t="inlineStr">
        <is>
          <t/>
        </is>
      </c>
      <c r="BE175" t="inlineStr">
        <is>
          <t/>
        </is>
      </c>
      <c r="BF175" s="2" t="inlineStr">
        <is>
          <t>aver lasciato sussistere diritti</t>
        </is>
      </c>
      <c r="BG175" s="2" t="inlineStr">
        <is>
          <t>2</t>
        </is>
      </c>
      <c r="BH175" s="2" t="inlineStr">
        <is>
          <t/>
        </is>
      </c>
      <c r="BI175" t="inlineStr">
        <is>
          <t/>
        </is>
      </c>
      <c r="BJ175" t="inlineStr">
        <is>
          <t/>
        </is>
      </c>
      <c r="BK175" t="inlineStr">
        <is>
          <t/>
        </is>
      </c>
      <c r="BL175" t="inlineStr">
        <is>
          <t/>
        </is>
      </c>
      <c r="BM175" t="inlineStr">
        <is>
          <t/>
        </is>
      </c>
      <c r="BN175" t="inlineStr">
        <is>
          <t/>
        </is>
      </c>
      <c r="BO175" t="inlineStr">
        <is>
          <t/>
        </is>
      </c>
      <c r="BP175" t="inlineStr">
        <is>
          <t/>
        </is>
      </c>
      <c r="BQ175" t="inlineStr">
        <is>
          <t/>
        </is>
      </c>
      <c r="BR175" t="inlineStr">
        <is>
          <t/>
        </is>
      </c>
      <c r="BS175" t="inlineStr">
        <is>
          <t/>
        </is>
      </c>
      <c r="BT175" t="inlineStr">
        <is>
          <t/>
        </is>
      </c>
      <c r="BU175" t="inlineStr">
        <is>
          <t/>
        </is>
      </c>
      <c r="BV175" s="2" t="inlineStr">
        <is>
          <t>rechten hebben laten bestaan</t>
        </is>
      </c>
      <c r="BW175" s="2" t="inlineStr">
        <is>
          <t>2</t>
        </is>
      </c>
      <c r="BX175" s="2" t="inlineStr">
        <is>
          <t/>
        </is>
      </c>
      <c r="BY175" t="inlineStr">
        <is>
          <t/>
        </is>
      </c>
      <c r="BZ175" t="inlineStr">
        <is>
          <t/>
        </is>
      </c>
      <c r="CA175" t="inlineStr">
        <is>
          <t/>
        </is>
      </c>
      <c r="CB175" t="inlineStr">
        <is>
          <t/>
        </is>
      </c>
      <c r="CC175" t="inlineStr">
        <is>
          <t/>
        </is>
      </c>
      <c r="CD175" t="inlineStr">
        <is>
          <t/>
        </is>
      </c>
      <c r="CE175" t="inlineStr">
        <is>
          <t/>
        </is>
      </c>
      <c r="CF175" t="inlineStr">
        <is>
          <t/>
        </is>
      </c>
      <c r="CG175" t="inlineStr">
        <is>
          <t/>
        </is>
      </c>
      <c r="CH175" t="inlineStr">
        <is>
          <t/>
        </is>
      </c>
      <c r="CI175" t="inlineStr">
        <is>
          <t/>
        </is>
      </c>
      <c r="CJ175" t="inlineStr">
        <is>
          <t/>
        </is>
      </c>
      <c r="CK175" t="inlineStr">
        <is>
          <t/>
        </is>
      </c>
      <c r="CL175" t="inlineStr">
        <is>
          <t/>
        </is>
      </c>
      <c r="CM175" t="inlineStr">
        <is>
          <t/>
        </is>
      </c>
      <c r="CN175" t="inlineStr">
        <is>
          <t/>
        </is>
      </c>
      <c r="CO175" t="inlineStr">
        <is>
          <t/>
        </is>
      </c>
      <c r="CP175" t="inlineStr">
        <is>
          <t/>
        </is>
      </c>
      <c r="CQ175" t="inlineStr">
        <is>
          <t/>
        </is>
      </c>
      <c r="CR175" t="inlineStr">
        <is>
          <t/>
        </is>
      </c>
      <c r="CS175" t="inlineStr">
        <is>
          <t/>
        </is>
      </c>
      <c r="CT175" t="inlineStr">
        <is>
          <t/>
        </is>
      </c>
      <c r="CU175" t="inlineStr">
        <is>
          <t/>
        </is>
      </c>
      <c r="CV175" t="inlineStr">
        <is>
          <t/>
        </is>
      </c>
      <c r="CW175" t="inlineStr">
        <is>
          <t/>
        </is>
      </c>
    </row>
    <row r="176">
      <c r="A176" s="1" t="str">
        <f>HYPERLINK("https://iate.europa.eu/entry/result/3608787/all", "3608787")</f>
        <v>3608787</v>
      </c>
      <c r="B176" t="inlineStr">
        <is>
          <t>PRODUCTION, TECHNOLOGY AND RESEARCH;LAW</t>
        </is>
      </c>
      <c r="C176" t="inlineStr">
        <is>
          <t>PRODUCTION, TECHNOLOGY AND RESEARCH|research and intellectual property|intellectual property|industrial property|patents licence;LAW|civil law|ownership</t>
        </is>
      </c>
      <c r="D176" t="inlineStr">
        <is>
          <t>no</t>
        </is>
      </c>
      <c r="E176" t="inlineStr">
        <is>
          <t/>
        </is>
      </c>
      <c r="F176" t="inlineStr">
        <is>
          <t/>
        </is>
      </c>
      <c r="G176" t="inlineStr">
        <is>
          <t/>
        </is>
      </c>
      <c r="H176" t="inlineStr">
        <is>
          <t/>
        </is>
      </c>
      <c r="I176" t="inlineStr">
        <is>
          <t/>
        </is>
      </c>
      <c r="J176" t="inlineStr">
        <is>
          <t/>
        </is>
      </c>
      <c r="K176" t="inlineStr">
        <is>
          <t/>
        </is>
      </c>
      <c r="L176" t="inlineStr">
        <is>
          <t/>
        </is>
      </c>
      <c r="M176" t="inlineStr">
        <is>
          <t/>
        </is>
      </c>
      <c r="N176" t="inlineStr">
        <is>
          <t/>
        </is>
      </c>
      <c r="O176" t="inlineStr">
        <is>
          <t/>
        </is>
      </c>
      <c r="P176" t="inlineStr">
        <is>
          <t/>
        </is>
      </c>
      <c r="Q176" t="inlineStr">
        <is>
          <t/>
        </is>
      </c>
      <c r="R176" s="2" t="inlineStr">
        <is>
          <t>Doppelschutz</t>
        </is>
      </c>
      <c r="S176" s="2" t="inlineStr">
        <is>
          <t>2</t>
        </is>
      </c>
      <c r="T176" s="2" t="inlineStr">
        <is>
          <t/>
        </is>
      </c>
      <c r="U176" t="inlineStr">
        <is>
          <t/>
        </is>
      </c>
      <c r="V176" t="inlineStr">
        <is>
          <t/>
        </is>
      </c>
      <c r="W176" t="inlineStr">
        <is>
          <t/>
        </is>
      </c>
      <c r="X176" t="inlineStr">
        <is>
          <t/>
        </is>
      </c>
      <c r="Y176" t="inlineStr">
        <is>
          <t/>
        </is>
      </c>
      <c r="Z176" s="2" t="inlineStr">
        <is>
          <t>double patenting|
simultaneous protection</t>
        </is>
      </c>
      <c r="AA176" s="2" t="inlineStr">
        <is>
          <t>2|
2</t>
        </is>
      </c>
      <c r="AB176" s="2" t="inlineStr">
        <is>
          <t xml:space="preserve">|
</t>
        </is>
      </c>
      <c r="AC176" t="inlineStr">
        <is>
          <t/>
        </is>
      </c>
      <c r="AD176" t="inlineStr">
        <is>
          <t/>
        </is>
      </c>
      <c r="AE176" t="inlineStr">
        <is>
          <t/>
        </is>
      </c>
      <c r="AF176" t="inlineStr">
        <is>
          <t/>
        </is>
      </c>
      <c r="AG176" t="inlineStr">
        <is>
          <t/>
        </is>
      </c>
      <c r="AH176" t="inlineStr">
        <is>
          <t/>
        </is>
      </c>
      <c r="AI176" t="inlineStr">
        <is>
          <t/>
        </is>
      </c>
      <c r="AJ176" t="inlineStr">
        <is>
          <t/>
        </is>
      </c>
      <c r="AK176" t="inlineStr">
        <is>
          <t/>
        </is>
      </c>
      <c r="AL176" t="inlineStr">
        <is>
          <t/>
        </is>
      </c>
      <c r="AM176" t="inlineStr">
        <is>
          <t/>
        </is>
      </c>
      <c r="AN176" t="inlineStr">
        <is>
          <t/>
        </is>
      </c>
      <c r="AO176" t="inlineStr">
        <is>
          <t/>
        </is>
      </c>
      <c r="AP176" s="2" t="inlineStr">
        <is>
          <t>protection cumulée</t>
        </is>
      </c>
      <c r="AQ176" s="2" t="inlineStr">
        <is>
          <t>2</t>
        </is>
      </c>
      <c r="AR176" s="2" t="inlineStr">
        <is>
          <t/>
        </is>
      </c>
      <c r="AS176" t="inlineStr">
        <is>
          <t/>
        </is>
      </c>
      <c r="AT176" t="inlineStr">
        <is>
          <t/>
        </is>
      </c>
      <c r="AU176" t="inlineStr">
        <is>
          <t/>
        </is>
      </c>
      <c r="AV176" t="inlineStr">
        <is>
          <t/>
        </is>
      </c>
      <c r="AW176" t="inlineStr">
        <is>
          <t/>
        </is>
      </c>
      <c r="AX176" t="inlineStr">
        <is>
          <t/>
        </is>
      </c>
      <c r="AY176" t="inlineStr">
        <is>
          <t/>
        </is>
      </c>
      <c r="AZ176" t="inlineStr">
        <is>
          <t/>
        </is>
      </c>
      <c r="BA176" t="inlineStr">
        <is>
          <t/>
        </is>
      </c>
      <c r="BB176" t="inlineStr">
        <is>
          <t/>
        </is>
      </c>
      <c r="BC176" t="inlineStr">
        <is>
          <t/>
        </is>
      </c>
      <c r="BD176" t="inlineStr">
        <is>
          <t/>
        </is>
      </c>
      <c r="BE176" t="inlineStr">
        <is>
          <t/>
        </is>
      </c>
      <c r="BF176" t="inlineStr">
        <is>
          <t/>
        </is>
      </c>
      <c r="BG176" t="inlineStr">
        <is>
          <t/>
        </is>
      </c>
      <c r="BH176" t="inlineStr">
        <is>
          <t/>
        </is>
      </c>
      <c r="BI176" t="inlineStr">
        <is>
          <t/>
        </is>
      </c>
      <c r="BJ176" t="inlineStr">
        <is>
          <t/>
        </is>
      </c>
      <c r="BK176" t="inlineStr">
        <is>
          <t/>
        </is>
      </c>
      <c r="BL176" t="inlineStr">
        <is>
          <t/>
        </is>
      </c>
      <c r="BM176" t="inlineStr">
        <is>
          <t/>
        </is>
      </c>
      <c r="BN176" t="inlineStr">
        <is>
          <t/>
        </is>
      </c>
      <c r="BO176" t="inlineStr">
        <is>
          <t/>
        </is>
      </c>
      <c r="BP176" t="inlineStr">
        <is>
          <t/>
        </is>
      </c>
      <c r="BQ176" t="inlineStr">
        <is>
          <t/>
        </is>
      </c>
      <c r="BR176" t="inlineStr">
        <is>
          <t/>
        </is>
      </c>
      <c r="BS176" t="inlineStr">
        <is>
          <t/>
        </is>
      </c>
      <c r="BT176" t="inlineStr">
        <is>
          <t/>
        </is>
      </c>
      <c r="BU176" t="inlineStr">
        <is>
          <t/>
        </is>
      </c>
      <c r="BV176" t="inlineStr">
        <is>
          <t/>
        </is>
      </c>
      <c r="BW176" t="inlineStr">
        <is>
          <t/>
        </is>
      </c>
      <c r="BX176" t="inlineStr">
        <is>
          <t/>
        </is>
      </c>
      <c r="BY176" t="inlineStr">
        <is>
          <t/>
        </is>
      </c>
      <c r="BZ176" t="inlineStr">
        <is>
          <t/>
        </is>
      </c>
      <c r="CA176" t="inlineStr">
        <is>
          <t/>
        </is>
      </c>
      <c r="CB176" t="inlineStr">
        <is>
          <t/>
        </is>
      </c>
      <c r="CC176" t="inlineStr">
        <is>
          <t/>
        </is>
      </c>
      <c r="CD176" t="inlineStr">
        <is>
          <t/>
        </is>
      </c>
      <c r="CE176" t="inlineStr">
        <is>
          <t/>
        </is>
      </c>
      <c r="CF176" t="inlineStr">
        <is>
          <t/>
        </is>
      </c>
      <c r="CG176" t="inlineStr">
        <is>
          <t/>
        </is>
      </c>
      <c r="CH176" t="inlineStr">
        <is>
          <t/>
        </is>
      </c>
      <c r="CI176" t="inlineStr">
        <is>
          <t/>
        </is>
      </c>
      <c r="CJ176" t="inlineStr">
        <is>
          <t/>
        </is>
      </c>
      <c r="CK176" t="inlineStr">
        <is>
          <t/>
        </is>
      </c>
      <c r="CL176" t="inlineStr">
        <is>
          <t/>
        </is>
      </c>
      <c r="CM176" t="inlineStr">
        <is>
          <t/>
        </is>
      </c>
      <c r="CN176" t="inlineStr">
        <is>
          <t/>
        </is>
      </c>
      <c r="CO176" t="inlineStr">
        <is>
          <t/>
        </is>
      </c>
      <c r="CP176" t="inlineStr">
        <is>
          <t/>
        </is>
      </c>
      <c r="CQ176" t="inlineStr">
        <is>
          <t/>
        </is>
      </c>
      <c r="CR176" t="inlineStr">
        <is>
          <t/>
        </is>
      </c>
      <c r="CS176" t="inlineStr">
        <is>
          <t/>
        </is>
      </c>
      <c r="CT176" t="inlineStr">
        <is>
          <t/>
        </is>
      </c>
      <c r="CU176" t="inlineStr">
        <is>
          <t/>
        </is>
      </c>
      <c r="CV176" t="inlineStr">
        <is>
          <t/>
        </is>
      </c>
      <c r="CW176" t="inlineStr">
        <is>
          <t/>
        </is>
      </c>
    </row>
    <row r="177">
      <c r="A177" s="1" t="str">
        <f>HYPERLINK("https://iate.europa.eu/entry/result/3565725/all", "3565725")</f>
        <v>3565725</v>
      </c>
      <c r="B177" t="inlineStr">
        <is>
          <t>LAW;EDUCATION AND COMMUNICATIONS</t>
        </is>
      </c>
      <c r="C177" t="inlineStr">
        <is>
          <t>LAW|rights and freedoms|human rights;EDUCATION AND COMMUNICATIONS|information and information processing</t>
        </is>
      </c>
      <c r="D177" t="inlineStr">
        <is>
          <t>yes</t>
        </is>
      </c>
      <c r="E177" t="inlineStr">
        <is>
          <t/>
        </is>
      </c>
      <c r="F177" s="2" t="inlineStr">
        <is>
          <t>цифрови права</t>
        </is>
      </c>
      <c r="G177" s="2" t="inlineStr">
        <is>
          <t>3</t>
        </is>
      </c>
      <c r="H177" s="2" t="inlineStr">
        <is>
          <t/>
        </is>
      </c>
      <c r="I177" t="inlineStr">
        <is>
          <t>набор от права и принципи, които защитават гражданите в контекста на цифровите технологии</t>
        </is>
      </c>
      <c r="J177" s="2" t="inlineStr">
        <is>
          <t>digitální práva</t>
        </is>
      </c>
      <c r="K177" s="2" t="inlineStr">
        <is>
          <t>2</t>
        </is>
      </c>
      <c r="L177" s="2" t="inlineStr">
        <is>
          <t/>
        </is>
      </c>
      <c r="M177" t="inlineStr">
        <is>
          <t>lidská práva v kontextu digitálních technologií</t>
        </is>
      </c>
      <c r="N177" s="2" t="inlineStr">
        <is>
          <t>menneskerettigheder i en digital tidsalder|
digitale rettigheder</t>
        </is>
      </c>
      <c r="O177" s="2" t="inlineStr">
        <is>
          <t>3|
4</t>
        </is>
      </c>
      <c r="P177" s="2" t="inlineStr">
        <is>
          <t xml:space="preserve">|
</t>
        </is>
      </c>
      <c r="Q177" t="inlineStr">
        <is>
          <t>menneskerettigheder i forbindelse med digitale teknologier</t>
        </is>
      </c>
      <c r="R177" s="2" t="inlineStr">
        <is>
          <t>Rechte in der digitalen Welt|
digitale Rechte</t>
        </is>
      </c>
      <c r="S177" s="2" t="inlineStr">
        <is>
          <t>2|
2</t>
        </is>
      </c>
      <c r="T177" s="2" t="inlineStr">
        <is>
          <t xml:space="preserve">|
</t>
        </is>
      </c>
      <c r="U177" t="inlineStr">
        <is>
          <t>Menschenrecht, das es Individuen erlaubt, auf digitale Medien zuzugreifen, diese zu nutzen, welche zu kreieren und diese zu publizieren</t>
        </is>
      </c>
      <c r="V177" s="2" t="inlineStr">
        <is>
          <t>ψηφιακά δικαιώματα</t>
        </is>
      </c>
      <c r="W177" s="2" t="inlineStr">
        <is>
          <t>3</t>
        </is>
      </c>
      <c r="X177" s="2" t="inlineStr">
        <is>
          <t/>
        </is>
      </c>
      <c r="Y177" t="inlineStr">
        <is>
          <t/>
        </is>
      </c>
      <c r="Z177" s="2" t="inlineStr">
        <is>
          <t>human rights in the digital era|
digital rights</t>
        </is>
      </c>
      <c r="AA177" s="2" t="inlineStr">
        <is>
          <t>3|
3</t>
        </is>
      </c>
      <c r="AB177" s="2" t="inlineStr">
        <is>
          <t xml:space="preserve">|
</t>
        </is>
      </c>
      <c r="AC177" t="inlineStr">
        <is>
          <t>human rights in the context of digital technologies</t>
        </is>
      </c>
      <c r="AD177" s="2" t="inlineStr">
        <is>
          <t>derechos digitales</t>
        </is>
      </c>
      <c r="AE177" s="2" t="inlineStr">
        <is>
          <t>2</t>
        </is>
      </c>
      <c r="AF177" s="2" t="inlineStr">
        <is>
          <t/>
        </is>
      </c>
      <c r="AG177" t="inlineStr">
        <is>
          <t>Determinados derechos humanos en el contexto de las nuevas tecnologías, como el derecho a la intimidad, a la libertad de expresión y a la protección de datos.</t>
        </is>
      </c>
      <c r="AH177" s="2" t="inlineStr">
        <is>
          <t>digitaalõigused|
inimõigused digitaalajastul</t>
        </is>
      </c>
      <c r="AI177" s="2" t="inlineStr">
        <is>
          <t>3|
3</t>
        </is>
      </c>
      <c r="AJ177" s="2" t="inlineStr">
        <is>
          <t xml:space="preserve">|
</t>
        </is>
      </c>
      <c r="AK177" t="inlineStr">
        <is>
          <t/>
        </is>
      </c>
      <c r="AL177" s="2" t="inlineStr">
        <is>
          <t>digitaaliset oikeudet</t>
        </is>
      </c>
      <c r="AM177" s="2" t="inlineStr">
        <is>
          <t>3</t>
        </is>
      </c>
      <c r="AN177" s="2" t="inlineStr">
        <is>
          <t/>
        </is>
      </c>
      <c r="AO177" t="inlineStr">
        <is>
          <t>ihmisoikeudet (esimerkiksi oikeus yksityisyyteen, sananvapaus ja tietosuoja) digitaaliteknologian yhteydessä</t>
        </is>
      </c>
      <c r="AP177" s="2" t="inlineStr">
        <is>
          <t>droits numériques|
droits de l'homme numériques</t>
        </is>
      </c>
      <c r="AQ177" s="2" t="inlineStr">
        <is>
          <t>4|
2</t>
        </is>
      </c>
      <c r="AR177" s="2" t="inlineStr">
        <is>
          <t xml:space="preserve">|
</t>
        </is>
      </c>
      <c r="AS177" t="inlineStr">
        <is>
          <t>droits de l'homme permettant aux individus d'accéder aux médias numériques, de les utiliser, les créer et les publier ou d'accéder aux ordinateurs ou autres dispositifs électroniques ou réseaux de communications électroniques et de les utiliser</t>
        </is>
      </c>
      <c r="AT177" s="2" t="inlineStr">
        <is>
          <t>cearta digiteacha</t>
        </is>
      </c>
      <c r="AU177" s="2" t="inlineStr">
        <is>
          <t>3</t>
        </is>
      </c>
      <c r="AV177" s="2" t="inlineStr">
        <is>
          <t/>
        </is>
      </c>
      <c r="AW177" t="inlineStr">
        <is>
          <t/>
        </is>
      </c>
      <c r="AX177" s="2" t="inlineStr">
        <is>
          <t>digitalna prava</t>
        </is>
      </c>
      <c r="AY177" s="2" t="inlineStr">
        <is>
          <t>3</t>
        </is>
      </c>
      <c r="AZ177" s="2" t="inlineStr">
        <is>
          <t/>
        </is>
      </c>
      <c r="BA177" t="inlineStr">
        <is>
          <t>ljudska prava u odnosu na digitalne tehnologije</t>
        </is>
      </c>
      <c r="BB177" s="2" t="inlineStr">
        <is>
          <t>digitális jogok</t>
        </is>
      </c>
      <c r="BC177" s="2" t="inlineStr">
        <is>
          <t>3</t>
        </is>
      </c>
      <c r="BD177" s="2" t="inlineStr">
        <is>
          <t/>
        </is>
      </c>
      <c r="BE177" t="inlineStr">
        <is>
          <t/>
        </is>
      </c>
      <c r="BF177" s="2" t="inlineStr">
        <is>
          <t>diritti digitali</t>
        </is>
      </c>
      <c r="BG177" s="2" t="inlineStr">
        <is>
          <t>3</t>
        </is>
      </c>
      <c r="BH177" s="2" t="inlineStr">
        <is>
          <t/>
        </is>
      </c>
      <c r="BI177" t="inlineStr">
        <is>
          <t>diritti umani nel contesto delle tecnologie digitali, primi fra tutti l'accesso alla rete e il riconoscimento della cittadinanza digitale</t>
        </is>
      </c>
      <c r="BJ177" s="2" t="inlineStr">
        <is>
          <t>skaitmeninės teisės</t>
        </is>
      </c>
      <c r="BK177" s="2" t="inlineStr">
        <is>
          <t>3</t>
        </is>
      </c>
      <c r="BL177" s="2" t="inlineStr">
        <is>
          <t/>
        </is>
      </c>
      <c r="BM177" t="inlineStr">
        <is>
          <t>žmogaus teisės skaitmeninių technlogijų srityje</t>
        </is>
      </c>
      <c r="BN177" s="2" t="inlineStr">
        <is>
          <t>digitālās tiesības</t>
        </is>
      </c>
      <c r="BO177" s="2" t="inlineStr">
        <is>
          <t>3</t>
        </is>
      </c>
      <c r="BP177" s="2" t="inlineStr">
        <is>
          <t/>
        </is>
      </c>
      <c r="BQ177" t="inlineStr">
        <is>
          <t/>
        </is>
      </c>
      <c r="BR177" s="2" t="inlineStr">
        <is>
          <t>drittijiet tal-bniedem fl-era diġitali|
drittijiet diġitali</t>
        </is>
      </c>
      <c r="BS177" s="2" t="inlineStr">
        <is>
          <t>3|
3</t>
        </is>
      </c>
      <c r="BT177" s="2" t="inlineStr">
        <is>
          <t xml:space="preserve">|
</t>
        </is>
      </c>
      <c r="BU177" t="inlineStr">
        <is>
          <t>drittijiet tal-bniedem fil-kuntest tat-teknoloġiji diġitali</t>
        </is>
      </c>
      <c r="BV177" s="2" t="inlineStr">
        <is>
          <t>digitale rechten</t>
        </is>
      </c>
      <c r="BW177" s="2" t="inlineStr">
        <is>
          <t>2</t>
        </is>
      </c>
      <c r="BX177" s="2" t="inlineStr">
        <is>
          <t/>
        </is>
      </c>
      <c r="BY177" t="inlineStr">
        <is>
          <t/>
        </is>
      </c>
      <c r="BZ177" s="2" t="inlineStr">
        <is>
          <t>prawa cyfrowe</t>
        </is>
      </c>
      <c r="CA177" s="2" t="inlineStr">
        <is>
          <t>3</t>
        </is>
      </c>
      <c r="CB177" s="2" t="inlineStr">
        <is>
          <t/>
        </is>
      </c>
      <c r="CC177" t="inlineStr">
        <is>
          <t>prawa związane z tworzeniem, użytkowaniem, publikacją i dostępem do mediów cyfrowych, a także z dostępem do i użytkowaniem urządzeń cyfrowych (komputery, telefony komórkowe, itp.)</t>
        </is>
      </c>
      <c r="CD177" s="2" t="inlineStr">
        <is>
          <t>direitos digitais</t>
        </is>
      </c>
      <c r="CE177" s="2" t="inlineStr">
        <is>
          <t>3</t>
        </is>
      </c>
      <c r="CF177" s="2" t="inlineStr">
        <is>
          <t/>
        </is>
      </c>
      <c r="CG177" t="inlineStr">
        <is>
          <t>direitos humanos que permitem aos indivíduos aceder, utilizar, criar e publicar meios digitais ou aceder e utilizar computadores, outros aparelhos eletrónicos ou redes de comunicações</t>
        </is>
      </c>
      <c r="CH177" s="2" t="inlineStr">
        <is>
          <t>drepturi digitale|
drepturi ale omului în era digitală</t>
        </is>
      </c>
      <c r="CI177" s="2" t="inlineStr">
        <is>
          <t>3|
3</t>
        </is>
      </c>
      <c r="CJ177" s="2" t="inlineStr">
        <is>
          <t xml:space="preserve">|
</t>
        </is>
      </c>
      <c r="CK177" t="inlineStr">
        <is>
          <t/>
        </is>
      </c>
      <c r="CL177" s="2" t="inlineStr">
        <is>
          <t>ľudské práva v digitálnom veku|
digitálne práva</t>
        </is>
      </c>
      <c r="CM177" s="2" t="inlineStr">
        <is>
          <t>2|
3</t>
        </is>
      </c>
      <c r="CN177" s="2" t="inlineStr">
        <is>
          <t xml:space="preserve">|
</t>
        </is>
      </c>
      <c r="CO177" t="inlineStr">
        <is>
          <t>ľudské práva v kontexte digitálnych technológií</t>
        </is>
      </c>
      <c r="CP177" s="2" t="inlineStr">
        <is>
          <t>digitalne pravice</t>
        </is>
      </c>
      <c r="CQ177" s="2" t="inlineStr">
        <is>
          <t>3</t>
        </is>
      </c>
      <c r="CR177" s="2" t="inlineStr">
        <is>
          <t/>
        </is>
      </c>
      <c r="CS177" t="inlineStr">
        <is>
          <t>človekove pravice in svoboščine, povezane s spletom in digitalnimi tehnologijami</t>
        </is>
      </c>
      <c r="CT177" s="2" t="inlineStr">
        <is>
          <t>digitala rättigheter</t>
        </is>
      </c>
      <c r="CU177" s="2" t="inlineStr">
        <is>
          <t>2</t>
        </is>
      </c>
      <c r="CV177" s="2" t="inlineStr">
        <is>
          <t/>
        </is>
      </c>
      <c r="CW177" t="inlineStr">
        <is>
          <t/>
        </is>
      </c>
    </row>
    <row r="178">
      <c r="A178" s="1" t="str">
        <f>HYPERLINK("https://iate.europa.eu/entry/result/3620703/all", "3620703")</f>
        <v>3620703</v>
      </c>
      <c r="B178" t="inlineStr">
        <is>
          <t>LAW</t>
        </is>
      </c>
      <c r="C178" t="inlineStr">
        <is>
          <t>LAW|justice|judicial proceedings</t>
        </is>
      </c>
      <c r="D178" t="inlineStr">
        <is>
          <t>yes</t>
        </is>
      </c>
      <c r="E178" t="inlineStr">
        <is>
          <t/>
        </is>
      </c>
      <c r="F178" t="inlineStr">
        <is>
          <t/>
        </is>
      </c>
      <c r="G178" t="inlineStr">
        <is>
          <t/>
        </is>
      </c>
      <c r="H178" t="inlineStr">
        <is>
          <t/>
        </is>
      </c>
      <c r="I178" t="inlineStr">
        <is>
          <t/>
        </is>
      </c>
      <c r="J178" t="inlineStr">
        <is>
          <t/>
        </is>
      </c>
      <c r="K178" t="inlineStr">
        <is>
          <t/>
        </is>
      </c>
      <c r="L178" t="inlineStr">
        <is>
          <t/>
        </is>
      </c>
      <c r="M178" t="inlineStr">
        <is>
          <t/>
        </is>
      </c>
      <c r="N178" t="inlineStr">
        <is>
          <t/>
        </is>
      </c>
      <c r="O178" t="inlineStr">
        <is>
          <t/>
        </is>
      </c>
      <c r="P178" t="inlineStr">
        <is>
          <t/>
        </is>
      </c>
      <c r="Q178" t="inlineStr">
        <is>
          <t/>
        </is>
      </c>
      <c r="R178" s="2" t="inlineStr">
        <is>
          <t>Verfahrensmissbrauch|
Klagemissbrauch</t>
        </is>
      </c>
      <c r="S178" s="2" t="inlineStr">
        <is>
          <t>3|
3</t>
        </is>
      </c>
      <c r="T178" s="2" t="inlineStr">
        <is>
          <t xml:space="preserve">|
</t>
        </is>
      </c>
      <c r="U178" t="inlineStr">
        <is>
          <t>Missbrauch von Gerichtsverfahren zur Belästigung, Einschüchterung oder Schädigung einer Person oder Organisation</t>
        </is>
      </c>
      <c r="V178" t="inlineStr">
        <is>
          <t/>
        </is>
      </c>
      <c r="W178" t="inlineStr">
        <is>
          <t/>
        </is>
      </c>
      <c r="X178" t="inlineStr">
        <is>
          <t/>
        </is>
      </c>
      <c r="Y178" t="inlineStr">
        <is>
          <t/>
        </is>
      </c>
      <c r="Z178" s="2" t="inlineStr">
        <is>
          <t>litigation abuse|
abusive litigation|
abuse of litigation</t>
        </is>
      </c>
      <c r="AA178" s="2" t="inlineStr">
        <is>
          <t>3|
3|
3</t>
        </is>
      </c>
      <c r="AB178" s="2" t="inlineStr">
        <is>
          <t xml:space="preserve">|
|
</t>
        </is>
      </c>
      <c r="AC178" t="inlineStr">
        <is>
          <t>abuse of legal proceedings with the specific intent of harassment and/or impoverishment of the victim</t>
        </is>
      </c>
      <c r="AD178" t="inlineStr">
        <is>
          <t/>
        </is>
      </c>
      <c r="AE178" t="inlineStr">
        <is>
          <t/>
        </is>
      </c>
      <c r="AF178" t="inlineStr">
        <is>
          <t/>
        </is>
      </c>
      <c r="AG178" t="inlineStr">
        <is>
          <t/>
        </is>
      </c>
      <c r="AH178" t="inlineStr">
        <is>
          <t/>
        </is>
      </c>
      <c r="AI178" t="inlineStr">
        <is>
          <t/>
        </is>
      </c>
      <c r="AJ178" t="inlineStr">
        <is>
          <t/>
        </is>
      </c>
      <c r="AK178" t="inlineStr">
        <is>
          <t/>
        </is>
      </c>
      <c r="AL178" t="inlineStr">
        <is>
          <t/>
        </is>
      </c>
      <c r="AM178" t="inlineStr">
        <is>
          <t/>
        </is>
      </c>
      <c r="AN178" t="inlineStr">
        <is>
          <t/>
        </is>
      </c>
      <c r="AO178" t="inlineStr">
        <is>
          <t/>
        </is>
      </c>
      <c r="AP178" s="2" t="inlineStr">
        <is>
          <t>recours abusif</t>
        </is>
      </c>
      <c r="AQ178" s="2" t="inlineStr">
        <is>
          <t>3</t>
        </is>
      </c>
      <c r="AR178" s="2" t="inlineStr">
        <is>
          <t/>
        </is>
      </c>
      <c r="AS178" t="inlineStr">
        <is>
          <t>action en justice intentée de manière abusive dans le but de harceler, d'intimider ou d'appauvrir la personne ou l'entité visée</t>
        </is>
      </c>
      <c r="AT178" t="inlineStr">
        <is>
          <t/>
        </is>
      </c>
      <c r="AU178" t="inlineStr">
        <is>
          <t/>
        </is>
      </c>
      <c r="AV178" t="inlineStr">
        <is>
          <t/>
        </is>
      </c>
      <c r="AW178" t="inlineStr">
        <is>
          <t/>
        </is>
      </c>
      <c r="AX178" t="inlineStr">
        <is>
          <t/>
        </is>
      </c>
      <c r="AY178" t="inlineStr">
        <is>
          <t/>
        </is>
      </c>
      <c r="AZ178" t="inlineStr">
        <is>
          <t/>
        </is>
      </c>
      <c r="BA178" t="inlineStr">
        <is>
          <t/>
        </is>
      </c>
      <c r="BB178" s="2" t="inlineStr">
        <is>
          <t>visszaélésszerű pereskedés|
visszaélésszerű per</t>
        </is>
      </c>
      <c r="BC178" s="2" t="inlineStr">
        <is>
          <t>3|
3</t>
        </is>
      </c>
      <c r="BD178" s="2" t="inlineStr">
        <is>
          <t xml:space="preserve">|
</t>
        </is>
      </c>
      <c r="BE178" t="inlineStr">
        <is>
          <t>a jogi eljárásokkal való olyan visszaélés, amelynek kifejezett szándéka az adott személy zaklatása és/vagy súlyos anyagi megkárosítása</t>
        </is>
      </c>
      <c r="BF178" t="inlineStr">
        <is>
          <t/>
        </is>
      </c>
      <c r="BG178" t="inlineStr">
        <is>
          <t/>
        </is>
      </c>
      <c r="BH178" t="inlineStr">
        <is>
          <t/>
        </is>
      </c>
      <c r="BI178" t="inlineStr">
        <is>
          <t/>
        </is>
      </c>
      <c r="BJ178" s="2" t="inlineStr">
        <is>
          <t>piktnaudžiavimas bylinėjimusi</t>
        </is>
      </c>
      <c r="BK178" s="2" t="inlineStr">
        <is>
          <t>3</t>
        </is>
      </c>
      <c r="BL178" s="2" t="inlineStr">
        <is>
          <t/>
        </is>
      </c>
      <c r="BM178" t="inlineStr">
        <is>
          <t/>
        </is>
      </c>
      <c r="BN178" t="inlineStr">
        <is>
          <t/>
        </is>
      </c>
      <c r="BO178" t="inlineStr">
        <is>
          <t/>
        </is>
      </c>
      <c r="BP178" t="inlineStr">
        <is>
          <t/>
        </is>
      </c>
      <c r="BQ178" t="inlineStr">
        <is>
          <t/>
        </is>
      </c>
      <c r="BR178" s="2" t="inlineStr">
        <is>
          <t>litigazzjoni abbużiva</t>
        </is>
      </c>
      <c r="BS178" s="2" t="inlineStr">
        <is>
          <t>3</t>
        </is>
      </c>
      <c r="BT178" s="2" t="inlineStr">
        <is>
          <t/>
        </is>
      </c>
      <c r="BU178" t="inlineStr">
        <is>
          <t>abbuż tal-proċedimenti legali bl-intenzjoni speċifika ta' fastidju, intimidazzjoni u/jew ftaqir tal-persuna jew tal-entità inkwistjoni</t>
        </is>
      </c>
      <c r="BV178" t="inlineStr">
        <is>
          <t/>
        </is>
      </c>
      <c r="BW178" t="inlineStr">
        <is>
          <t/>
        </is>
      </c>
      <c r="BX178" t="inlineStr">
        <is>
          <t/>
        </is>
      </c>
      <c r="BY178" t="inlineStr">
        <is>
          <t/>
        </is>
      </c>
      <c r="BZ178" t="inlineStr">
        <is>
          <t/>
        </is>
      </c>
      <c r="CA178" t="inlineStr">
        <is>
          <t/>
        </is>
      </c>
      <c r="CB178" t="inlineStr">
        <is>
          <t/>
        </is>
      </c>
      <c r="CC178" t="inlineStr">
        <is>
          <t/>
        </is>
      </c>
      <c r="CD178" t="inlineStr">
        <is>
          <t/>
        </is>
      </c>
      <c r="CE178" t="inlineStr">
        <is>
          <t/>
        </is>
      </c>
      <c r="CF178" t="inlineStr">
        <is>
          <t/>
        </is>
      </c>
      <c r="CG178" t="inlineStr">
        <is>
          <t/>
        </is>
      </c>
      <c r="CH178" t="inlineStr">
        <is>
          <t/>
        </is>
      </c>
      <c r="CI178" t="inlineStr">
        <is>
          <t/>
        </is>
      </c>
      <c r="CJ178" t="inlineStr">
        <is>
          <t/>
        </is>
      </c>
      <c r="CK178" t="inlineStr">
        <is>
          <t/>
        </is>
      </c>
      <c r="CL178" t="inlineStr">
        <is>
          <t/>
        </is>
      </c>
      <c r="CM178" t="inlineStr">
        <is>
          <t/>
        </is>
      </c>
      <c r="CN178" t="inlineStr">
        <is>
          <t/>
        </is>
      </c>
      <c r="CO178" t="inlineStr">
        <is>
          <t/>
        </is>
      </c>
      <c r="CP178" t="inlineStr">
        <is>
          <t/>
        </is>
      </c>
      <c r="CQ178" t="inlineStr">
        <is>
          <t/>
        </is>
      </c>
      <c r="CR178" t="inlineStr">
        <is>
          <t/>
        </is>
      </c>
      <c r="CS178" t="inlineStr">
        <is>
          <t/>
        </is>
      </c>
      <c r="CT178" t="inlineStr">
        <is>
          <t/>
        </is>
      </c>
      <c r="CU178" t="inlineStr">
        <is>
          <t/>
        </is>
      </c>
      <c r="CV178" t="inlineStr">
        <is>
          <t/>
        </is>
      </c>
      <c r="CW178" t="inlineStr">
        <is>
          <t/>
        </is>
      </c>
    </row>
    <row r="179">
      <c r="A179" s="1" t="str">
        <f>HYPERLINK("https://iate.europa.eu/entry/result/1132348/all", "1132348")</f>
        <v>1132348</v>
      </c>
      <c r="B179" t="inlineStr">
        <is>
          <t>LAW</t>
        </is>
      </c>
      <c r="C179" t="inlineStr">
        <is>
          <t>LAW</t>
        </is>
      </c>
      <c r="D179" t="inlineStr">
        <is>
          <t>no</t>
        </is>
      </c>
      <c r="E179" t="inlineStr">
        <is>
          <t/>
        </is>
      </c>
      <c r="F179" t="inlineStr">
        <is>
          <t/>
        </is>
      </c>
      <c r="G179" t="inlineStr">
        <is>
          <t/>
        </is>
      </c>
      <c r="H179" t="inlineStr">
        <is>
          <t/>
        </is>
      </c>
      <c r="I179" t="inlineStr">
        <is>
          <t/>
        </is>
      </c>
      <c r="J179" t="inlineStr">
        <is>
          <t/>
        </is>
      </c>
      <c r="K179" t="inlineStr">
        <is>
          <t/>
        </is>
      </c>
      <c r="L179" t="inlineStr">
        <is>
          <t/>
        </is>
      </c>
      <c r="M179" t="inlineStr">
        <is>
          <t/>
        </is>
      </c>
      <c r="N179" t="inlineStr">
        <is>
          <t/>
        </is>
      </c>
      <c r="O179" t="inlineStr">
        <is>
          <t/>
        </is>
      </c>
      <c r="P179" t="inlineStr">
        <is>
          <t/>
        </is>
      </c>
      <c r="Q179" t="inlineStr">
        <is>
          <t/>
        </is>
      </c>
      <c r="R179" s="2" t="inlineStr">
        <is>
          <t>Befehl zu einem Tun|
Befehl zur Vornahme von Handlungen|
Befehl zu einem Nichttun</t>
        </is>
      </c>
      <c r="S179" s="2" t="inlineStr">
        <is>
          <t>3|
3|
3</t>
        </is>
      </c>
      <c r="T179" s="2" t="inlineStr">
        <is>
          <t xml:space="preserve">|
|
</t>
        </is>
      </c>
      <c r="U179" t="inlineStr">
        <is>
          <t/>
        </is>
      </c>
      <c r="V179" t="inlineStr">
        <is>
          <t/>
        </is>
      </c>
      <c r="W179" t="inlineStr">
        <is>
          <t/>
        </is>
      </c>
      <c r="X179" t="inlineStr">
        <is>
          <t/>
        </is>
      </c>
      <c r="Y179" t="inlineStr">
        <is>
          <t/>
        </is>
      </c>
      <c r="Z179" s="2" t="inlineStr">
        <is>
          <t>cease and desist order|
mandatory,restrictive injunction</t>
        </is>
      </c>
      <c r="AA179" s="2" t="inlineStr">
        <is>
          <t>3|
3</t>
        </is>
      </c>
      <c r="AB179" s="2" t="inlineStr">
        <is>
          <t xml:space="preserve">|
</t>
        </is>
      </c>
      <c r="AC179" t="inlineStr">
        <is>
          <t/>
        </is>
      </c>
      <c r="AD179" t="inlineStr">
        <is>
          <t/>
        </is>
      </c>
      <c r="AE179" t="inlineStr">
        <is>
          <t/>
        </is>
      </c>
      <c r="AF179" t="inlineStr">
        <is>
          <t/>
        </is>
      </c>
      <c r="AG179" t="inlineStr">
        <is>
          <t/>
        </is>
      </c>
      <c r="AH179" t="inlineStr">
        <is>
          <t/>
        </is>
      </c>
      <c r="AI179" t="inlineStr">
        <is>
          <t/>
        </is>
      </c>
      <c r="AJ179" t="inlineStr">
        <is>
          <t/>
        </is>
      </c>
      <c r="AK179" t="inlineStr">
        <is>
          <t/>
        </is>
      </c>
      <c r="AL179" t="inlineStr">
        <is>
          <t/>
        </is>
      </c>
      <c r="AM179" t="inlineStr">
        <is>
          <t/>
        </is>
      </c>
      <c r="AN179" t="inlineStr">
        <is>
          <t/>
        </is>
      </c>
      <c r="AO179" t="inlineStr">
        <is>
          <t/>
        </is>
      </c>
      <c r="AP179" s="2" t="inlineStr">
        <is>
          <t>ordonnance de faire|
ordonnance de ne pas faire</t>
        </is>
      </c>
      <c r="AQ179" s="2" t="inlineStr">
        <is>
          <t>3|
3</t>
        </is>
      </c>
      <c r="AR179" s="2" t="inlineStr">
        <is>
          <t xml:space="preserve">|
</t>
        </is>
      </c>
      <c r="AS179" t="inlineStr">
        <is>
          <t/>
        </is>
      </c>
      <c r="AT179" t="inlineStr">
        <is>
          <t/>
        </is>
      </c>
      <c r="AU179" t="inlineStr">
        <is>
          <t/>
        </is>
      </c>
      <c r="AV179" t="inlineStr">
        <is>
          <t/>
        </is>
      </c>
      <c r="AW179" t="inlineStr">
        <is>
          <t/>
        </is>
      </c>
      <c r="AX179" t="inlineStr">
        <is>
          <t/>
        </is>
      </c>
      <c r="AY179" t="inlineStr">
        <is>
          <t/>
        </is>
      </c>
      <c r="AZ179" t="inlineStr">
        <is>
          <t/>
        </is>
      </c>
      <c r="BA179" t="inlineStr">
        <is>
          <t/>
        </is>
      </c>
      <c r="BB179" t="inlineStr">
        <is>
          <t/>
        </is>
      </c>
      <c r="BC179" t="inlineStr">
        <is>
          <t/>
        </is>
      </c>
      <c r="BD179" t="inlineStr">
        <is>
          <t/>
        </is>
      </c>
      <c r="BE179" t="inlineStr">
        <is>
          <t/>
        </is>
      </c>
      <c r="BF179" s="2" t="inlineStr">
        <is>
          <t>disposizione di non fare|
disposizione di fare</t>
        </is>
      </c>
      <c r="BG179" s="2" t="inlineStr">
        <is>
          <t>3|
3</t>
        </is>
      </c>
      <c r="BH179" s="2" t="inlineStr">
        <is>
          <t xml:space="preserve">|
</t>
        </is>
      </c>
      <c r="BI179" t="inlineStr">
        <is>
          <t/>
        </is>
      </c>
      <c r="BJ179" t="inlineStr">
        <is>
          <t/>
        </is>
      </c>
      <c r="BK179" t="inlineStr">
        <is>
          <t/>
        </is>
      </c>
      <c r="BL179" t="inlineStr">
        <is>
          <t/>
        </is>
      </c>
      <c r="BM179" t="inlineStr">
        <is>
          <t/>
        </is>
      </c>
      <c r="BN179" t="inlineStr">
        <is>
          <t/>
        </is>
      </c>
      <c r="BO179" t="inlineStr">
        <is>
          <t/>
        </is>
      </c>
      <c r="BP179" t="inlineStr">
        <is>
          <t/>
        </is>
      </c>
      <c r="BQ179" t="inlineStr">
        <is>
          <t/>
        </is>
      </c>
      <c r="BR179" s="2" t="inlineStr">
        <is>
          <t>ordni ta' waqfien u ebda tkomplija</t>
        </is>
      </c>
      <c r="BS179" s="2" t="inlineStr">
        <is>
          <t>3</t>
        </is>
      </c>
      <c r="BT179" s="2" t="inlineStr">
        <is>
          <t/>
        </is>
      </c>
      <c r="BU179" t="inlineStr">
        <is>
          <t/>
        </is>
      </c>
      <c r="BV179" t="inlineStr">
        <is>
          <t/>
        </is>
      </c>
      <c r="BW179" t="inlineStr">
        <is>
          <t/>
        </is>
      </c>
      <c r="BX179" t="inlineStr">
        <is>
          <t/>
        </is>
      </c>
      <c r="BY179" t="inlineStr">
        <is>
          <t/>
        </is>
      </c>
      <c r="BZ179" s="2" t="inlineStr">
        <is>
          <t>nakaz zaniechania naruszenia</t>
        </is>
      </c>
      <c r="CA179" s="2" t="inlineStr">
        <is>
          <t>3</t>
        </is>
      </c>
      <c r="CB179" s="2" t="inlineStr">
        <is>
          <t/>
        </is>
      </c>
      <c r="CC179" t="inlineStr">
        <is>
          <t/>
        </is>
      </c>
      <c r="CD179" s="2" t="inlineStr">
        <is>
          <t>ordem para não fazer|
ordem para fazer</t>
        </is>
      </c>
      <c r="CE179" s="2" t="inlineStr">
        <is>
          <t>3|
3</t>
        </is>
      </c>
      <c r="CF179" s="2" t="inlineStr">
        <is>
          <t xml:space="preserve">|
</t>
        </is>
      </c>
      <c r="CG179" t="inlineStr">
        <is>
          <t/>
        </is>
      </c>
      <c r="CH179" s="2" t="inlineStr">
        <is>
          <t>ordin de încetare</t>
        </is>
      </c>
      <c r="CI179" s="2" t="inlineStr">
        <is>
          <t>3</t>
        </is>
      </c>
      <c r="CJ179" s="2" t="inlineStr">
        <is>
          <t/>
        </is>
      </c>
      <c r="CK179" t="inlineStr">
        <is>
          <t/>
        </is>
      </c>
      <c r="CL179" t="inlineStr">
        <is>
          <t/>
        </is>
      </c>
      <c r="CM179" t="inlineStr">
        <is>
          <t/>
        </is>
      </c>
      <c r="CN179" t="inlineStr">
        <is>
          <t/>
        </is>
      </c>
      <c r="CO179" t="inlineStr">
        <is>
          <t/>
        </is>
      </c>
      <c r="CP179" t="inlineStr">
        <is>
          <t/>
        </is>
      </c>
      <c r="CQ179" t="inlineStr">
        <is>
          <t/>
        </is>
      </c>
      <c r="CR179" t="inlineStr">
        <is>
          <t/>
        </is>
      </c>
      <c r="CS179" t="inlineStr">
        <is>
          <t/>
        </is>
      </c>
      <c r="CT179" t="inlineStr">
        <is>
          <t/>
        </is>
      </c>
      <c r="CU179" t="inlineStr">
        <is>
          <t/>
        </is>
      </c>
      <c r="CV179" t="inlineStr">
        <is>
          <t/>
        </is>
      </c>
      <c r="CW179" t="inlineStr">
        <is>
          <t/>
        </is>
      </c>
    </row>
    <row r="180">
      <c r="A180" s="1" t="str">
        <f>HYPERLINK("https://iate.europa.eu/entry/result/890101/all", "890101")</f>
        <v>890101</v>
      </c>
      <c r="B180" t="inlineStr">
        <is>
          <t>PRODUCTION, TECHNOLOGY AND RESEARCH;INTERNATIONAL ORGANISATIONS;LAW</t>
        </is>
      </c>
      <c r="C180" t="inlineStr">
        <is>
          <t>PRODUCTION, TECHNOLOGY AND RESEARCH|research and intellectual property|intellectual property;INTERNATIONAL ORGANISATIONS|European organisations|European organisation;LAW</t>
        </is>
      </c>
      <c r="D180" t="inlineStr">
        <is>
          <t>yes</t>
        </is>
      </c>
      <c r="E180" t="inlineStr">
        <is>
          <t/>
        </is>
      </c>
      <c r="F180" s="2" t="inlineStr">
        <is>
          <t>Европейско патентно ведомство</t>
        </is>
      </c>
      <c r="G180" s="2" t="inlineStr">
        <is>
          <t>4</t>
        </is>
      </c>
      <c r="H180" s="2" t="inlineStr">
        <is>
          <t/>
        </is>
      </c>
      <c r="I180" t="inlineStr">
        <is>
          <t/>
        </is>
      </c>
      <c r="J180" s="2" t="inlineStr">
        <is>
          <t>Evropský patentový úřad</t>
        </is>
      </c>
      <c r="K180" s="2" t="inlineStr">
        <is>
          <t>3</t>
        </is>
      </c>
      <c r="L180" s="2" t="inlineStr">
        <is>
          <t/>
        </is>
      </c>
      <c r="M180" t="inlineStr">
        <is>
          <t>úřad, který vynálezcům nabízí jednotný postup podávání žádostí umožňující získat patentovou ochranu až ve 40 evropských zemích</t>
        </is>
      </c>
      <c r="N180" s="2" t="inlineStr">
        <is>
          <t>EPO|
Den Europæiske Patentmyndighed</t>
        </is>
      </c>
      <c r="O180" s="2" t="inlineStr">
        <is>
          <t>3|
4</t>
        </is>
      </c>
      <c r="P180" s="2" t="inlineStr">
        <is>
          <t xml:space="preserve">|
</t>
        </is>
      </c>
      <c r="Q180" t="inlineStr">
        <is>
          <t/>
        </is>
      </c>
      <c r="R180" s="2" t="inlineStr">
        <is>
          <t>Europäisches Patentamt|
EPA</t>
        </is>
      </c>
      <c r="S180" s="2" t="inlineStr">
        <is>
          <t>4|
4</t>
        </is>
      </c>
      <c r="T180" s="2" t="inlineStr">
        <is>
          <t xml:space="preserve">|
</t>
        </is>
      </c>
      <c r="U180" t="inlineStr">
        <is>
          <t>Exekutivorgan der Europäischen Patentorganisation (EPO) &lt;a href="/entry/result/787712/all" id="ENTRY_TO_ENTRY_CONVERTER" target="_blank"&gt;IATE:787712&lt;/a&gt; , das vom Verwaltungsrat überwacht wird, Erfindern ein einheitliches Anmeldeverfahren bietet, über das sie in bis zu 40 europäischen Staaten Patentschutz erlangen können, und dessen Kerntätigkeit die Prüfung von Patentanmeldungen und die Erteilung europäischer Patente ist</t>
        </is>
      </c>
      <c r="V180" s="2" t="inlineStr">
        <is>
          <t>Ευρωπαϊκό Γραφείο Διπλωμάτων Ευρεσιτεχνίας|
ΕΓΔΕ</t>
        </is>
      </c>
      <c r="W180" s="2" t="inlineStr">
        <is>
          <t>3|
3</t>
        </is>
      </c>
      <c r="X180" s="2" t="inlineStr">
        <is>
          <t xml:space="preserve">|
</t>
        </is>
      </c>
      <c r="Y180" t="inlineStr">
        <is>
          <t/>
        </is>
      </c>
      <c r="Z180" s="2" t="inlineStr">
        <is>
          <t>European Patent Office|
EPO</t>
        </is>
      </c>
      <c r="AA180" s="2" t="inlineStr">
        <is>
          <t>4|
4</t>
        </is>
      </c>
      <c r="AB180" s="2" t="inlineStr">
        <is>
          <t xml:space="preserve">|
</t>
        </is>
      </c>
      <c r="AC180" t="inlineStr">
        <is>
          <t>office which offers inventors a uniform application procedure which enables them to seek patent protection in up to 40 European countries</t>
        </is>
      </c>
      <c r="AD180" s="2" t="inlineStr">
        <is>
          <t>Oficina Europea de Patentes|
OEP</t>
        </is>
      </c>
      <c r="AE180" s="2" t="inlineStr">
        <is>
          <t>4|
3</t>
        </is>
      </c>
      <c r="AF180" s="2" t="inlineStr">
        <is>
          <t xml:space="preserve">|
</t>
        </is>
      </c>
      <c r="AG180" t="inlineStr">
        <is>
          <t>Órgano ejecutivo de la Organización Europea de Patentes &lt;a href="/entry/result/787712/all" id="ENTRY_TO_ENTRY_CONVERTER" target="_blank"&gt;IATE:787712&lt;/a&gt; , creada en virtud del Convenio sobre Concesión de Patentes Europeas &lt;a href="/entry/result/777818/all" id="ENTRY_TO_ENTRY_CONVERTER" target="_blank"&gt;IATE:777818&lt;/a&gt; . El otro órgano de la Organización, el Consejo de Administración &lt;a href="/entry/result/856963/all" id="ENTRY_TO_ENTRY_CONVERTER" target="_blank"&gt;IATE:856963&lt;/a&gt; , supervisa la actividad de la Oficina.</t>
        </is>
      </c>
      <c r="AH180" s="2" t="inlineStr">
        <is>
          <t>Euroopa Patendiamet|
EPO</t>
        </is>
      </c>
      <c r="AI180" s="2" t="inlineStr">
        <is>
          <t>3|
3</t>
        </is>
      </c>
      <c r="AJ180" s="2" t="inlineStr">
        <is>
          <t xml:space="preserve">|
</t>
        </is>
      </c>
      <c r="AK180" t="inlineStr">
        <is>
          <t>Euroopa Patendiorganisatsiooni institutsioon, kes täidab Euroopa patentide väljaandmisega seotud kohustusi</t>
        </is>
      </c>
      <c r="AL180" s="2" t="inlineStr">
        <is>
          <t>Euroopan patenttivirasto</t>
        </is>
      </c>
      <c r="AM180" s="2" t="inlineStr">
        <is>
          <t>4</t>
        </is>
      </c>
      <c r="AN180" s="2" t="inlineStr">
        <is>
          <t/>
        </is>
      </c>
      <c r="AO180" t="inlineStr">
        <is>
          <t>Euroopan patenttijärjestön hallintoneuvoston valvoma toimielin, joka myöntää eurooppapatentit</t>
        </is>
      </c>
      <c r="AP180" s="2" t="inlineStr">
        <is>
          <t>OEB|
Office européen des brevets</t>
        </is>
      </c>
      <c r="AQ180" s="2" t="inlineStr">
        <is>
          <t>4|
4</t>
        </is>
      </c>
      <c r="AR180" s="2" t="inlineStr">
        <is>
          <t xml:space="preserve">|
</t>
        </is>
      </c>
      <c r="AS180" t="inlineStr">
        <is>
          <t>L'Office européen des brevets est l'organe exécutif de l'Organisation européenne des brevets, instituée par la Convention sur le brevet européen (l'organe législatif étant le Conseil d'administration).</t>
        </is>
      </c>
      <c r="AT180" s="2" t="inlineStr">
        <is>
          <t>OEP|
Oifig Eorpach na bPaitinní</t>
        </is>
      </c>
      <c r="AU180" s="2" t="inlineStr">
        <is>
          <t>3|
3</t>
        </is>
      </c>
      <c r="AV180" s="2" t="inlineStr">
        <is>
          <t>preferred|
preferred</t>
        </is>
      </c>
      <c r="AW180" t="inlineStr">
        <is>
          <t/>
        </is>
      </c>
      <c r="AX180" s="2" t="inlineStr">
        <is>
          <t>Europski patentni ured</t>
        </is>
      </c>
      <c r="AY180" s="2" t="inlineStr">
        <is>
          <t>3</t>
        </is>
      </c>
      <c r="AZ180" s="2" t="inlineStr">
        <is>
          <t/>
        </is>
      </c>
      <c r="BA180" t="inlineStr">
        <is>
          <t/>
        </is>
      </c>
      <c r="BB180" s="2" t="inlineStr">
        <is>
          <t>Európai Szabadalmi Hivatal|
ESZH</t>
        </is>
      </c>
      <c r="BC180" s="2" t="inlineStr">
        <is>
          <t>4|
3</t>
        </is>
      </c>
      <c r="BD180" s="2" t="inlineStr">
        <is>
          <t xml:space="preserve">|
</t>
        </is>
      </c>
      <c r="BE180" t="inlineStr">
        <is>
          <t>Az Európai Szabadalmi Szervezet (&lt;a href="/entry/result/926352/all" id="ENTRY_TO_ENTRY_CONVERTER" target="_blank"&gt;IATE:926352&lt;/a&gt; ) egyik fő szerve. Feladata a szabadalmak megadása.</t>
        </is>
      </c>
      <c r="BF180" s="2" t="inlineStr">
        <is>
          <t>UEB|
Ufficio europeo dei brevetti</t>
        </is>
      </c>
      <c r="BG180" s="2" t="inlineStr">
        <is>
          <t>3|
3</t>
        </is>
      </c>
      <c r="BH180" s="2" t="inlineStr">
        <is>
          <t xml:space="preserve">|
</t>
        </is>
      </c>
      <c r="BI180" t="inlineStr">
        <is>
          <t>Organo esecutivo dell'Organizzazione europea dei brevetti ( &lt;a href="/entry/result/787712/all" id="ENTRY_TO_ENTRY_CONVERTER" target="_blank"&gt;IATE:787712&lt;/a&gt; ), incaricato di ricevere e valutare le domande di brevetto europeo.</t>
        </is>
      </c>
      <c r="BJ180" s="2" t="inlineStr">
        <is>
          <t>Europos patentų tarnyba|
EPT</t>
        </is>
      </c>
      <c r="BK180" s="2" t="inlineStr">
        <is>
          <t>4|
3</t>
        </is>
      </c>
      <c r="BL180" s="2" t="inlineStr">
        <is>
          <t xml:space="preserve">|
</t>
        </is>
      </c>
      <c r="BM180" t="inlineStr">
        <is>
          <t>Europos patentų konvencija įsteigta ir Miunchene veikianti tarnyba</t>
        </is>
      </c>
      <c r="BN180" s="2" t="inlineStr">
        <is>
          <t>Eiropas Patentu iestāde</t>
        </is>
      </c>
      <c r="BO180" s="2" t="inlineStr">
        <is>
          <t>3</t>
        </is>
      </c>
      <c r="BP180" s="2" t="inlineStr">
        <is>
          <t/>
        </is>
      </c>
      <c r="BQ180" t="inlineStr">
        <is>
          <t>Ar 1973. gada 5. oktobra Konvenciju par Eiropas patentu piešķiršanu ( &lt;a href="/entry/result/777818/all" id="ENTRY_TO_ENTRY_CONVERTER" target="_blank"&gt;IATE:777818&lt;/a&gt; ) izveidotās Eiropas Patentu organizācijas (&lt;a href="/entry/result/787712/all" id="ENTRY_TO_ENTRY_CONVERTER" target="_blank"&gt;IATE:787712&lt;/a&gt; )struktūrvienība, kuras uzdevums ir piešķirt Eiropas patentus.</t>
        </is>
      </c>
      <c r="BR180" s="2" t="inlineStr">
        <is>
          <t>Uffiċċju Ewropew tal-Privattivi|
UEP</t>
        </is>
      </c>
      <c r="BS180" s="2" t="inlineStr">
        <is>
          <t>3|
3</t>
        </is>
      </c>
      <c r="BT180" s="2" t="inlineStr">
        <is>
          <t xml:space="preserve">|
</t>
        </is>
      </c>
      <c r="BU180" t="inlineStr">
        <is>
          <t/>
        </is>
      </c>
      <c r="BV180" s="2" t="inlineStr">
        <is>
          <t>EOB|
Europees Octrooibureau</t>
        </is>
      </c>
      <c r="BW180" s="2" t="inlineStr">
        <is>
          <t>3|
4</t>
        </is>
      </c>
      <c r="BX180" s="2" t="inlineStr">
        <is>
          <t xml:space="preserve">|
</t>
        </is>
      </c>
      <c r="BY180" t="inlineStr">
        <is>
          <t>bij het Europees Octrooiverdrag (EOV), &lt;a href="/entry/result/777818/all" id="ENTRY_TO_ENTRY_CONVERTER" target="_blank"&gt;IATE:777818&lt;/a&gt; , opgericht orgaan van de Europese octrooiorganisatie (EOO), &lt;a href="/entry/result/787712/all" id="ENTRY_TO_ENTRY_CONVERTER" target="_blank"&gt;IATE:787712&lt;/a&gt; , dat belast is met het verlenen van Europese octrooien onder toezicht van de Raad van Bestuur van de EOO, &lt;a href="/entry/result/856963/all" id="ENTRY_TO_ENTRY_CONVERTER" target="_blank"&gt;IATE:856963&lt;/a&gt;</t>
        </is>
      </c>
      <c r="BZ180" s="2" t="inlineStr">
        <is>
          <t>Europejski Urząd Patentowy|
EPO</t>
        </is>
      </c>
      <c r="CA180" s="2" t="inlineStr">
        <is>
          <t>3|
3</t>
        </is>
      </c>
      <c r="CB180" s="2" t="inlineStr">
        <is>
          <t xml:space="preserve">|
</t>
        </is>
      </c>
      <c r="CC180" t="inlineStr">
        <is>
          <t>organ wykonawczy Europejskiej Organizacji Patentowej [ &lt;a href="/entry/result/787712/all" id="ENTRY_TO_ENTRY_CONVERTER" target="_blank"&gt;IATE:787712&lt;/a&gt; ], oceniający wnioski o patenty europejskie [ &lt;a href="/entry/result/926352/all" id="ENTRY_TO_ENTRY_CONVERTER" target="_blank"&gt;IATE:926352&lt;/a&gt; ] i przyznający te patenty</t>
        </is>
      </c>
      <c r="CD180" s="2" t="inlineStr">
        <is>
          <t>IEP|
Instituto Europeu de Patentes</t>
        </is>
      </c>
      <c r="CE180" s="2" t="inlineStr">
        <is>
          <t>3|
3</t>
        </is>
      </c>
      <c r="CF180" s="2" t="inlineStr">
        <is>
          <t xml:space="preserve">|
</t>
        </is>
      </c>
      <c r="CG180" t="inlineStr">
        <is>
          <t>Órgão executivo da Organização Europeia de Patentes [&lt;a href="/entry/result/787712/all" id="ENTRY_TO_ENTRY_CONVERTER" target="_blank"&gt;IATE:787712&lt;/a&gt; ] cuja missão é a de conceder patentes europeias segundo um procedimento uniforme e centralizado e nos termos gerais definidos pela Convenção sobre a Concessão de Patentes Europeias [&lt;a href="/entry/result/777818/all" id="ENTRY_TO_ENTRY_CONVERTER" target="_blank"&gt;IATE:777818&lt;/a&gt; ].</t>
        </is>
      </c>
      <c r="CH180" s="2" t="inlineStr">
        <is>
          <t>Oficiul European de Brevete|
OEB</t>
        </is>
      </c>
      <c r="CI180" s="2" t="inlineStr">
        <is>
          <t>3|
3</t>
        </is>
      </c>
      <c r="CJ180" s="2" t="inlineStr">
        <is>
          <t xml:space="preserve">|
</t>
        </is>
      </c>
      <c r="CK180" t="inlineStr">
        <is>
          <t/>
        </is>
      </c>
      <c r="CL180" s="2" t="inlineStr">
        <is>
          <t>EPÚ|
Európsky patentový úrad</t>
        </is>
      </c>
      <c r="CM180" s="2" t="inlineStr">
        <is>
          <t>3|
3</t>
        </is>
      </c>
      <c r="CN180" s="2" t="inlineStr">
        <is>
          <t xml:space="preserve">|
</t>
        </is>
      </c>
      <c r="CO180" t="inlineStr">
        <is>
          <t>jeden z dvoch úradov Európskej patentovej organizácie, ktorý vynálezcom ponúka jednotný postup podávania žiadostí o patentovú ochranu v 40 európskych krajinách</t>
        </is>
      </c>
      <c r="CP180" s="2" t="inlineStr">
        <is>
          <t>Evropski patentni urad</t>
        </is>
      </c>
      <c r="CQ180" s="2" t="inlineStr">
        <is>
          <t>4</t>
        </is>
      </c>
      <c r="CR180" s="2" t="inlineStr">
        <is>
          <t/>
        </is>
      </c>
      <c r="CS180" t="inlineStr">
        <is>
          <t/>
        </is>
      </c>
      <c r="CT180" s="2" t="inlineStr">
        <is>
          <t>EPO|
Europeiska patentverket</t>
        </is>
      </c>
      <c r="CU180" s="2" t="inlineStr">
        <is>
          <t>3|
3</t>
        </is>
      </c>
      <c r="CV180" s="2" t="inlineStr">
        <is>
          <t xml:space="preserve">|
</t>
        </is>
      </c>
      <c r="CW180" t="inlineStr">
        <is>
          <t/>
        </is>
      </c>
    </row>
    <row r="181">
      <c r="A181" s="1" t="str">
        <f>HYPERLINK("https://iate.europa.eu/entry/result/1443278/all", "1443278")</f>
        <v>1443278</v>
      </c>
      <c r="B181" t="inlineStr">
        <is>
          <t>PRODUCTION, TECHNOLOGY AND RESEARCH;TRANSPORT</t>
        </is>
      </c>
      <c r="C181" t="inlineStr">
        <is>
          <t>PRODUCTION, TECHNOLOGY AND RESEARCH|technology and technical regulations|technical regulations;TRANSPORT|organisation of transport|means of transport;TRANSPORT|land transport|land transport|road transport</t>
        </is>
      </c>
      <c r="D181" t="inlineStr">
        <is>
          <t>yes</t>
        </is>
      </c>
      <c r="E181" t="inlineStr">
        <is>
          <t/>
        </is>
      </c>
      <c r="F181" s="2" t="inlineStr">
        <is>
          <t>некомплектовано превозно средство</t>
        </is>
      </c>
      <c r="G181" s="2" t="inlineStr">
        <is>
          <t>4</t>
        </is>
      </c>
      <c r="H181" s="2" t="inlineStr">
        <is>
          <t/>
        </is>
      </c>
      <c r="I181" t="inlineStr">
        <is>
          <t>превозно средство, което трябва да премине поне един допълнителен етап на комплектоване, за да отговаря на съответните технически изисквания на настоящия регламент</t>
        </is>
      </c>
      <c r="J181" s="2" t="inlineStr">
        <is>
          <t>neúplné vozidlo</t>
        </is>
      </c>
      <c r="K181" s="2" t="inlineStr">
        <is>
          <t>3</t>
        </is>
      </c>
      <c r="L181" s="2" t="inlineStr">
        <is>
          <t/>
        </is>
      </c>
      <c r="M181" t="inlineStr">
        <is>
          <t>vozidlo, jež musí projít ještě alespoň jedním stupněm dokončení k tomu, aby splnilo příslušné technické požadavky</t>
        </is>
      </c>
      <c r="N181" s="2" t="inlineStr">
        <is>
          <t>ukomplet køretøj|
delvis opbygget køretøj</t>
        </is>
      </c>
      <c r="O181" s="2" t="inlineStr">
        <is>
          <t>3|
2</t>
        </is>
      </c>
      <c r="P181" s="2" t="inlineStr">
        <is>
          <t xml:space="preserve">preferred|
</t>
        </is>
      </c>
      <c r="Q181" t="inlineStr">
        <is>
          <t>ethvert køretøj, som skal gennem mindst én yderligere etape i færdiggørelsen for at opfylde de relevante tekniske krav</t>
        </is>
      </c>
      <c r="R181" s="2" t="inlineStr">
        <is>
          <t>unvollständiges Fahrzeug</t>
        </is>
      </c>
      <c r="S181" s="2" t="inlineStr">
        <is>
          <t>3</t>
        </is>
      </c>
      <c r="T181" s="2" t="inlineStr">
        <is>
          <t/>
        </is>
      </c>
      <c r="U181" t="inlineStr">
        <is>
          <t>Fahrzeug, das mindestens eine weitere Vervollständigungsstufe durchlaufen muss, damit es den technischen Anforderungen entspricht</t>
        </is>
      </c>
      <c r="V181" s="2" t="inlineStr">
        <is>
          <t>ημιτελές όχημα</t>
        </is>
      </c>
      <c r="W181" s="2" t="inlineStr">
        <is>
          <t>3</t>
        </is>
      </c>
      <c r="X181" s="2" t="inlineStr">
        <is>
          <t/>
        </is>
      </c>
      <c r="Y181" t="inlineStr">
        <is>
          <t>όχημα το οποίο πρέπει να υποβληθεί σε ένα τουλάχιστον περαιτέρω στάδιο ολοκλήρωσης προκειμένου να πληροί τις σχετικές τεχνικές απαιτήσεις</t>
        </is>
      </c>
      <c r="Z181" s="2" t="inlineStr">
        <is>
          <t>incomplete vehicle</t>
        </is>
      </c>
      <c r="AA181" s="2" t="inlineStr">
        <is>
          <t>3</t>
        </is>
      </c>
      <c r="AB181" s="2" t="inlineStr">
        <is>
          <t/>
        </is>
      </c>
      <c r="AC181" t="inlineStr">
        <is>
          <t>vehicle which must undergo at least one further stage of completion in order to meet the relevant technical requirements</t>
        </is>
      </c>
      <c r="AD181" s="2" t="inlineStr">
        <is>
          <t>vehículo incompleto</t>
        </is>
      </c>
      <c r="AE181" s="2" t="inlineStr">
        <is>
          <t>4</t>
        </is>
      </c>
      <c r="AF181" s="2" t="inlineStr">
        <is>
          <t/>
        </is>
      </c>
      <c r="AG181" t="inlineStr">
        <is>
          <t>Todo vehículo que requiera por lo menos una fase más para ser completado y cumplir los requisitos técnicos aplicables.</t>
        </is>
      </c>
      <c r="AH181" s="2" t="inlineStr">
        <is>
          <t>mittekomplektne sõiduk</t>
        </is>
      </c>
      <c r="AI181" s="2" t="inlineStr">
        <is>
          <t>3</t>
        </is>
      </c>
      <c r="AJ181" s="2" t="inlineStr">
        <is>
          <t/>
        </is>
      </c>
      <c r="AK181" t="inlineStr">
        <is>
          <t>sõiduk, mis peab läbima veel vähemalt ühe edasise komplekteerimisetapi, et täita direktiivi 2007/46/EÜ asjakohaseid tehnilisi nõudeid</t>
        </is>
      </c>
      <c r="AL181" s="2" t="inlineStr">
        <is>
          <t>keskeneräinen ajoneuvo</t>
        </is>
      </c>
      <c r="AM181" s="2" t="inlineStr">
        <is>
          <t>3</t>
        </is>
      </c>
      <c r="AN181" s="2" t="inlineStr">
        <is>
          <t/>
        </is>
      </c>
      <c r="AO181" t="inlineStr">
        <is>
          <t>ajoneuvo, jonka valmistuksessa tarvitaan vielä vähintään yksi lisävaihe sitä koskevien vaatimusten täyttämiseksi</t>
        </is>
      </c>
      <c r="AP181" s="2" t="inlineStr">
        <is>
          <t>véhicule incomplet</t>
        </is>
      </c>
      <c r="AQ181" s="2" t="inlineStr">
        <is>
          <t>3</t>
        </is>
      </c>
      <c r="AR181" s="2" t="inlineStr">
        <is>
          <t/>
        </is>
      </c>
      <c r="AS181" t="inlineStr">
        <is>
          <t>véhicule dont l’achèvement requiert encore au moins une étape pour que ledit véhicule satisfasse aux exigences techniques applicables</t>
        </is>
      </c>
      <c r="AT181" s="2" t="inlineStr">
        <is>
          <t>feithicil neamhiomlán</t>
        </is>
      </c>
      <c r="AU181" s="2" t="inlineStr">
        <is>
          <t>3</t>
        </is>
      </c>
      <c r="AV181" s="2" t="inlineStr">
        <is>
          <t/>
        </is>
      </c>
      <c r="AW181" t="inlineStr">
        <is>
          <t>aon
 fheithicil nach mór céim chríochnaithe amháin, ar a laghad, a dhéanamh uirthi
 chun ceanglais theicniúla ábhartha an Rialacháin seo a chomhlíonadh</t>
        </is>
      </c>
      <c r="AX181" s="2" t="inlineStr">
        <is>
          <t>nepotpuno vozilo</t>
        </is>
      </c>
      <c r="AY181" s="2" t="inlineStr">
        <is>
          <t>3</t>
        </is>
      </c>
      <c r="AZ181" s="2" t="inlineStr">
        <is>
          <t/>
        </is>
      </c>
      <c r="BA181" t="inlineStr">
        <is>
          <t>vozilo koje mora proći još najmanje jedan stupanj dorade kako bi ispunilo odgovarajuće tehničke zahtjeve iz ove Uredbe</t>
        </is>
      </c>
      <c r="BB181" s="2" t="inlineStr">
        <is>
          <t>nem teljes jármű</t>
        </is>
      </c>
      <c r="BC181" s="2" t="inlineStr">
        <is>
          <t>3</t>
        </is>
      </c>
      <c r="BD181" s="2" t="inlineStr">
        <is>
          <t/>
        </is>
      </c>
      <c r="BE181" t="inlineStr">
        <is>
          <t>olyan jármű, amelynek az elkészüléséhez még legalább egy további gyártási szakaszon kell keresztülmennie ahhoz, hogy a vonatkozó műszaki követelményeknek megfeleljen</t>
        </is>
      </c>
      <c r="BF181" s="2" t="inlineStr">
        <is>
          <t>veicolo incompleto</t>
        </is>
      </c>
      <c r="BG181" s="2" t="inlineStr">
        <is>
          <t>3</t>
        </is>
      </c>
      <c r="BH181" s="2" t="inlineStr">
        <is>
          <t/>
        </is>
      </c>
      <c r="BI181" t="inlineStr">
        <is>
          <t>un veicolo che, per conformarsi alle prescrizioni tecniche pertinenti del presente regolamento, deve essere completato in almeno una fase successiva</t>
        </is>
      </c>
      <c r="BJ181" s="2" t="inlineStr">
        <is>
          <t>nekomplektinė transporto priemonė</t>
        </is>
      </c>
      <c r="BK181" s="2" t="inlineStr">
        <is>
          <t>3</t>
        </is>
      </c>
      <c r="BL181" s="2" t="inlineStr">
        <is>
          <t/>
        </is>
      </c>
      <c r="BM181" t="inlineStr">
        <is>
          <t>transporto priemonė, kurios gamybai užbaigti reikia ne mažiau kaip dar vieno etapo</t>
        </is>
      </c>
      <c r="BN181" s="2" t="inlineStr">
        <is>
          <t>nepabeigts transportlīdzeklis</t>
        </is>
      </c>
      <c r="BO181" s="2" t="inlineStr">
        <is>
          <t>3</t>
        </is>
      </c>
      <c r="BP181" s="2" t="inlineStr">
        <is>
          <t/>
        </is>
      </c>
      <c r="BQ181" t="inlineStr">
        <is>
          <t/>
        </is>
      </c>
      <c r="BR181" s="2" t="inlineStr">
        <is>
          <t>vettura mhux kompluta</t>
        </is>
      </c>
      <c r="BS181" s="2" t="inlineStr">
        <is>
          <t>3</t>
        </is>
      </c>
      <c r="BT181" s="2" t="inlineStr">
        <is>
          <t/>
        </is>
      </c>
      <c r="BU181" t="inlineStr">
        <is>
          <t>vettura li jonqosha mill-inqas stadju ieħor biex tkun kompleta u tissodisfa l-ħtiġijiet tekniċi rilevanti</t>
        </is>
      </c>
      <c r="BV181" s="2" t="inlineStr">
        <is>
          <t>incompleet voertuig</t>
        </is>
      </c>
      <c r="BW181" s="2" t="inlineStr">
        <is>
          <t>3</t>
        </is>
      </c>
      <c r="BX181" s="2" t="inlineStr">
        <is>
          <t/>
        </is>
      </c>
      <c r="BY181" t="inlineStr">
        <is>
          <t>voertuig dat nog minstens één voltooiingsfase moet ondergaan om aan de toepasselijke technische voorschriften te voldoen</t>
        </is>
      </c>
      <c r="BZ181" s="2" t="inlineStr">
        <is>
          <t>pojazd niekompletny</t>
        </is>
      </c>
      <c r="CA181" s="2" t="inlineStr">
        <is>
          <t>3</t>
        </is>
      </c>
      <c r="CB181" s="2" t="inlineStr">
        <is>
          <t/>
        </is>
      </c>
      <c r="CC181" t="inlineStr">
        <is>
          <t>każdy pojazd, który w celu spełnienia odpowiednich wymogów technicznych niniejszego rozporządzenia musi przejść przynajmniej jednen etap kompletacji</t>
        </is>
      </c>
      <c r="CD181" s="2" t="inlineStr">
        <is>
          <t>veículo incompleto</t>
        </is>
      </c>
      <c r="CE181" s="2" t="inlineStr">
        <is>
          <t>3</t>
        </is>
      </c>
      <c r="CF181" s="2" t="inlineStr">
        <is>
          <t/>
        </is>
      </c>
      <c r="CG181" t="inlineStr">
        <is>
          <t>Qualquer veículo que deve submeter-se, pelo menos, a mais uma fase de acabamento para satisfazer os requisitos técnicos aplicáveis.</t>
        </is>
      </c>
      <c r="CH181" s="2" t="inlineStr">
        <is>
          <t>vehicul incomplet</t>
        </is>
      </c>
      <c r="CI181" s="2" t="inlineStr">
        <is>
          <t>3</t>
        </is>
      </c>
      <c r="CJ181" s="2" t="inlineStr">
        <is>
          <t/>
        </is>
      </c>
      <c r="CK181" t="inlineStr">
        <is>
          <t>orice vehicul a cărui finalizare necesită cel puțin încă o etapă de fabricație pentru a îndeplini toate cerințele tehnice aplicabile</t>
        </is>
      </c>
      <c r="CL181" s="2" t="inlineStr">
        <is>
          <t>nedokončené vozidlo</t>
        </is>
      </c>
      <c r="CM181" s="2" t="inlineStr">
        <is>
          <t>3</t>
        </is>
      </c>
      <c r="CN181" s="2" t="inlineStr">
        <is>
          <t/>
        </is>
      </c>
      <c r="CO181" t="inlineStr">
        <is>
          <t>akékoľvek vozidlo, ktoré sa musí aspoň v ďalšom stupni podrobiť dokončeniu, aby spĺňalo príslušné technické požiadavky</t>
        </is>
      </c>
      <c r="CP181" s="2" t="inlineStr">
        <is>
          <t>nedodelano vozilo</t>
        </is>
      </c>
      <c r="CQ181" s="2" t="inlineStr">
        <is>
          <t>4</t>
        </is>
      </c>
      <c r="CR181" s="2" t="inlineStr">
        <is>
          <t/>
        </is>
      </c>
      <c r="CS181" t="inlineStr">
        <is>
          <t>vsako vozilo, ki potrebuje vsaj eno nadaljnjo stopnjo dodelave, da bi izpolnilo vse veljavne tehnične zahteve</t>
        </is>
      </c>
      <c r="CT181" s="2" t="inlineStr">
        <is>
          <t>icke färdigbyggt fordon</t>
        </is>
      </c>
      <c r="CU181" s="2" t="inlineStr">
        <is>
          <t>3</t>
        </is>
      </c>
      <c r="CV181" s="2" t="inlineStr">
        <is>
          <t/>
        </is>
      </c>
      <c r="CW181" t="inlineStr">
        <is>
          <t>fordon som måste genomgå åtminstone ytterligare en etapp i tillverkningsprocessen för att uppfylla de tillämpliga tekniska kraven</t>
        </is>
      </c>
    </row>
    <row r="182">
      <c r="A182" s="1" t="str">
        <f>HYPERLINK("https://iate.europa.eu/entry/result/2224488/all", "2224488")</f>
        <v>2224488</v>
      </c>
      <c r="B182" t="inlineStr">
        <is>
          <t>LAW;INTERNATIONAL RELATIONS</t>
        </is>
      </c>
      <c r="C182" t="inlineStr">
        <is>
          <t>LAW|justice;INTERNATIONAL RELATIONS|international affairs|international agreement</t>
        </is>
      </c>
      <c r="D182" t="inlineStr">
        <is>
          <t>yes</t>
        </is>
      </c>
      <c r="E182" t="inlineStr">
        <is>
          <t/>
        </is>
      </c>
      <c r="F182" s="2" t="inlineStr">
        <is>
          <t>Конвенция относно компетентността, признаването и изпълнението на съдебни решения по граждански и търговски дела|
Конвенция от Лугано</t>
        </is>
      </c>
      <c r="G182" s="2" t="inlineStr">
        <is>
          <t>4|
3</t>
        </is>
      </c>
      <c r="H182" s="2" t="inlineStr">
        <is>
          <t xml:space="preserve">|
</t>
        </is>
      </c>
      <c r="I182" t="inlineStr">
        <is>
          <t>Конвенция, която заменя Конвенцията относно компетентността и изпълнението на съдебни решения по граждански и търговски дела, съставена в Лугано на 16 септември 1988 г. ( &lt;a href="/entry/result/782151/all" id="ENTRY_TO_ENTRY_CONVERTER" target="_blank"&gt;IATE:782151&lt;/a&gt; )</t>
        </is>
      </c>
      <c r="J182" s="2" t="inlineStr">
        <is>
          <t>Úmluva o příslušnosti a uznávání a výkonu soudních rozhodnutí v občanských a obchodních věcech|
Luganská úmluva</t>
        </is>
      </c>
      <c r="K182" s="2" t="inlineStr">
        <is>
          <t>3|
3</t>
        </is>
      </c>
      <c r="L182" s="2" t="inlineStr">
        <is>
          <t xml:space="preserve">|
</t>
        </is>
      </c>
      <c r="M182" t="inlineStr">
        <is>
          <t/>
        </is>
      </c>
      <c r="N182" s="2" t="inlineStr">
        <is>
          <t>konvention om retternes kompetence og om anerkendelse og fuldbyrdelse af retsafgørelser på det civil- og handelsretlige område|
den nye Luganokonvention</t>
        </is>
      </c>
      <c r="O182" s="2" t="inlineStr">
        <is>
          <t>4|
4</t>
        </is>
      </c>
      <c r="P182" s="2" t="inlineStr">
        <is>
          <t xml:space="preserve">|
</t>
        </is>
      </c>
      <c r="Q182" t="inlineStr">
        <is>
          <t/>
        </is>
      </c>
      <c r="R182" s="2" t="inlineStr">
        <is>
          <t>Übereinkommen über die gerichtliche Zuständigkeit und die Anerkennung und Vollstreckung von Entscheidungen in Zivil- und Handelssachen|
Lugano-Übereinkommen von 2007|
neues Übereinkommen von Lugano</t>
        </is>
      </c>
      <c r="S182" s="2" t="inlineStr">
        <is>
          <t>4|
2|
2</t>
        </is>
      </c>
      <c r="T182" s="2" t="inlineStr">
        <is>
          <t xml:space="preserve">|
|
</t>
        </is>
      </c>
      <c r="U182" t="inlineStr">
        <is>
          <t>internationales Übereinkommen, das das Übereinkommen über die gerichtliche Zuständigkeit und die Vollstreckung gerichtlicher Entscheidungen in Zivil- und Handelssachen ("Lugano-Übereinkommen von 1988") &lt;a href="/entry/result/782151/all" id="ENTRY_TO_ENTRY_CONVERTER" target="_blank"&gt;IATE:782151&lt;/a&gt; ersetzt</t>
        </is>
      </c>
      <c r="V182" s="2" t="inlineStr">
        <is>
          <t>Σύμβαση για τη διεθνή δικαιοδοσία, την αναγνώριση και την εκτέλεση αποφάσεων σε αστικές και εμπορικές υποθέσεις|
Σύμβαση του Λουγκάνο</t>
        </is>
      </c>
      <c r="W182" s="2" t="inlineStr">
        <is>
          <t>4|
4</t>
        </is>
      </c>
      <c r="X182" s="2" t="inlineStr">
        <is>
          <t xml:space="preserve">|
</t>
        </is>
      </c>
      <c r="Y182" t="inlineStr">
        <is>
          <t/>
        </is>
      </c>
      <c r="Z182" s="2" t="inlineStr">
        <is>
          <t>2007 Lugano Convention|
Convention on Jurisdiction and the Recognition and Enforcement of Judgments in Civil and Commercial Matters</t>
        </is>
      </c>
      <c r="AA182" s="2" t="inlineStr">
        <is>
          <t>4|
4</t>
        </is>
      </c>
      <c r="AB182" s="2" t="inlineStr">
        <is>
          <t xml:space="preserve">|
</t>
        </is>
      </c>
      <c r="AC182" t="inlineStr">
        <is>
          <t>Convention replacing the Lugano Convention of 16 September 1988.</t>
        </is>
      </c>
      <c r="AD182" s="2" t="inlineStr">
        <is>
          <t>Convenio relativo a la competencia judicial, el reconocimiento y la ejecución de resoluciones judiciales en materia civil y mercantil|
nuevo Convenio de Lugano</t>
        </is>
      </c>
      <c r="AE182" s="2" t="inlineStr">
        <is>
          <t>4|
3</t>
        </is>
      </c>
      <c r="AF182" s="2" t="inlineStr">
        <is>
          <t xml:space="preserve">|
</t>
        </is>
      </c>
      <c r="AG182" t="inlineStr">
        <is>
          <t>Tiene por objeto unificar las normas sobre competencia judicial en materia civil y mercantil y ampliar la aplicabilidad del Reglamento "Bruselas I" &lt;a href="/entry/result/928323/all" id="ENTRY_TO_ENTRY_CONVERTER" target="_blank"&gt;IATE:928323&lt;/a&gt; (n.° 44/2001 del Consejo, que contiene una serie de normas que crean un sistema unificado a tal efecto) a las relaciones entre los Estados miembros de la CE, por una parte, y Noruega, Islandia y Suiza, por otra.</t>
        </is>
      </c>
      <c r="AH182" s="2" t="inlineStr">
        <is>
          <t>uus Lugano konventsioon|
tsiviil- ja kaubandusasjade kohtualluvuse ning neid käsitlevate kohtuotsuste tunnustamise ja täitmise konventsioon</t>
        </is>
      </c>
      <c r="AI182" s="2" t="inlineStr">
        <is>
          <t>2|
3</t>
        </is>
      </c>
      <c r="AJ182" s="2" t="inlineStr">
        <is>
          <t xml:space="preserve">|
</t>
        </is>
      </c>
      <c r="AK182" t="inlineStr">
        <is>
          <t>konventsioon kohtualluvuse, kohtuotsuste tunnustamise ja täitmise kohta tsiviil- ja kaubandusasjades, mis on kavandatud 16. septembri 1988. aasta Lugano konventsiooni asendamiseks</t>
        </is>
      </c>
      <c r="AL182" s="2" t="inlineStr">
        <is>
          <t>Luganon yleissopimus|
yleissopimus tuomioistuimen toimivallasta sekä tuomioiden tunnustamisesta ja täytäntöönpanosta siviili- ja kauppaoikeuden alalla</t>
        </is>
      </c>
      <c r="AM182" s="2" t="inlineStr">
        <is>
          <t>3|
4</t>
        </is>
      </c>
      <c r="AN182" s="2" t="inlineStr">
        <is>
          <t xml:space="preserve">|
</t>
        </is>
      </c>
      <c r="AO182" t="inlineStr">
        <is>
          <t>"Tämä yleissopimus on avoinna allekirjoittamista varten Euroopan yhteisölle, Tanskalle ja niille valtioille, jotka ovat Euroopan vapaakauppaliiton jäseniä silloin kun yleissopimus avataan allekirjoittamista varten."</t>
        </is>
      </c>
      <c r="AP182" s="2" t="inlineStr">
        <is>
          <t>convention de Lugano|
Convention concernant la compétence judiciaire, la reconnaissance et l'exécution des décisions en matière civile et commerciale|
convention de Lugano révisée|
nouvelle convention de Lugano</t>
        </is>
      </c>
      <c r="AQ182" s="2" t="inlineStr">
        <is>
          <t>3|
4|
2|
3</t>
        </is>
      </c>
      <c r="AR182" s="2" t="inlineStr">
        <is>
          <t xml:space="preserve">|
|
|
</t>
        </is>
      </c>
      <c r="AS182" t="inlineStr">
        <is>
          <t>Convention remplaçant la &lt;a href="https://iate.europa.eu/entry/result/782151/fr" target="_blank"&gt;Convention de Lugano&lt;time datetime="24.11.2021"&gt; (24.11.2021)&lt;/time&gt;&lt;/a&gt; du 16 septembre 1988</t>
        </is>
      </c>
      <c r="AT182" s="2" t="inlineStr">
        <is>
          <t>Coinbhinsiún Lugano 2007|
an Coinbhinsiún maidir le Dlínse agus maidir le hAithint agus Forghníomhú Breithiúnas in Ábhair Shibhialta agus Tráchtála</t>
        </is>
      </c>
      <c r="AU182" s="2" t="inlineStr">
        <is>
          <t>3|
3</t>
        </is>
      </c>
      <c r="AV182" s="2" t="inlineStr">
        <is>
          <t xml:space="preserve">|
</t>
        </is>
      </c>
      <c r="AW182" t="inlineStr">
        <is>
          <t/>
        </is>
      </c>
      <c r="AX182" s="2" t="inlineStr">
        <is>
          <t>Konvencija o nadležnosti te priznavanju i izvršenju sudskih odluka u građanskim i trgovačkim stvarima</t>
        </is>
      </c>
      <c r="AY182" s="2" t="inlineStr">
        <is>
          <t>3</t>
        </is>
      </c>
      <c r="AZ182" s="2" t="inlineStr">
        <is>
          <t/>
        </is>
      </c>
      <c r="BA182" t="inlineStr">
        <is>
          <t/>
        </is>
      </c>
      <c r="BB182" s="2" t="inlineStr">
        <is>
          <t>2007. évi Luganói Egyezmény|
Egyezmény a polgári és kereskedelmi ügyekben a joghatóságról, valamint a határozatok elismeréséről és végrehajtásáról</t>
        </is>
      </c>
      <c r="BC182" s="2" t="inlineStr">
        <is>
          <t>4|
4</t>
        </is>
      </c>
      <c r="BD182" s="2" t="inlineStr">
        <is>
          <t xml:space="preserve">|
</t>
        </is>
      </c>
      <c r="BE182" t="inlineStr">
        <is>
          <t>2007. október 30-án, Luganóban kötött egyezmény, amely a 1988. szeptember 16-i Luganói Egyezmény (&lt;a href="/entry/result/782151/all" id="ENTRY_TO_ENTRY_CONVERTER" target="_blank"&gt;IATE:782151&lt;/a&gt; ) helyébe lépett.</t>
        </is>
      </c>
      <c r="BF182" s="2" t="inlineStr">
        <is>
          <t>Convenzione concernente la competenza giurisdizionale, il riconoscimento e l’esecuzione delle decisioni in materia civile e commerciale|
Convenzione di Lugano del 2007</t>
        </is>
      </c>
      <c r="BG182" s="2" t="inlineStr">
        <is>
          <t>3|
3</t>
        </is>
      </c>
      <c r="BH182" s="2" t="inlineStr">
        <is>
          <t xml:space="preserve">|
</t>
        </is>
      </c>
      <c r="BI182" t="inlineStr">
        <is>
          <t>convenzione che si applica in materia civile e commerciale, indipendentemente dalla natura dell’organo giurisdizionale. Non concerne la materia fiscale, doganale e amministrativa. Sono esclusi dal suo campo di applicazione: lo stato e la capacità delle persone fisiche, il regime patrimoniale fra coniugi, i testamenti e le successioni; i fallimenti, i concordati e la procedure affini; la sicurezza sociale; l’arbitrato.</t>
        </is>
      </c>
      <c r="BJ182" s="2" t="inlineStr">
        <is>
          <t>Konvencija dėl jurisdikcijos ir teismo sprendimų civilinėse ir komercinėse bylose pripažinimo ir vykdymo|
2007 m. Lugano konvencija</t>
        </is>
      </c>
      <c r="BK182" s="2" t="inlineStr">
        <is>
          <t>3|
3</t>
        </is>
      </c>
      <c r="BL182" s="2" t="inlineStr">
        <is>
          <t xml:space="preserve">|
</t>
        </is>
      </c>
      <c r="BM182" t="inlineStr">
        <is>
          <t>1998 m. rugsėjo 16 d. Lugano konvenciją pakeitusi konvencija, sudaryta 2007 m. spalio 30 d.</t>
        </is>
      </c>
      <c r="BN182" s="2" t="inlineStr">
        <is>
          <t>Lugāno konvencija|
Konvencija par jurisdikciju un spriedumu atzīšanu un izpildi civillietās un komerclietās</t>
        </is>
      </c>
      <c r="BO182" s="2" t="inlineStr">
        <is>
          <t>3|
3</t>
        </is>
      </c>
      <c r="BP182" s="2" t="inlineStr">
        <is>
          <t xml:space="preserve">|
</t>
        </is>
      </c>
      <c r="BQ182" t="inlineStr">
        <is>
          <t/>
        </is>
      </c>
      <c r="BR182" s="2" t="inlineStr">
        <is>
          <t>Konvenzjoni ta' Lugano tal-2007|
Konvenzjoni dwar il-ġuriżdizzjoni u r-rikonoxximent u l-eżekuzzjoni ta' sentenzi f'materji ċivili u kummerċjali</t>
        </is>
      </c>
      <c r="BS182" s="2" t="inlineStr">
        <is>
          <t>3|
3</t>
        </is>
      </c>
      <c r="BT182" s="2" t="inlineStr">
        <is>
          <t xml:space="preserve">|
</t>
        </is>
      </c>
      <c r="BU182" t="inlineStr">
        <is>
          <t/>
        </is>
      </c>
      <c r="BV182" s="2" t="inlineStr">
        <is>
          <t>Verdrag van Lugano betreffende de rechterlijke bevoegdheid, de erkenning en de tenuitvoerlegging van beslissingen in burgerlijke en handelszaken</t>
        </is>
      </c>
      <c r="BW182" s="2" t="inlineStr">
        <is>
          <t>4</t>
        </is>
      </c>
      <c r="BX182" s="2" t="inlineStr">
        <is>
          <t/>
        </is>
      </c>
      <c r="BY182" t="inlineStr">
        <is>
          <t/>
        </is>
      </c>
      <c r="BZ182" s="2" t="inlineStr">
        <is>
          <t>Konwencja o jurysdykcji i uznawaniu oraz wykonywaniu orzeczeń sądowych w sprawach cywilnych i handlowych|
konwencja z Lugano|
konwencja lugańska</t>
        </is>
      </c>
      <c r="CA182" s="2" t="inlineStr">
        <is>
          <t>4|
2|
2</t>
        </is>
      </c>
      <c r="CB182" s="2" t="inlineStr">
        <is>
          <t xml:space="preserve">|
|
</t>
        </is>
      </c>
      <c r="CC182" t="inlineStr">
        <is>
          <t/>
        </is>
      </c>
      <c r="CD182" s="2" t="inlineStr">
        <is>
          <t>Convenção relativa à Competência Judiciária, ao Reconhecimento e à Execução de Decisões em Matéria Civil e Comercial|
Convenção de Lugano de 2007|
Nova Convenção de Lugano</t>
        </is>
      </c>
      <c r="CE182" s="2" t="inlineStr">
        <is>
          <t>4|
3|
4</t>
        </is>
      </c>
      <c r="CF182" s="2" t="inlineStr">
        <is>
          <t xml:space="preserve">|
|
</t>
        </is>
      </c>
      <c r="CG182" t="inlineStr">
        <is>
          <t>Lugano, 30.10.2007. 
&lt;br&gt;Convenção entre a Comunidade Europeia, a Islândia, a Noruega, a Suíça e a Dinamarca, assinada em 30.10.2007, e que substitui a Convenção de Lugano de 1988 modernizando as matérias tratadas à luz do Regulamento (CE) n.º 44/2001, de 22.12.2000.</t>
        </is>
      </c>
      <c r="CH182" s="2" t="inlineStr">
        <is>
          <t>Convenția de la Lugano din 2007|
Convenția privind competența judiciară, recunoașterea și executarea hotărârilor în materie civilă și comercială</t>
        </is>
      </c>
      <c r="CI182" s="2" t="inlineStr">
        <is>
          <t>4|
4</t>
        </is>
      </c>
      <c r="CJ182" s="2" t="inlineStr">
        <is>
          <t xml:space="preserve">|
</t>
        </is>
      </c>
      <c r="CK182" t="inlineStr">
        <is>
          <t/>
        </is>
      </c>
      <c r="CL182" s="2" t="inlineStr">
        <is>
          <t>Dohovor o právomoci a o uznávaní a výkone rozsudkov v občianskych a obchodných veciach|
Lugánsky dohovor</t>
        </is>
      </c>
      <c r="CM182" s="2" t="inlineStr">
        <is>
          <t>4|
3</t>
        </is>
      </c>
      <c r="CN182" s="2" t="inlineStr">
        <is>
          <t xml:space="preserve">|
</t>
        </is>
      </c>
      <c r="CO182" t="inlineStr">
        <is>
          <t/>
        </is>
      </c>
      <c r="CP182" s="2" t="inlineStr">
        <is>
          <t>Nova luganska konvencija|
Konvencija o pristojnosti in priznavanju ter izvrševanju sodnih odločb v civilnih in gospodarskih zadevah</t>
        </is>
      </c>
      <c r="CQ182" s="2" t="inlineStr">
        <is>
          <t>3|
3</t>
        </is>
      </c>
      <c r="CR182" s="2" t="inlineStr">
        <is>
          <t xml:space="preserve">|
</t>
        </is>
      </c>
      <c r="CS182" t="inlineStr">
        <is>
          <t/>
        </is>
      </c>
      <c r="CT182" s="2" t="inlineStr">
        <is>
          <t>Luganokonventionen|
konventionen om domstols behörighet och om erkännande och verkställighet av domar på privaträttens område</t>
        </is>
      </c>
      <c r="CU182" s="2" t="inlineStr">
        <is>
          <t>4|
4</t>
        </is>
      </c>
      <c r="CV182" s="2" t="inlineStr">
        <is>
          <t xml:space="preserve">|
</t>
        </is>
      </c>
      <c r="CW182" t="inlineStr">
        <is>
          <t>"I oktober 2007 antogs i Lugano konventionen om domstols behörighet och om erkännande och verkställighet av domar på privaträttens område. Konventionen gäller mellan EU, å den ena sidan, och EFTA-staterna Island, Norge och Schweiz, å den andra sidan. Den innehåller bestämmelser om vilket lands domstol som ska pröva privaträttsliga mål när parterna är bosatta i olika konventionsstater och om erkännande och verkställighet av avgöranden från andra konventionsstater. Konventionen kommer att ersätta den nuvarande Luganokonventionen från 1988. Den nya konventionen är i allt väsentligt likalydande med Bryssel I-förordningen, som reglerar motsvarande frågor i förhållandet mellan EU:s medlemsstater. Det övergripande syftet med Luganokonventionerna, liksom med Bryssel I-förordningen, är att stärka det rättsliga skyddet för enskilda genom att fastställa domstolars behörighet, att erkänna domstolsavgöranden och att införa ett effektivt förfarande för att säkerställa verkställighet av bland annat domstolsavgöranden."</t>
        </is>
      </c>
    </row>
    <row r="183">
      <c r="A183" s="1" t="str">
        <f>HYPERLINK("https://iate.europa.eu/entry/result/3588971/all", "3588971")</f>
        <v>3588971</v>
      </c>
      <c r="B183" t="inlineStr">
        <is>
          <t>PRODUCTION, TECHNOLOGY AND RESEARCH</t>
        </is>
      </c>
      <c r="C183" t="inlineStr">
        <is>
          <t>PRODUCTION, TECHNOLOGY AND RESEARCH|research and intellectual property</t>
        </is>
      </c>
      <c r="D183" t="inlineStr">
        <is>
          <t>no</t>
        </is>
      </c>
      <c r="E183" t="inlineStr">
        <is>
          <t/>
        </is>
      </c>
      <c r="F183" t="inlineStr">
        <is>
          <t/>
        </is>
      </c>
      <c r="G183" t="inlineStr">
        <is>
          <t/>
        </is>
      </c>
      <c r="H183" t="inlineStr">
        <is>
          <t/>
        </is>
      </c>
      <c r="I183" t="inlineStr">
        <is>
          <t/>
        </is>
      </c>
      <c r="J183" t="inlineStr">
        <is>
          <t/>
        </is>
      </c>
      <c r="K183" t="inlineStr">
        <is>
          <t/>
        </is>
      </c>
      <c r="L183" t="inlineStr">
        <is>
          <t/>
        </is>
      </c>
      <c r="M183" t="inlineStr">
        <is>
          <t/>
        </is>
      </c>
      <c r="N183" t="inlineStr">
        <is>
          <t/>
        </is>
      </c>
      <c r="O183" t="inlineStr">
        <is>
          <t/>
        </is>
      </c>
      <c r="P183" t="inlineStr">
        <is>
          <t/>
        </is>
      </c>
      <c r="Q183" t="inlineStr">
        <is>
          <t/>
        </is>
      </c>
      <c r="R183" s="2" t="inlineStr">
        <is>
          <t>Rückruf rechtsverletzender Produkte vom Markt</t>
        </is>
      </c>
      <c r="S183" s="2" t="inlineStr">
        <is>
          <t>4</t>
        </is>
      </c>
      <c r="T183" s="2" t="inlineStr">
        <is>
          <t/>
        </is>
      </c>
      <c r="U183" t="inlineStr">
        <is>
          <t>Rechtsbehelf, den der Inhaber des Geschäftsgeheimnisses im Falle eines unrechtmässigen Erwerbs, einer unrechtmässigen Nutzung oder einer unrechtmässigen Offenlegung des Geschäftsgeheimnisses beantragen kann und durch den die Entfernung der rechtsverletzenden Waren aus dem Verkauf oder Vertrieb veranlasst wird [&lt;a href="/entry/result/3578448/all" id="ENTRY_TO_ENTRY_CONVERTER" target="_blank"&gt;IATE:3578448&lt;/a&gt;]</t>
        </is>
      </c>
      <c r="V183" t="inlineStr">
        <is>
          <t/>
        </is>
      </c>
      <c r="W183" t="inlineStr">
        <is>
          <t/>
        </is>
      </c>
      <c r="X183" t="inlineStr">
        <is>
          <t/>
        </is>
      </c>
      <c r="Y183" t="inlineStr">
        <is>
          <t/>
        </is>
      </c>
      <c r="Z183" s="2" t="inlineStr">
        <is>
          <t>recall of infringing goods from the market</t>
        </is>
      </c>
      <c r="AA183" s="2" t="inlineStr">
        <is>
          <t>4</t>
        </is>
      </c>
      <c r="AB183" s="2" t="inlineStr">
        <is>
          <t/>
        </is>
      </c>
      <c r="AC183" t="inlineStr">
        <is>
          <t>legal remedy that the trade secret holder has the right to apply for, in the event of unlawful acquisition, use or disclosure of the trade secret, and imposing the removal from sale or distribution of the &lt;i&gt;infringing goods&lt;/i&gt; [&lt;a href="/entry/result/3578448/all" id="ENTRY_TO_ENTRY_CONVERTER" target="_blank"&gt;IATE:3578448&lt;/a&gt;]</t>
        </is>
      </c>
      <c r="AD183" s="2" t="inlineStr">
        <is>
          <t>recuperación de las mercancías infractoras que se encuentren en el mercado</t>
        </is>
      </c>
      <c r="AE183" s="2" t="inlineStr">
        <is>
          <t>4</t>
        </is>
      </c>
      <c r="AF183" s="2" t="inlineStr">
        <is>
          <t/>
        </is>
      </c>
      <c r="AG183" t="inlineStr">
        <is>
          <t>acción civil que tiene derecho a solicitar el poseedor del secreto comercial en el caso de obtención, uso o revelación ilícitas del secreto comercial y que obliga a la retirada de los bienes infractores de la venta o la distribución</t>
        </is>
      </c>
      <c r="AH183" t="inlineStr">
        <is>
          <t/>
        </is>
      </c>
      <c r="AI183" t="inlineStr">
        <is>
          <t/>
        </is>
      </c>
      <c r="AJ183" t="inlineStr">
        <is>
          <t/>
        </is>
      </c>
      <c r="AK183" t="inlineStr">
        <is>
          <t/>
        </is>
      </c>
      <c r="AL183" t="inlineStr">
        <is>
          <t/>
        </is>
      </c>
      <c r="AM183" t="inlineStr">
        <is>
          <t/>
        </is>
      </c>
      <c r="AN183" t="inlineStr">
        <is>
          <t/>
        </is>
      </c>
      <c r="AO183" t="inlineStr">
        <is>
          <t/>
        </is>
      </c>
      <c r="AP183" s="2" t="inlineStr">
        <is>
          <t>rappel des biens en infraction se trouvant sur le marché</t>
        </is>
      </c>
      <c r="AQ183" s="2" t="inlineStr">
        <is>
          <t>4</t>
        </is>
      </c>
      <c r="AR183" s="2" t="inlineStr">
        <is>
          <t/>
        </is>
      </c>
      <c r="AS183" t="inlineStr">
        <is>
          <t>réparation judiciaire à laquelle le détenteur d’un secret d’affaires peut prétendre en cas d’obtention, d’utilisation ou de divulgation illicites du secret d’affaires, et qui impose le retrait de la vente ou de la distribution des biens en infraction</t>
        </is>
      </c>
      <c r="AT183" t="inlineStr">
        <is>
          <t/>
        </is>
      </c>
      <c r="AU183" t="inlineStr">
        <is>
          <t/>
        </is>
      </c>
      <c r="AV183" t="inlineStr">
        <is>
          <t/>
        </is>
      </c>
      <c r="AW183" t="inlineStr">
        <is>
          <t/>
        </is>
      </c>
      <c r="AX183" t="inlineStr">
        <is>
          <t/>
        </is>
      </c>
      <c r="AY183" t="inlineStr">
        <is>
          <t/>
        </is>
      </c>
      <c r="AZ183" t="inlineStr">
        <is>
          <t/>
        </is>
      </c>
      <c r="BA183" t="inlineStr">
        <is>
          <t/>
        </is>
      </c>
      <c r="BB183" t="inlineStr">
        <is>
          <t/>
        </is>
      </c>
      <c r="BC183" t="inlineStr">
        <is>
          <t/>
        </is>
      </c>
      <c r="BD183" t="inlineStr">
        <is>
          <t/>
        </is>
      </c>
      <c r="BE183" t="inlineStr">
        <is>
          <t/>
        </is>
      </c>
      <c r="BF183" s="2" t="inlineStr">
        <is>
          <t>ritiro dal mercato delle merci costituenti violazione|
richiamo dal mercato delle merci costituenti violazione</t>
        </is>
      </c>
      <c r="BG183" s="2" t="inlineStr">
        <is>
          <t>4|
4</t>
        </is>
      </c>
      <c r="BH183" s="2" t="inlineStr">
        <is>
          <t xml:space="preserve">preferred|
</t>
        </is>
      </c>
      <c r="BI183" t="inlineStr">
        <is>
          <t>strumento di tutela legale che il detentore del segreto commerciale ha il diritto di richiedere, in caso di acquisizione, utilizzo e divulgazione illeciti del segreto commerciale e che impone il ritiro dalla vendita o dalla distribuzione delle merci costituenti violazione</t>
        </is>
      </c>
      <c r="BJ183" t="inlineStr">
        <is>
          <t/>
        </is>
      </c>
      <c r="BK183" t="inlineStr">
        <is>
          <t/>
        </is>
      </c>
      <c r="BL183" t="inlineStr">
        <is>
          <t/>
        </is>
      </c>
      <c r="BM183" t="inlineStr">
        <is>
          <t/>
        </is>
      </c>
      <c r="BN183" t="inlineStr">
        <is>
          <t/>
        </is>
      </c>
      <c r="BO183" t="inlineStr">
        <is>
          <t/>
        </is>
      </c>
      <c r="BP183" t="inlineStr">
        <is>
          <t/>
        </is>
      </c>
      <c r="BQ183" t="inlineStr">
        <is>
          <t/>
        </is>
      </c>
      <c r="BR183" t="inlineStr">
        <is>
          <t/>
        </is>
      </c>
      <c r="BS183" t="inlineStr">
        <is>
          <t/>
        </is>
      </c>
      <c r="BT183" t="inlineStr">
        <is>
          <t/>
        </is>
      </c>
      <c r="BU183" t="inlineStr">
        <is>
          <t/>
        </is>
      </c>
      <c r="BV183" t="inlineStr">
        <is>
          <t/>
        </is>
      </c>
      <c r="BW183" t="inlineStr">
        <is>
          <t/>
        </is>
      </c>
      <c r="BX183" t="inlineStr">
        <is>
          <t/>
        </is>
      </c>
      <c r="BY183" t="inlineStr">
        <is>
          <t/>
        </is>
      </c>
      <c r="BZ183" t="inlineStr">
        <is>
          <t/>
        </is>
      </c>
      <c r="CA183" t="inlineStr">
        <is>
          <t/>
        </is>
      </c>
      <c r="CB183" t="inlineStr">
        <is>
          <t/>
        </is>
      </c>
      <c r="CC183" t="inlineStr">
        <is>
          <t/>
        </is>
      </c>
      <c r="CD183" t="inlineStr">
        <is>
          <t/>
        </is>
      </c>
      <c r="CE183" t="inlineStr">
        <is>
          <t/>
        </is>
      </c>
      <c r="CF183" t="inlineStr">
        <is>
          <t/>
        </is>
      </c>
      <c r="CG183" t="inlineStr">
        <is>
          <t/>
        </is>
      </c>
      <c r="CH183" t="inlineStr">
        <is>
          <t/>
        </is>
      </c>
      <c r="CI183" t="inlineStr">
        <is>
          <t/>
        </is>
      </c>
      <c r="CJ183" t="inlineStr">
        <is>
          <t/>
        </is>
      </c>
      <c r="CK183" t="inlineStr">
        <is>
          <t/>
        </is>
      </c>
      <c r="CL183" t="inlineStr">
        <is>
          <t/>
        </is>
      </c>
      <c r="CM183" t="inlineStr">
        <is>
          <t/>
        </is>
      </c>
      <c r="CN183" t="inlineStr">
        <is>
          <t/>
        </is>
      </c>
      <c r="CO183" t="inlineStr">
        <is>
          <t/>
        </is>
      </c>
      <c r="CP183" t="inlineStr">
        <is>
          <t/>
        </is>
      </c>
      <c r="CQ183" t="inlineStr">
        <is>
          <t/>
        </is>
      </c>
      <c r="CR183" t="inlineStr">
        <is>
          <t/>
        </is>
      </c>
      <c r="CS183" t="inlineStr">
        <is>
          <t/>
        </is>
      </c>
      <c r="CT183" t="inlineStr">
        <is>
          <t/>
        </is>
      </c>
      <c r="CU183" t="inlineStr">
        <is>
          <t/>
        </is>
      </c>
      <c r="CV183" t="inlineStr">
        <is>
          <t/>
        </is>
      </c>
      <c r="CW183" t="inlineStr">
        <is>
          <t/>
        </is>
      </c>
    </row>
    <row r="184">
      <c r="A184" s="1" t="str">
        <f>HYPERLINK("https://iate.europa.eu/entry/result/858507/all", "858507")</f>
        <v>858507</v>
      </c>
      <c r="B184" t="inlineStr">
        <is>
          <t>LAW</t>
        </is>
      </c>
      <c r="C184" t="inlineStr">
        <is>
          <t>LAW</t>
        </is>
      </c>
      <c r="D184" t="inlineStr">
        <is>
          <t>yes</t>
        </is>
      </c>
      <c r="E184" t="inlineStr">
        <is>
          <t/>
        </is>
      </c>
      <c r="F184" t="inlineStr">
        <is>
          <t/>
        </is>
      </c>
      <c r="G184" t="inlineStr">
        <is>
          <t/>
        </is>
      </c>
      <c r="H184" t="inlineStr">
        <is>
          <t/>
        </is>
      </c>
      <c r="I184" t="inlineStr">
        <is>
          <t/>
        </is>
      </c>
      <c r="J184" t="inlineStr">
        <is>
          <t/>
        </is>
      </c>
      <c r="K184" t="inlineStr">
        <is>
          <t/>
        </is>
      </c>
      <c r="L184" t="inlineStr">
        <is>
          <t/>
        </is>
      </c>
      <c r="M184" t="inlineStr">
        <is>
          <t/>
        </is>
      </c>
      <c r="N184" s="2" t="inlineStr">
        <is>
          <t>præmisserne og konklusionerne i afgørelsen</t>
        </is>
      </c>
      <c r="O184" s="2" t="inlineStr">
        <is>
          <t>4</t>
        </is>
      </c>
      <c r="P184" s="2" t="inlineStr">
        <is>
          <t/>
        </is>
      </c>
      <c r="Q184" t="inlineStr">
        <is>
          <t/>
        </is>
      </c>
      <c r="R184" t="inlineStr">
        <is>
          <t/>
        </is>
      </c>
      <c r="S184" t="inlineStr">
        <is>
          <t/>
        </is>
      </c>
      <c r="T184" t="inlineStr">
        <is>
          <t/>
        </is>
      </c>
      <c r="U184" t="inlineStr">
        <is>
          <t/>
        </is>
      </c>
      <c r="V184" s="2" t="inlineStr">
        <is>
          <t>το σκεπτικό και το διατακτικό της απόφασης</t>
        </is>
      </c>
      <c r="W184" s="2" t="inlineStr">
        <is>
          <t>3</t>
        </is>
      </c>
      <c r="X184" s="2" t="inlineStr">
        <is>
          <t/>
        </is>
      </c>
      <c r="Y184" t="inlineStr">
        <is>
          <t/>
        </is>
      </c>
      <c r="Z184" s="2" t="inlineStr">
        <is>
          <t>ratio decidendi|
grounds and terms of the decision</t>
        </is>
      </c>
      <c r="AA184" s="2" t="inlineStr">
        <is>
          <t>3|
2</t>
        </is>
      </c>
      <c r="AB184" s="2" t="inlineStr">
        <is>
          <t xml:space="preserve">|
</t>
        </is>
      </c>
      <c r="AC184" t="inlineStr">
        <is>
          <t>"The principle or principles of law on which the court reaches its decision. The ratio of the case has to be deduced from its facts, the reasons the court gave for reaching its decision, and the decision itself. Only the ratio of a case is binding on inferior courts, by reason of the doctrine of precedent."</t>
        </is>
      </c>
      <c r="AD184" s="2" t="inlineStr">
        <is>
          <t>criterios jurídicos esenciales fundamentadores (de una sentencia)|
ratio decidendi</t>
        </is>
      </c>
      <c r="AE184" s="2" t="inlineStr">
        <is>
          <t>2|
3</t>
        </is>
      </c>
      <c r="AF184" s="2" t="inlineStr">
        <is>
          <t xml:space="preserve">|
</t>
        </is>
      </c>
      <c r="AG184" t="inlineStr">
        <is>
          <t>1) En el "common law" inglés, está constituida exclusivamente por los principios, doctrinas, o reglas legales en los que el juez ha basado su decisión, junto con el razonamiento que ha seguido para llegar a la decisión o resolución judicial. Ésta es la parte de la sentencia que constituye el precedente, que será vinculante y se utilizará como fuente de autoridad para procesos posteriores.&lt;br&gt;2) En términos más generales, está constituida por los criterios jurídicos esenciales fundamentadores de una decisión judicial.</t>
        </is>
      </c>
      <c r="AH184" t="inlineStr">
        <is>
          <t/>
        </is>
      </c>
      <c r="AI184" t="inlineStr">
        <is>
          <t/>
        </is>
      </c>
      <c r="AJ184" t="inlineStr">
        <is>
          <t/>
        </is>
      </c>
      <c r="AK184" t="inlineStr">
        <is>
          <t/>
        </is>
      </c>
      <c r="AL184" t="inlineStr">
        <is>
          <t/>
        </is>
      </c>
      <c r="AM184" t="inlineStr">
        <is>
          <t/>
        </is>
      </c>
      <c r="AN184" t="inlineStr">
        <is>
          <t/>
        </is>
      </c>
      <c r="AO184" t="inlineStr">
        <is>
          <t/>
        </is>
      </c>
      <c r="AP184" s="2" t="inlineStr">
        <is>
          <t>les motifs et le dispositif de la décision</t>
        </is>
      </c>
      <c r="AQ184" s="2" t="inlineStr">
        <is>
          <t>3</t>
        </is>
      </c>
      <c r="AR184" s="2" t="inlineStr">
        <is>
          <t/>
        </is>
      </c>
      <c r="AS184" t="inlineStr">
        <is>
          <t/>
        </is>
      </c>
      <c r="AT184" s="2" t="inlineStr">
        <is>
          <t>ratio decidendi|
forais agus téarmaí an chinnidh</t>
        </is>
      </c>
      <c r="AU184" s="2" t="inlineStr">
        <is>
          <t>3|
3</t>
        </is>
      </c>
      <c r="AV184" s="2" t="inlineStr">
        <is>
          <t xml:space="preserve">|
</t>
        </is>
      </c>
      <c r="AW184" t="inlineStr">
        <is>
          <t/>
        </is>
      </c>
      <c r="AX184" t="inlineStr">
        <is>
          <t/>
        </is>
      </c>
      <c r="AY184" t="inlineStr">
        <is>
          <t/>
        </is>
      </c>
      <c r="AZ184" t="inlineStr">
        <is>
          <t/>
        </is>
      </c>
      <c r="BA184" t="inlineStr">
        <is>
          <t/>
        </is>
      </c>
      <c r="BB184" t="inlineStr">
        <is>
          <t/>
        </is>
      </c>
      <c r="BC184" t="inlineStr">
        <is>
          <t/>
        </is>
      </c>
      <c r="BD184" t="inlineStr">
        <is>
          <t/>
        </is>
      </c>
      <c r="BE184" t="inlineStr">
        <is>
          <t/>
        </is>
      </c>
      <c r="BF184" s="2" t="inlineStr">
        <is>
          <t>motivi e dispositivo della decisione|
ratio decidendi</t>
        </is>
      </c>
      <c r="BG184" s="2" t="inlineStr">
        <is>
          <t>3|
3</t>
        </is>
      </c>
      <c r="BH184" s="2" t="inlineStr">
        <is>
          <t xml:space="preserve">|
</t>
        </is>
      </c>
      <c r="BI184" t="inlineStr">
        <is>
          <t>Nella common law, la ratio decidendi è, grosso modo, il principio giuridico astratto, la ragione, il fondamento di una decisione.</t>
        </is>
      </c>
      <c r="BJ184" t="inlineStr">
        <is>
          <t/>
        </is>
      </c>
      <c r="BK184" t="inlineStr">
        <is>
          <t/>
        </is>
      </c>
      <c r="BL184" t="inlineStr">
        <is>
          <t/>
        </is>
      </c>
      <c r="BM184" t="inlineStr">
        <is>
          <t/>
        </is>
      </c>
      <c r="BN184" s="2" t="inlineStr">
        <is>
          <t>&lt;i&gt;ratio decidendi&lt;/i&gt;</t>
        </is>
      </c>
      <c r="BO184" s="2" t="inlineStr">
        <is>
          <t>2</t>
        </is>
      </c>
      <c r="BP184" s="2" t="inlineStr">
        <is>
          <t/>
        </is>
      </c>
      <c r="BQ184" t="inlineStr">
        <is>
          <t>Tiesību normas vai principi, uz kuru pamata izskatīta attiecīgā lieta un uz kuru pamata tiesa pieņēmusi lēmumu.</t>
        </is>
      </c>
      <c r="BR184" s="2" t="inlineStr">
        <is>
          <t>ratio decidendi</t>
        </is>
      </c>
      <c r="BS184" s="2" t="inlineStr">
        <is>
          <t>3</t>
        </is>
      </c>
      <c r="BT184" s="2" t="inlineStr">
        <is>
          <t/>
        </is>
      </c>
      <c r="BU184" t="inlineStr">
        <is>
          <t>il-prinċipju legali li fuqu tkun ibbażata deċiżjoni f'kawża speċifika</t>
        </is>
      </c>
      <c r="BV184" s="2" t="inlineStr">
        <is>
          <t>beoordeling van de rechtsvragen</t>
        </is>
      </c>
      <c r="BW184" s="2" t="inlineStr">
        <is>
          <t>3</t>
        </is>
      </c>
      <c r="BX184" s="2" t="inlineStr">
        <is>
          <t/>
        </is>
      </c>
      <c r="BY184" t="inlineStr">
        <is>
          <t/>
        </is>
      </c>
      <c r="BZ184" t="inlineStr">
        <is>
          <t/>
        </is>
      </c>
      <c r="CA184" t="inlineStr">
        <is>
          <t/>
        </is>
      </c>
      <c r="CB184" t="inlineStr">
        <is>
          <t/>
        </is>
      </c>
      <c r="CC184" t="inlineStr">
        <is>
          <t/>
        </is>
      </c>
      <c r="CD184" t="inlineStr">
        <is>
          <t/>
        </is>
      </c>
      <c r="CE184" t="inlineStr">
        <is>
          <t/>
        </is>
      </c>
      <c r="CF184" t="inlineStr">
        <is>
          <t/>
        </is>
      </c>
      <c r="CG184" t="inlineStr">
        <is>
          <t/>
        </is>
      </c>
      <c r="CH184" t="inlineStr">
        <is>
          <t/>
        </is>
      </c>
      <c r="CI184" t="inlineStr">
        <is>
          <t/>
        </is>
      </c>
      <c r="CJ184" t="inlineStr">
        <is>
          <t/>
        </is>
      </c>
      <c r="CK184" t="inlineStr">
        <is>
          <t/>
        </is>
      </c>
      <c r="CL184" t="inlineStr">
        <is>
          <t/>
        </is>
      </c>
      <c r="CM184" t="inlineStr">
        <is>
          <t/>
        </is>
      </c>
      <c r="CN184" t="inlineStr">
        <is>
          <t/>
        </is>
      </c>
      <c r="CO184" t="inlineStr">
        <is>
          <t/>
        </is>
      </c>
      <c r="CP184" t="inlineStr">
        <is>
          <t/>
        </is>
      </c>
      <c r="CQ184" t="inlineStr">
        <is>
          <t/>
        </is>
      </c>
      <c r="CR184" t="inlineStr">
        <is>
          <t/>
        </is>
      </c>
      <c r="CS184" t="inlineStr">
        <is>
          <t/>
        </is>
      </c>
      <c r="CT184" s="2" t="inlineStr">
        <is>
          <t>rättslig bedömning som ligger till grund för beslutet</t>
        </is>
      </c>
      <c r="CU184" s="2" t="inlineStr">
        <is>
          <t>3</t>
        </is>
      </c>
      <c r="CV184" s="2" t="inlineStr">
        <is>
          <t/>
        </is>
      </c>
      <c r="CW184" t="inlineStr">
        <is>
          <t/>
        </is>
      </c>
    </row>
    <row r="185">
      <c r="A185" s="1" t="str">
        <f>HYPERLINK("https://iate.europa.eu/entry/result/1132527/all", "1132527")</f>
        <v>1132527</v>
      </c>
      <c r="B185" t="inlineStr">
        <is>
          <t>LAW</t>
        </is>
      </c>
      <c r="C185" t="inlineStr">
        <is>
          <t>LAW</t>
        </is>
      </c>
      <c r="D185" t="inlineStr">
        <is>
          <t>yes</t>
        </is>
      </c>
      <c r="E185" t="inlineStr">
        <is>
          <t/>
        </is>
      </c>
      <c r="F185" s="2" t="inlineStr">
        <is>
          <t>търся правна защита по съдебен ред|
завеждам дело</t>
        </is>
      </c>
      <c r="G185" s="2" t="inlineStr">
        <is>
          <t>3|
3</t>
        </is>
      </c>
      <c r="H185" s="2" t="inlineStr">
        <is>
          <t xml:space="preserve">|
</t>
        </is>
      </c>
      <c r="I185" t="inlineStr">
        <is>
          <t>Упражняване на основното право на защита с помощта на орган на съдебната власт.</t>
        </is>
      </c>
      <c r="J185" s="2" t="inlineStr">
        <is>
          <t>podat žalobu|
podniknout právní kroky|
zahájit/iniciovat soudní řízení</t>
        </is>
      </c>
      <c r="K185" s="2" t="inlineStr">
        <is>
          <t>3|
3|
3</t>
        </is>
      </c>
      <c r="L185" s="2" t="inlineStr">
        <is>
          <t xml:space="preserve">|
|
</t>
        </is>
      </c>
      <c r="M185" t="inlineStr">
        <is>
          <t/>
        </is>
      </c>
      <c r="N185" s="2" t="inlineStr">
        <is>
          <t>anlægge retssag|
anlægge sag|
indlede retsforfølgning|
anlægge søgsmål|
indlede en retssag</t>
        </is>
      </c>
      <c r="O185" s="2" t="inlineStr">
        <is>
          <t>3|
3|
3|
3|
3</t>
        </is>
      </c>
      <c r="P185" s="2" t="inlineStr">
        <is>
          <t xml:space="preserve">|
|
|
|
</t>
        </is>
      </c>
      <c r="Q185" t="inlineStr">
        <is>
          <t/>
        </is>
      </c>
      <c r="R185" s="2" t="inlineStr">
        <is>
          <t>ein Verfahren einleiten|
eine Klage anstrengen|
rechtliche Schritte einleiten|
ein gerichtliches Verfahren einleiten</t>
        </is>
      </c>
      <c r="S185" s="2" t="inlineStr">
        <is>
          <t>3|
3|
3|
3</t>
        </is>
      </c>
      <c r="T185" s="2" t="inlineStr">
        <is>
          <t xml:space="preserve">|
|
|
</t>
        </is>
      </c>
      <c r="U185" t="inlineStr">
        <is>
          <t/>
        </is>
      </c>
      <c r="V185" s="2" t="inlineStr">
        <is>
          <t>ασκώ δικαστική προσφυγή</t>
        </is>
      </c>
      <c r="W185" s="2" t="inlineStr">
        <is>
          <t>1</t>
        </is>
      </c>
      <c r="X185" s="2" t="inlineStr">
        <is>
          <t/>
        </is>
      </c>
      <c r="Y185" t="inlineStr">
        <is>
          <t/>
        </is>
      </c>
      <c r="Z185" s="2" t="inlineStr">
        <is>
          <t>to bring legal proceedings|
to institute legal proceedings|
to bring an action|
to initiate legal proceedings|
to take legal action|
to introduce legal proceedings</t>
        </is>
      </c>
      <c r="AA185" s="2" t="inlineStr">
        <is>
          <t>3|
3|
3|
3|
3|
3</t>
        </is>
      </c>
      <c r="AB185" s="2" t="inlineStr">
        <is>
          <t xml:space="preserve">|
|
|
|
|
</t>
        </is>
      </c>
      <c r="AC185" t="inlineStr">
        <is>
          <t/>
        </is>
      </c>
      <c r="AD185" s="2" t="inlineStr">
        <is>
          <t>incoar una acción ante los tribunales</t>
        </is>
      </c>
      <c r="AE185" s="2" t="inlineStr">
        <is>
          <t>1</t>
        </is>
      </c>
      <c r="AF185" s="2" t="inlineStr">
        <is>
          <t/>
        </is>
      </c>
      <c r="AG185" t="inlineStr">
        <is>
          <t/>
        </is>
      </c>
      <c r="AH185" t="inlineStr">
        <is>
          <t/>
        </is>
      </c>
      <c r="AI185" t="inlineStr">
        <is>
          <t/>
        </is>
      </c>
      <c r="AJ185" t="inlineStr">
        <is>
          <t/>
        </is>
      </c>
      <c r="AK185" t="inlineStr">
        <is>
          <t/>
        </is>
      </c>
      <c r="AL185" s="2" t="inlineStr">
        <is>
          <t>nostaa kanne|
panna vireille oikeudenkäynti|
panna vireille kanne</t>
        </is>
      </c>
      <c r="AM185" s="2" t="inlineStr">
        <is>
          <t>3|
3|
3</t>
        </is>
      </c>
      <c r="AN185" s="2" t="inlineStr">
        <is>
          <t xml:space="preserve">|
|
</t>
        </is>
      </c>
      <c r="AO185" t="inlineStr">
        <is>
          <t/>
        </is>
      </c>
      <c r="AP185" s="2" t="inlineStr">
        <is>
          <t>introduire une action en justice|
engager des poursuites|
ester en justice|
poursuivre en justice|
entamer des poursuites|
engager une action en justice|
intenter des poursuites judiciaires</t>
        </is>
      </c>
      <c r="AQ185" s="2" t="inlineStr">
        <is>
          <t>3|
3|
3|
3|
3|
3|
3</t>
        </is>
      </c>
      <c r="AR185" s="2" t="inlineStr">
        <is>
          <t xml:space="preserve">|
|
|
|
|
|
</t>
        </is>
      </c>
      <c r="AS185" t="inlineStr">
        <is>
          <t/>
        </is>
      </c>
      <c r="AT185" s="2" t="inlineStr">
        <is>
          <t>imeachtaí a thionscnamh</t>
        </is>
      </c>
      <c r="AU185" s="2" t="inlineStr">
        <is>
          <t>3</t>
        </is>
      </c>
      <c r="AV185" s="2" t="inlineStr">
        <is>
          <t/>
        </is>
      </c>
      <c r="AW185" t="inlineStr">
        <is>
          <t/>
        </is>
      </c>
      <c r="AX185" t="inlineStr">
        <is>
          <t/>
        </is>
      </c>
      <c r="AY185" t="inlineStr">
        <is>
          <t/>
        </is>
      </c>
      <c r="AZ185" t="inlineStr">
        <is>
          <t/>
        </is>
      </c>
      <c r="BA185" t="inlineStr">
        <is>
          <t/>
        </is>
      </c>
      <c r="BB185" s="2" t="inlineStr">
        <is>
          <t>eljárást indít</t>
        </is>
      </c>
      <c r="BC185" s="2" t="inlineStr">
        <is>
          <t>2</t>
        </is>
      </c>
      <c r="BD185" s="2" t="inlineStr">
        <is>
          <t/>
        </is>
      </c>
      <c r="BE185" t="inlineStr">
        <is>
          <t/>
        </is>
      </c>
      <c r="BF185" s="2" t="inlineStr">
        <is>
          <t>avviare un'azione legale|
avviare un procedimento giudiziario|
intentare un'azione giudiziaria|
agire in giudizio</t>
        </is>
      </c>
      <c r="BG185" s="2" t="inlineStr">
        <is>
          <t>3|
3|
3|
3</t>
        </is>
      </c>
      <c r="BH185" s="2" t="inlineStr">
        <is>
          <t xml:space="preserve">|
|
|
</t>
        </is>
      </c>
      <c r="BI185" t="inlineStr">
        <is>
          <t/>
        </is>
      </c>
      <c r="BJ185" s="2" t="inlineStr">
        <is>
          <t>imtis teisinių veiksmų|
pradėti teismo procesą|
pateikti ieškinį|
pradėti bylą|
pareikšti ieškinį</t>
        </is>
      </c>
      <c r="BK185" s="2" t="inlineStr">
        <is>
          <t>3|
3|
3|
3|
3</t>
        </is>
      </c>
      <c r="BL185" s="2" t="inlineStr">
        <is>
          <t xml:space="preserve">|
|
|
|
</t>
        </is>
      </c>
      <c r="BM185" t="inlineStr">
        <is>
          <t/>
        </is>
      </c>
      <c r="BN185" t="inlineStr">
        <is>
          <t/>
        </is>
      </c>
      <c r="BO185" t="inlineStr">
        <is>
          <t/>
        </is>
      </c>
      <c r="BP185" t="inlineStr">
        <is>
          <t/>
        </is>
      </c>
      <c r="BQ185" t="inlineStr">
        <is>
          <t/>
        </is>
      </c>
      <c r="BR185" s="2" t="inlineStr">
        <is>
          <t>issir kawża|
isir rikors|
tittieħed azzjoni legali</t>
        </is>
      </c>
      <c r="BS185" s="2" t="inlineStr">
        <is>
          <t>3|
3|
3</t>
        </is>
      </c>
      <c r="BT185" s="2" t="inlineStr">
        <is>
          <t xml:space="preserve">|
|
</t>
        </is>
      </c>
      <c r="BU185" t="inlineStr">
        <is>
          <t/>
        </is>
      </c>
      <c r="BV185" s="2" t="inlineStr">
        <is>
          <t>rechtsvordering instellen|
strafvervolging instellen</t>
        </is>
      </c>
      <c r="BW185" s="2" t="inlineStr">
        <is>
          <t>3|
3</t>
        </is>
      </c>
      <c r="BX185" s="2" t="inlineStr">
        <is>
          <t xml:space="preserve">|
</t>
        </is>
      </c>
      <c r="BY185" t="inlineStr">
        <is>
          <t/>
        </is>
      </c>
      <c r="BZ185" s="2" t="inlineStr">
        <is>
          <t>wszcząć postępowanie</t>
        </is>
      </c>
      <c r="CA185" s="2" t="inlineStr">
        <is>
          <t>2</t>
        </is>
      </c>
      <c r="CB185" s="2" t="inlineStr">
        <is>
          <t/>
        </is>
      </c>
      <c r="CC185" t="inlineStr">
        <is>
          <t/>
        </is>
      </c>
      <c r="CD185" s="2" t="inlineStr">
        <is>
          <t>propor uma ação|
intentar uma ação|
intentar uma ação judicial|
iniciar um processo</t>
        </is>
      </c>
      <c r="CE185" s="2" t="inlineStr">
        <is>
          <t>3|
3|
3|
3</t>
        </is>
      </c>
      <c r="CF185" s="2" t="inlineStr">
        <is>
          <t xml:space="preserve">|
|
|
</t>
        </is>
      </c>
      <c r="CG185" t="inlineStr">
        <is>
          <t/>
        </is>
      </c>
      <c r="CH185" s="2" t="inlineStr">
        <is>
          <t>a introduce acțiuni în justiție|
a intenta acțiuni în justiție|
a chema în judecată|
a formula acțiuni în justiție</t>
        </is>
      </c>
      <c r="CI185" s="2" t="inlineStr">
        <is>
          <t>3|
3|
3|
3</t>
        </is>
      </c>
      <c r="CJ185" s="2" t="inlineStr">
        <is>
          <t xml:space="preserve">|
|
|
</t>
        </is>
      </c>
      <c r="CK185" t="inlineStr">
        <is>
          <t/>
        </is>
      </c>
      <c r="CL185" t="inlineStr">
        <is>
          <t/>
        </is>
      </c>
      <c r="CM185" t="inlineStr">
        <is>
          <t/>
        </is>
      </c>
      <c r="CN185" t="inlineStr">
        <is>
          <t/>
        </is>
      </c>
      <c r="CO185" t="inlineStr">
        <is>
          <t/>
        </is>
      </c>
      <c r="CP185" s="2" t="inlineStr">
        <is>
          <t>začeti sodni postopek|
vložiti tožbo|
uvesti sodni postopek|
sprožiti sodni postopek|
predložiti zadevo sodišču</t>
        </is>
      </c>
      <c r="CQ185" s="2" t="inlineStr">
        <is>
          <t>3|
3|
3|
3|
2</t>
        </is>
      </c>
      <c r="CR185" s="2" t="inlineStr">
        <is>
          <t>|
|
|
|
admitted</t>
        </is>
      </c>
      <c r="CS185" t="inlineStr">
        <is>
          <t/>
        </is>
      </c>
      <c r="CT185" s="2" t="inlineStr">
        <is>
          <t>väcka talan vid domstol|
väcka åtal|
väcka talan</t>
        </is>
      </c>
      <c r="CU185" s="2" t="inlineStr">
        <is>
          <t>3|
3|
3</t>
        </is>
      </c>
      <c r="CV185" s="2" t="inlineStr">
        <is>
          <t xml:space="preserve">|
|
</t>
        </is>
      </c>
      <c r="CW185" t="inlineStr">
        <is>
          <t/>
        </is>
      </c>
    </row>
    <row r="186">
      <c r="A186" s="1" t="str">
        <f>HYPERLINK("https://iate.europa.eu/entry/result/3568404/all", "3568404")</f>
        <v>3568404</v>
      </c>
      <c r="B186" t="inlineStr">
        <is>
          <t>PRODUCTION, TECHNOLOGY AND RESEARCH</t>
        </is>
      </c>
      <c r="C186" t="inlineStr">
        <is>
          <t>PRODUCTION, TECHNOLOGY AND RESEARCH|research and intellectual property</t>
        </is>
      </c>
      <c r="D186" t="inlineStr">
        <is>
          <t>yes</t>
        </is>
      </c>
      <c r="E186" t="inlineStr">
        <is>
          <t/>
        </is>
      </c>
      <c r="F186" s="2" t="inlineStr">
        <is>
          <t>законодателство на ЕС в областта на авторското право|
правила на ЕС в областта на авторското право</t>
        </is>
      </c>
      <c r="G186" s="2" t="inlineStr">
        <is>
          <t>3|
3</t>
        </is>
      </c>
      <c r="H186" s="2" t="inlineStr">
        <is>
          <t xml:space="preserve">|
</t>
        </is>
      </c>
      <c r="I186" t="inlineStr">
        <is>
          <t/>
        </is>
      </c>
      <c r="J186" s="2" t="inlineStr">
        <is>
          <t>právní předpisy EU v oblasti autorského práva|
autorské právo EU|
pravidla EU v oblasti autorského práva</t>
        </is>
      </c>
      <c r="K186" s="2" t="inlineStr">
        <is>
          <t>3|
3|
3</t>
        </is>
      </c>
      <c r="L186" s="2" t="inlineStr">
        <is>
          <t xml:space="preserve">|
|
</t>
        </is>
      </c>
      <c r="M186" t="inlineStr">
        <is>
          <t/>
        </is>
      </c>
      <c r="N186" s="2" t="inlineStr">
        <is>
          <t>EU's ophavsretsregler|
EU's ophavsretslovgivning|
EU-lovgivningen om ophavsret</t>
        </is>
      </c>
      <c r="O186" s="2" t="inlineStr">
        <is>
          <t>3|
3|
3</t>
        </is>
      </c>
      <c r="P186" s="2" t="inlineStr">
        <is>
          <t xml:space="preserve">|
|
</t>
        </is>
      </c>
      <c r="Q186" t="inlineStr">
        <is>
          <t/>
        </is>
      </c>
      <c r="R186" s="2" t="inlineStr">
        <is>
          <t>EU-Urheberrecht|
EU-Rechtsvorschriften zum Urheberrecht</t>
        </is>
      </c>
      <c r="S186" s="2" t="inlineStr">
        <is>
          <t>3|
3</t>
        </is>
      </c>
      <c r="T186" s="2" t="inlineStr">
        <is>
          <t xml:space="preserve">|
</t>
        </is>
      </c>
      <c r="U186" t="inlineStr">
        <is>
          <t/>
        </is>
      </c>
      <c r="V186" s="2" t="inlineStr">
        <is>
          <t>νομοθεσία της ΕΕ για τα δικαιώματα πνευματικής ιδιοκτησίας</t>
        </is>
      </c>
      <c r="W186" s="2" t="inlineStr">
        <is>
          <t>3</t>
        </is>
      </c>
      <c r="X186" s="2" t="inlineStr">
        <is>
          <t/>
        </is>
      </c>
      <c r="Y186" t="inlineStr">
        <is>
          <t/>
        </is>
      </c>
      <c r="Z186" s="2" t="inlineStr">
        <is>
          <t>EU copyright legislation|
EU copyright law|
EU copyright rules</t>
        </is>
      </c>
      <c r="AA186" s="2" t="inlineStr">
        <is>
          <t>3|
3|
3</t>
        </is>
      </c>
      <c r="AB186" s="2" t="inlineStr">
        <is>
          <t xml:space="preserve">|
|
</t>
        </is>
      </c>
      <c r="AC186" t="inlineStr">
        <is>
          <t>set of directives harmonising essential rights of authors and of performers, producers and broadcasters in the European Union</t>
        </is>
      </c>
      <c r="AD186" s="2" t="inlineStr">
        <is>
          <t>legislación de la UE sobre derechos de autor</t>
        </is>
      </c>
      <c r="AE186" s="2" t="inlineStr">
        <is>
          <t>3</t>
        </is>
      </c>
      <c r="AF186" s="2" t="inlineStr">
        <is>
          <t/>
        </is>
      </c>
      <c r="AG186" t="inlineStr">
        <is>
          <t>Conjunto de diez directivas que armonizan los derechos principales concedidos a los autores y a los titulares de derechos afines (el derecho de reproducción, el derecho de comunicación al público y el derecho de distribución) y, en menor medida, las excepciones y limitaciones a estos derechos.</t>
        </is>
      </c>
      <c r="AH186" s="2" t="inlineStr">
        <is>
          <t>ELi autoriõiguse normid</t>
        </is>
      </c>
      <c r="AI186" s="2" t="inlineStr">
        <is>
          <t>3</t>
        </is>
      </c>
      <c r="AJ186" s="2" t="inlineStr">
        <is>
          <t/>
        </is>
      </c>
      <c r="AK186" t="inlineStr">
        <is>
          <t/>
        </is>
      </c>
      <c r="AL186" s="2" t="inlineStr">
        <is>
          <t>EU:n tekijänoikeuslainsäädäntö|
EU:n tekijänoikeussäännöt</t>
        </is>
      </c>
      <c r="AM186" s="2" t="inlineStr">
        <is>
          <t>3|
3</t>
        </is>
      </c>
      <c r="AN186" s="2" t="inlineStr">
        <is>
          <t xml:space="preserve">|
</t>
        </is>
      </c>
      <c r="AO186" t="inlineStr">
        <is>
          <t/>
        </is>
      </c>
      <c r="AP186" s="2" t="inlineStr">
        <is>
          <t>législation de l’UE relative au droit d’auteur</t>
        </is>
      </c>
      <c r="AQ186" s="2" t="inlineStr">
        <is>
          <t>3</t>
        </is>
      </c>
      <c r="AR186" s="2" t="inlineStr">
        <is>
          <t/>
        </is>
      </c>
      <c r="AS186" t="inlineStr">
        <is>
          <t>ensemble de dix directives visant à harmoniser les droits essentiels conférés aux auteurs et titulaires de droits voisins (le droit de reproduction, le droit de communication au public, le droit de distribution) et, dans une moindre mesure, les exceptions et les limitations à ces droits</t>
        </is>
      </c>
      <c r="AT186" s="2" t="inlineStr">
        <is>
          <t>an dlí maidir le cóipcheart AE</t>
        </is>
      </c>
      <c r="AU186" s="2" t="inlineStr">
        <is>
          <t>3</t>
        </is>
      </c>
      <c r="AV186" s="2" t="inlineStr">
        <is>
          <t/>
        </is>
      </c>
      <c r="AW186" t="inlineStr">
        <is>
          <t/>
        </is>
      </c>
      <c r="AX186" s="2" t="inlineStr">
        <is>
          <t>propis EU-a o autorskim pravima|
zakonodavstvo EU-a o autorskom pravu</t>
        </is>
      </c>
      <c r="AY186" s="2" t="inlineStr">
        <is>
          <t>3|
3</t>
        </is>
      </c>
      <c r="AZ186" s="2" t="inlineStr">
        <is>
          <t xml:space="preserve">|
</t>
        </is>
      </c>
      <c r="BA186" t="inlineStr">
        <is>
          <t/>
        </is>
      </c>
      <c r="BB186" s="2" t="inlineStr">
        <is>
          <t>szerzői jogi szabályok|
uniós szerzői jogi szabályozás|
uniós szerzői jog</t>
        </is>
      </c>
      <c r="BC186" s="2" t="inlineStr">
        <is>
          <t>3|
4|
4</t>
        </is>
      </c>
      <c r="BD186" s="2" t="inlineStr">
        <is>
          <t xml:space="preserve">|
|
</t>
        </is>
      </c>
      <c r="BE186" t="inlineStr">
        <is>
          <t>az uniós szerzők, előadók, producerek és műsorszolgáltatók alapvető jogait harmonizáló irányelvek</t>
        </is>
      </c>
      <c r="BF186" s="2" t="inlineStr">
        <is>
          <t>normativa UE in materia di diritti d'autore|
norme UE sul diritto d'autore</t>
        </is>
      </c>
      <c r="BG186" s="2" t="inlineStr">
        <is>
          <t>3|
3</t>
        </is>
      </c>
      <c r="BH186" s="2" t="inlineStr">
        <is>
          <t xml:space="preserve">|
</t>
        </is>
      </c>
      <c r="BI186" t="inlineStr">
        <is>
          <t>atti dell'UE che armonizzano alcuni aspetti del diritto d'autore volto a proteggere l'opera originale dell'autore o del creatore e gli interessi di editori e organismi di radiodiffusione</t>
        </is>
      </c>
      <c r="BJ186" s="2" t="inlineStr">
        <is>
          <t>ES teisės aktai dėl autorių teisių|
ES autorių teisių teisės aktai</t>
        </is>
      </c>
      <c r="BK186" s="2" t="inlineStr">
        <is>
          <t>3|
3</t>
        </is>
      </c>
      <c r="BL186" s="2" t="inlineStr">
        <is>
          <t xml:space="preserve">preferred|
</t>
        </is>
      </c>
      <c r="BM186" t="inlineStr">
        <is>
          <t>teisės aktai, reglamentuojantys autorių teises Europos Sąjungoje</t>
        </is>
      </c>
      <c r="BN186" s="2" t="inlineStr">
        <is>
          <t>ES autortiesību noteikumi|
ES autortiesību akti</t>
        </is>
      </c>
      <c r="BO186" s="2" t="inlineStr">
        <is>
          <t>2|
2</t>
        </is>
      </c>
      <c r="BP186" s="2" t="inlineStr">
        <is>
          <t xml:space="preserve">|
</t>
        </is>
      </c>
      <c r="BQ186" t="inlineStr">
        <is>
          <t/>
        </is>
      </c>
      <c r="BR186" s="2" t="inlineStr">
        <is>
          <t>liġi tal-UE dwar id-drittijiet tal-awtur|
regola tal-UE dwar id-drittijiet tal-awtur|
leġiżlazzjoni tal-UE dwar id-drittijiet tal-awtur</t>
        </is>
      </c>
      <c r="BS186" s="2" t="inlineStr">
        <is>
          <t>3|
3|
3</t>
        </is>
      </c>
      <c r="BT186" s="2" t="inlineStr">
        <is>
          <t xml:space="preserve">|
|
</t>
        </is>
      </c>
      <c r="BU186" t="inlineStr">
        <is>
          <t>sett ta' direttivi li jarmonizzaw id-drittijiet essenzjali tal-awturi u tal-artisti tal-ispettaklu, tal-produtturi u tax-xandara fl-Unjoni Ewropea</t>
        </is>
      </c>
      <c r="BV186" s="2" t="inlineStr">
        <is>
          <t>Europese auteursrechtwetgeving|
Europees auteursrecht</t>
        </is>
      </c>
      <c r="BW186" s="2" t="inlineStr">
        <is>
          <t>2|
2</t>
        </is>
      </c>
      <c r="BX186" s="2" t="inlineStr">
        <is>
          <t xml:space="preserve">|
</t>
        </is>
      </c>
      <c r="BY186" t="inlineStr">
        <is>
          <t>aantal richtlijnen inzake de rechten van auteurs, uitvoerende artiesten, producers en omroeporganisaties in de Europese Unie</t>
        </is>
      </c>
      <c r="BZ186" s="2" t="inlineStr">
        <is>
          <t>prawo autorskie UE</t>
        </is>
      </c>
      <c r="CA186" s="2" t="inlineStr">
        <is>
          <t>3</t>
        </is>
      </c>
      <c r="CB186" s="2" t="inlineStr">
        <is>
          <t/>
        </is>
      </c>
      <c r="CC186" t="inlineStr">
        <is>
          <t>dyrektywy harmonizujące prawa autorów, wykonawców, producentów i nadawców w Unii Europejskiej</t>
        </is>
      </c>
      <c r="CD186" s="2" t="inlineStr">
        <is>
          <t>legislação da UE sobre direitos de autor</t>
        </is>
      </c>
      <c r="CE186" s="2" t="inlineStr">
        <is>
          <t>3</t>
        </is>
      </c>
      <c r="CF186" s="2" t="inlineStr">
        <is>
          <t/>
        </is>
      </c>
      <c r="CG186" t="inlineStr">
        <is>
          <t>Conjunto de dez diretivas, que harmonizam direitos essenciais de autores, artistas, produtores e difusores.</t>
        </is>
      </c>
      <c r="CH186" s="2" t="inlineStr">
        <is>
          <t>normele UE privind drepturile de autor</t>
        </is>
      </c>
      <c r="CI186" s="2" t="inlineStr">
        <is>
          <t>3</t>
        </is>
      </c>
      <c r="CJ186" s="2" t="inlineStr">
        <is>
          <t/>
        </is>
      </c>
      <c r="CK186" t="inlineStr">
        <is>
          <t/>
        </is>
      </c>
      <c r="CL186" s="2" t="inlineStr">
        <is>
          <t>autorské právo EÚ|
pravidlá EÚ v oblasti autorského práva|
právne predpisy EÚ v oblasti autorského práva</t>
        </is>
      </c>
      <c r="CM186" s="2" t="inlineStr">
        <is>
          <t>3|
3|
3</t>
        </is>
      </c>
      <c r="CN186" s="2" t="inlineStr">
        <is>
          <t xml:space="preserve">|
|
</t>
        </is>
      </c>
      <c r="CO186" t="inlineStr">
        <is>
          <t>súbor smerníc harmonizujúcich základné práva autorov, výkonných umelcov, producentov a vysielateľov v Európskej Únii</t>
        </is>
      </c>
      <c r="CP186" s="2" t="inlineStr">
        <is>
          <t>avtorsko pravo EU|
zakonodaja EU o avtorskih pravicah</t>
        </is>
      </c>
      <c r="CQ186" s="2" t="inlineStr">
        <is>
          <t>3|
3</t>
        </is>
      </c>
      <c r="CR186" s="2" t="inlineStr">
        <is>
          <t xml:space="preserve">|
</t>
        </is>
      </c>
      <c r="CS186" t="inlineStr">
        <is>
          <t/>
        </is>
      </c>
      <c r="CT186" s="2" t="inlineStr">
        <is>
          <t>EU:s upphovsrättslagstiftning</t>
        </is>
      </c>
      <c r="CU186" s="2" t="inlineStr">
        <is>
          <t>2</t>
        </is>
      </c>
      <c r="CV186" s="2" t="inlineStr">
        <is>
          <t/>
        </is>
      </c>
      <c r="CW186" t="inlineStr">
        <is>
          <t/>
        </is>
      </c>
    </row>
    <row r="187">
      <c r="A187" s="1" t="str">
        <f>HYPERLINK("https://iate.europa.eu/entry/result/797110/all", "797110")</f>
        <v>797110</v>
      </c>
      <c r="B187" t="inlineStr">
        <is>
          <t>EUROPEAN UNION</t>
        </is>
      </c>
      <c r="C187" t="inlineStr">
        <is>
          <t>EUROPEAN UNION|EU institutions and European civil service|European civil service</t>
        </is>
      </c>
      <c r="D187" t="inlineStr">
        <is>
          <t>yes</t>
        </is>
      </c>
      <c r="E187" t="inlineStr">
        <is>
          <t/>
        </is>
      </c>
      <c r="F187" t="inlineStr">
        <is>
          <t/>
        </is>
      </c>
      <c r="G187" t="inlineStr">
        <is>
          <t/>
        </is>
      </c>
      <c r="H187" t="inlineStr">
        <is>
          <t/>
        </is>
      </c>
      <c r="I187" t="inlineStr">
        <is>
          <t/>
        </is>
      </c>
      <c r="J187" t="inlineStr">
        <is>
          <t/>
        </is>
      </c>
      <c r="K187" t="inlineStr">
        <is>
          <t/>
        </is>
      </c>
      <c r="L187" t="inlineStr">
        <is>
          <t/>
        </is>
      </c>
      <c r="M187" t="inlineStr">
        <is>
          <t/>
        </is>
      </c>
      <c r="N187" s="2" t="inlineStr">
        <is>
          <t>overtekniker</t>
        </is>
      </c>
      <c r="O187" s="2" t="inlineStr">
        <is>
          <t>4</t>
        </is>
      </c>
      <c r="P187" s="2" t="inlineStr">
        <is>
          <t/>
        </is>
      </c>
      <c r="Q187" t="inlineStr">
        <is>
          <t/>
        </is>
      </c>
      <c r="R187" s="2" t="inlineStr">
        <is>
          <t>Oberingenieur</t>
        </is>
      </c>
      <c r="S187" s="2" t="inlineStr">
        <is>
          <t>3</t>
        </is>
      </c>
      <c r="T187" s="2" t="inlineStr">
        <is>
          <t/>
        </is>
      </c>
      <c r="U187" t="inlineStr">
        <is>
          <t/>
        </is>
      </c>
      <c r="V187" s="2" t="inlineStr">
        <is>
          <t>σχεδιαστής - προγραμματιστής</t>
        </is>
      </c>
      <c r="W187" s="2" t="inlineStr">
        <is>
          <t>3</t>
        </is>
      </c>
      <c r="X187" s="2" t="inlineStr">
        <is>
          <t/>
        </is>
      </c>
      <c r="Y187" t="inlineStr">
        <is>
          <t>---</t>
        </is>
      </c>
      <c r="Z187" s="2" t="inlineStr">
        <is>
          <t>designer</t>
        </is>
      </c>
      <c r="AA187" s="2" t="inlineStr">
        <is>
          <t>3</t>
        </is>
      </c>
      <c r="AB187" s="2" t="inlineStr">
        <is>
          <t/>
        </is>
      </c>
      <c r="AC187" t="inlineStr">
        <is>
          <t/>
        </is>
      </c>
      <c r="AD187" s="2" t="inlineStr">
        <is>
          <t>delineante proyectista</t>
        </is>
      </c>
      <c r="AE187" s="2" t="inlineStr">
        <is>
          <t>3</t>
        </is>
      </c>
      <c r="AF187" s="2" t="inlineStr">
        <is>
          <t/>
        </is>
      </c>
      <c r="AG187" t="inlineStr">
        <is>
          <t/>
        </is>
      </c>
      <c r="AH187" t="inlineStr">
        <is>
          <t/>
        </is>
      </c>
      <c r="AI187" t="inlineStr">
        <is>
          <t/>
        </is>
      </c>
      <c r="AJ187" t="inlineStr">
        <is>
          <t/>
        </is>
      </c>
      <c r="AK187" t="inlineStr">
        <is>
          <t/>
        </is>
      </c>
      <c r="AL187" s="2" t="inlineStr">
        <is>
          <t>piirtäjä - suunnittelija</t>
        </is>
      </c>
      <c r="AM187" s="2" t="inlineStr">
        <is>
          <t>3</t>
        </is>
      </c>
      <c r="AN187" s="2" t="inlineStr">
        <is>
          <t/>
        </is>
      </c>
      <c r="AO187" t="inlineStr">
        <is>
          <t/>
        </is>
      </c>
      <c r="AP187" s="2" t="inlineStr">
        <is>
          <t>dessinateur projeteur</t>
        </is>
      </c>
      <c r="AQ187" s="2" t="inlineStr">
        <is>
          <t>1</t>
        </is>
      </c>
      <c r="AR187" s="2" t="inlineStr">
        <is>
          <t/>
        </is>
      </c>
      <c r="AS187" t="inlineStr">
        <is>
          <t/>
        </is>
      </c>
      <c r="AT187" s="2" t="inlineStr">
        <is>
          <t>dearthóir</t>
        </is>
      </c>
      <c r="AU187" s="2" t="inlineStr">
        <is>
          <t>3</t>
        </is>
      </c>
      <c r="AV187" s="2" t="inlineStr">
        <is>
          <t/>
        </is>
      </c>
      <c r="AW187" t="inlineStr">
        <is>
          <t/>
        </is>
      </c>
      <c r="AX187" t="inlineStr">
        <is>
          <t/>
        </is>
      </c>
      <c r="AY187" t="inlineStr">
        <is>
          <t/>
        </is>
      </c>
      <c r="AZ187" t="inlineStr">
        <is>
          <t/>
        </is>
      </c>
      <c r="BA187" t="inlineStr">
        <is>
          <t/>
        </is>
      </c>
      <c r="BB187" t="inlineStr">
        <is>
          <t/>
        </is>
      </c>
      <c r="BC187" t="inlineStr">
        <is>
          <t/>
        </is>
      </c>
      <c r="BD187" t="inlineStr">
        <is>
          <t/>
        </is>
      </c>
      <c r="BE187" t="inlineStr">
        <is>
          <t/>
        </is>
      </c>
      <c r="BF187" s="2" t="inlineStr">
        <is>
          <t>disegnatore progettista</t>
        </is>
      </c>
      <c r="BG187" s="2" t="inlineStr">
        <is>
          <t>3</t>
        </is>
      </c>
      <c r="BH187" s="2" t="inlineStr">
        <is>
          <t/>
        </is>
      </c>
      <c r="BI187" t="inlineStr">
        <is>
          <t/>
        </is>
      </c>
      <c r="BJ187" t="inlineStr">
        <is>
          <t/>
        </is>
      </c>
      <c r="BK187" t="inlineStr">
        <is>
          <t/>
        </is>
      </c>
      <c r="BL187" t="inlineStr">
        <is>
          <t/>
        </is>
      </c>
      <c r="BM187" t="inlineStr">
        <is>
          <t/>
        </is>
      </c>
      <c r="BN187" t="inlineStr">
        <is>
          <t/>
        </is>
      </c>
      <c r="BO187" t="inlineStr">
        <is>
          <t/>
        </is>
      </c>
      <c r="BP187" t="inlineStr">
        <is>
          <t/>
        </is>
      </c>
      <c r="BQ187" t="inlineStr">
        <is>
          <t/>
        </is>
      </c>
      <c r="BR187" t="inlineStr">
        <is>
          <t/>
        </is>
      </c>
      <c r="BS187" t="inlineStr">
        <is>
          <t/>
        </is>
      </c>
      <c r="BT187" t="inlineStr">
        <is>
          <t/>
        </is>
      </c>
      <c r="BU187" t="inlineStr">
        <is>
          <t/>
        </is>
      </c>
      <c r="BV187" s="2" t="inlineStr">
        <is>
          <t>tekenaar-ontwerper</t>
        </is>
      </c>
      <c r="BW187" s="2" t="inlineStr">
        <is>
          <t>3</t>
        </is>
      </c>
      <c r="BX187" s="2" t="inlineStr">
        <is>
          <t/>
        </is>
      </c>
      <c r="BY187" t="inlineStr">
        <is>
          <t/>
        </is>
      </c>
      <c r="BZ187" t="inlineStr">
        <is>
          <t/>
        </is>
      </c>
      <c r="CA187" t="inlineStr">
        <is>
          <t/>
        </is>
      </c>
      <c r="CB187" t="inlineStr">
        <is>
          <t/>
        </is>
      </c>
      <c r="CC187" t="inlineStr">
        <is>
          <t/>
        </is>
      </c>
      <c r="CD187" s="2" t="inlineStr">
        <is>
          <t>desenhador de projetos</t>
        </is>
      </c>
      <c r="CE187" s="2" t="inlineStr">
        <is>
          <t>3</t>
        </is>
      </c>
      <c r="CF187" s="2" t="inlineStr">
        <is>
          <t/>
        </is>
      </c>
      <c r="CG187" t="inlineStr">
        <is>
          <t/>
        </is>
      </c>
      <c r="CH187" t="inlineStr">
        <is>
          <t/>
        </is>
      </c>
      <c r="CI187" t="inlineStr">
        <is>
          <t/>
        </is>
      </c>
      <c r="CJ187" t="inlineStr">
        <is>
          <t/>
        </is>
      </c>
      <c r="CK187" t="inlineStr">
        <is>
          <t/>
        </is>
      </c>
      <c r="CL187" t="inlineStr">
        <is>
          <t/>
        </is>
      </c>
      <c r="CM187" t="inlineStr">
        <is>
          <t/>
        </is>
      </c>
      <c r="CN187" t="inlineStr">
        <is>
          <t/>
        </is>
      </c>
      <c r="CO187" t="inlineStr">
        <is>
          <t/>
        </is>
      </c>
      <c r="CP187" t="inlineStr">
        <is>
          <t/>
        </is>
      </c>
      <c r="CQ187" t="inlineStr">
        <is>
          <t/>
        </is>
      </c>
      <c r="CR187" t="inlineStr">
        <is>
          <t/>
        </is>
      </c>
      <c r="CS187" t="inlineStr">
        <is>
          <t/>
        </is>
      </c>
      <c r="CT187" s="2" t="inlineStr">
        <is>
          <t>projektkonstruktör</t>
        </is>
      </c>
      <c r="CU187" s="2" t="inlineStr">
        <is>
          <t>3</t>
        </is>
      </c>
      <c r="CV187" s="2" t="inlineStr">
        <is>
          <t/>
        </is>
      </c>
      <c r="CW187" t="inlineStr">
        <is>
          <t/>
        </is>
      </c>
    </row>
    <row r="188">
      <c r="A188" s="1" t="str">
        <f>HYPERLINK("https://iate.europa.eu/entry/result/777901/all", "777901")</f>
        <v>777901</v>
      </c>
      <c r="B188" t="inlineStr">
        <is>
          <t>INTERNATIONAL RELATIONS</t>
        </is>
      </c>
      <c r="C188" t="inlineStr">
        <is>
          <t>INTERNATIONAL RELATIONS|international affairs|international agreement</t>
        </is>
      </c>
      <c r="D188" t="inlineStr">
        <is>
          <t>yes</t>
        </is>
      </c>
      <c r="E188" t="inlineStr">
        <is>
          <t/>
        </is>
      </c>
      <c r="F188" t="inlineStr">
        <is>
          <t/>
        </is>
      </c>
      <c r="G188" t="inlineStr">
        <is>
          <t/>
        </is>
      </c>
      <c r="H188" t="inlineStr">
        <is>
          <t/>
        </is>
      </c>
      <c r="I188" t="inlineStr">
        <is>
          <t/>
        </is>
      </c>
      <c r="J188" t="inlineStr">
        <is>
          <t/>
        </is>
      </c>
      <c r="K188" t="inlineStr">
        <is>
          <t/>
        </is>
      </c>
      <c r="L188" t="inlineStr">
        <is>
          <t/>
        </is>
      </c>
      <c r="M188" t="inlineStr">
        <is>
          <t/>
        </is>
      </c>
      <c r="N188" s="2" t="inlineStr">
        <is>
          <t>konvention angående internationale udstillinger</t>
        </is>
      </c>
      <c r="O188" s="2" t="inlineStr">
        <is>
          <t>4</t>
        </is>
      </c>
      <c r="P188" s="2" t="inlineStr">
        <is>
          <t/>
        </is>
      </c>
      <c r="Q188" t="inlineStr">
        <is>
          <t/>
        </is>
      </c>
      <c r="R188" s="2" t="inlineStr">
        <is>
          <t>Abkommen über Internationale Ausstellungen</t>
        </is>
      </c>
      <c r="S188" s="2" t="inlineStr">
        <is>
          <t>3</t>
        </is>
      </c>
      <c r="T188" s="2" t="inlineStr">
        <is>
          <t/>
        </is>
      </c>
      <c r="U188" t="inlineStr">
        <is>
          <t/>
        </is>
      </c>
      <c r="V188" s="2" t="inlineStr">
        <is>
          <t>Σύμβαση "περί των Διεθνών Εκθέσεων"</t>
        </is>
      </c>
      <c r="W188" s="2" t="inlineStr">
        <is>
          <t>3</t>
        </is>
      </c>
      <c r="X188" s="2" t="inlineStr">
        <is>
          <t/>
        </is>
      </c>
      <c r="Y188" t="inlineStr">
        <is>
          <t/>
        </is>
      </c>
      <c r="Z188" s="2" t="inlineStr">
        <is>
          <t>International Exhibitions Convention|
Convention on International Exhibitions</t>
        </is>
      </c>
      <c r="AA188" s="2" t="inlineStr">
        <is>
          <t>3|
3</t>
        </is>
      </c>
      <c r="AB188" s="2" t="inlineStr">
        <is>
          <t xml:space="preserve">|
</t>
        </is>
      </c>
      <c r="AC188" t="inlineStr">
        <is>
          <t/>
        </is>
      </c>
      <c r="AD188" s="2" t="inlineStr">
        <is>
          <t>Convenio relativo a las exposiciones internacionales</t>
        </is>
      </c>
      <c r="AE188" s="2" t="inlineStr">
        <is>
          <t>3</t>
        </is>
      </c>
      <c r="AF188" s="2" t="inlineStr">
        <is>
          <t/>
        </is>
      </c>
      <c r="AG188" t="inlineStr">
        <is>
          <t/>
        </is>
      </c>
      <c r="AH188" t="inlineStr">
        <is>
          <t/>
        </is>
      </c>
      <c r="AI188" t="inlineStr">
        <is>
          <t/>
        </is>
      </c>
      <c r="AJ188" t="inlineStr">
        <is>
          <t/>
        </is>
      </c>
      <c r="AK188" t="inlineStr">
        <is>
          <t/>
        </is>
      </c>
      <c r="AL188" s="2" t="inlineStr">
        <is>
          <t>kansainvälisiä näyttelyitä koskeva yleissopimus</t>
        </is>
      </c>
      <c r="AM188" s="2" t="inlineStr">
        <is>
          <t>3</t>
        </is>
      </c>
      <c r="AN188" s="2" t="inlineStr">
        <is>
          <t/>
        </is>
      </c>
      <c r="AO188" t="inlineStr">
        <is>
          <t/>
        </is>
      </c>
      <c r="AP188" s="2" t="inlineStr">
        <is>
          <t>Convention concernant les expositions internationales</t>
        </is>
      </c>
      <c r="AQ188" s="2" t="inlineStr">
        <is>
          <t>3</t>
        </is>
      </c>
      <c r="AR188" s="2" t="inlineStr">
        <is>
          <t/>
        </is>
      </c>
      <c r="AS188" t="inlineStr">
        <is>
          <t/>
        </is>
      </c>
      <c r="AT188" s="2" t="inlineStr">
        <is>
          <t>an Coinbhinsiún maidir le Taispeántais Idirnáisiúnta</t>
        </is>
      </c>
      <c r="AU188" s="2" t="inlineStr">
        <is>
          <t>3</t>
        </is>
      </c>
      <c r="AV188" s="2" t="inlineStr">
        <is>
          <t/>
        </is>
      </c>
      <c r="AW188" t="inlineStr">
        <is>
          <t/>
        </is>
      </c>
      <c r="AX188" t="inlineStr">
        <is>
          <t/>
        </is>
      </c>
      <c r="AY188" t="inlineStr">
        <is>
          <t/>
        </is>
      </c>
      <c r="AZ188" t="inlineStr">
        <is>
          <t/>
        </is>
      </c>
      <c r="BA188" t="inlineStr">
        <is>
          <t/>
        </is>
      </c>
      <c r="BB188" t="inlineStr">
        <is>
          <t/>
        </is>
      </c>
      <c r="BC188" t="inlineStr">
        <is>
          <t/>
        </is>
      </c>
      <c r="BD188" t="inlineStr">
        <is>
          <t/>
        </is>
      </c>
      <c r="BE188" t="inlineStr">
        <is>
          <t/>
        </is>
      </c>
      <c r="BF188" s="2" t="inlineStr">
        <is>
          <t>Convenzione sulle esposizioni internazionali</t>
        </is>
      </c>
      <c r="BG188" s="2" t="inlineStr">
        <is>
          <t>3</t>
        </is>
      </c>
      <c r="BH188" s="2" t="inlineStr">
        <is>
          <t/>
        </is>
      </c>
      <c r="BI188" t="inlineStr">
        <is>
          <t/>
        </is>
      </c>
      <c r="BJ188" s="2" t="inlineStr">
        <is>
          <t>Konvencija dėl tarptautinių parodų</t>
        </is>
      </c>
      <c r="BK188" s="2" t="inlineStr">
        <is>
          <t>3</t>
        </is>
      </c>
      <c r="BL188" s="2" t="inlineStr">
        <is>
          <t/>
        </is>
      </c>
      <c r="BM188" t="inlineStr">
        <is>
          <t/>
        </is>
      </c>
      <c r="BN188" s="2" t="inlineStr">
        <is>
          <t>Konvencija par starptautiskajām izstādēm</t>
        </is>
      </c>
      <c r="BO188" s="2" t="inlineStr">
        <is>
          <t>3</t>
        </is>
      </c>
      <c r="BP188" s="2" t="inlineStr">
        <is>
          <t/>
        </is>
      </c>
      <c r="BQ188" t="inlineStr">
        <is>
          <t/>
        </is>
      </c>
      <c r="BR188" t="inlineStr">
        <is>
          <t/>
        </is>
      </c>
      <c r="BS188" t="inlineStr">
        <is>
          <t/>
        </is>
      </c>
      <c r="BT188" t="inlineStr">
        <is>
          <t/>
        </is>
      </c>
      <c r="BU188" t="inlineStr">
        <is>
          <t/>
        </is>
      </c>
      <c r="BV188" s="2" t="inlineStr">
        <is>
          <t>Verdrag betreffende internationale tentoonstellingen</t>
        </is>
      </c>
      <c r="BW188" s="2" t="inlineStr">
        <is>
          <t>3</t>
        </is>
      </c>
      <c r="BX188" s="2" t="inlineStr">
        <is>
          <t/>
        </is>
      </c>
      <c r="BY188" t="inlineStr">
        <is>
          <t/>
        </is>
      </c>
      <c r="BZ188" s="2" t="inlineStr">
        <is>
          <t>Konwencja o wystawach międzynarodowych</t>
        </is>
      </c>
      <c r="CA188" s="2" t="inlineStr">
        <is>
          <t>3</t>
        </is>
      </c>
      <c r="CB188" s="2" t="inlineStr">
        <is>
          <t/>
        </is>
      </c>
      <c r="CC188" t="inlineStr">
        <is>
          <t/>
        </is>
      </c>
      <c r="CD188" s="2" t="inlineStr">
        <is>
          <t>Convenção relativa às Exposições Internacionais</t>
        </is>
      </c>
      <c r="CE188" s="2" t="inlineStr">
        <is>
          <t>3</t>
        </is>
      </c>
      <c r="CF188" s="2" t="inlineStr">
        <is>
          <t/>
        </is>
      </c>
      <c r="CG188" t="inlineStr">
        <is>
          <t>Paris, 22.11.1928. Modificada e completada pelos Protocolos de 10 de Maio de 1948, de 16 de Novembro de 1966 e 30 de Novembro de 1972 e pelas alterações de 24 de Junho de 1982 e de 31 de Maio de 1988. Ratificada por Portugal por Carta de Confirmação e Ratificação de 11.03.1931. Instrumento de ratificação depositado junto do Governo Francês em 11.01.1932.</t>
        </is>
      </c>
      <c r="CH188" t="inlineStr">
        <is>
          <t/>
        </is>
      </c>
      <c r="CI188" t="inlineStr">
        <is>
          <t/>
        </is>
      </c>
      <c r="CJ188" t="inlineStr">
        <is>
          <t/>
        </is>
      </c>
      <c r="CK188" t="inlineStr">
        <is>
          <t/>
        </is>
      </c>
      <c r="CL188" t="inlineStr">
        <is>
          <t/>
        </is>
      </c>
      <c r="CM188" t="inlineStr">
        <is>
          <t/>
        </is>
      </c>
      <c r="CN188" t="inlineStr">
        <is>
          <t/>
        </is>
      </c>
      <c r="CO188" t="inlineStr">
        <is>
          <t/>
        </is>
      </c>
      <c r="CP188" t="inlineStr">
        <is>
          <t/>
        </is>
      </c>
      <c r="CQ188" t="inlineStr">
        <is>
          <t/>
        </is>
      </c>
      <c r="CR188" t="inlineStr">
        <is>
          <t/>
        </is>
      </c>
      <c r="CS188" t="inlineStr">
        <is>
          <t/>
        </is>
      </c>
      <c r="CT188" s="2" t="inlineStr">
        <is>
          <t>konventionen angående internationella utställningar</t>
        </is>
      </c>
      <c r="CU188" s="2" t="inlineStr">
        <is>
          <t>3</t>
        </is>
      </c>
      <c r="CV188" s="2" t="inlineStr">
        <is>
          <t/>
        </is>
      </c>
      <c r="CW188" t="inlineStr">
        <is>
          <t/>
        </is>
      </c>
    </row>
    <row r="189">
      <c r="A189" s="1" t="str">
        <f>HYPERLINK("https://iate.europa.eu/entry/result/1615107/all", "1615107")</f>
        <v>1615107</v>
      </c>
      <c r="B189" t="inlineStr">
        <is>
          <t>PRODUCTION, TECHNOLOGY AND RESEARCH</t>
        </is>
      </c>
      <c r="C189" t="inlineStr">
        <is>
          <t>PRODUCTION, TECHNOLOGY AND RESEARCH|research and intellectual property|intellectual property</t>
        </is>
      </c>
      <c r="D189" t="inlineStr">
        <is>
          <t>yes</t>
        </is>
      </c>
      <c r="E189" t="inlineStr">
        <is>
          <t/>
        </is>
      </c>
      <c r="F189" s="2" t="inlineStr">
        <is>
          <t>патент|
патент за изобретение</t>
        </is>
      </c>
      <c r="G189" s="2" t="inlineStr">
        <is>
          <t>3|
3</t>
        </is>
      </c>
      <c r="H189" s="2" t="inlineStr">
        <is>
          <t xml:space="preserve">|
</t>
        </is>
      </c>
      <c r="I189" t="inlineStr">
        <is>
          <t>индивидуален правен акт, с който на изобретателя се дава изключително право върху изобретението му за ограничен период от време (като правило 20 години), което включва правото на използване на изобретението и забраната трети лица да го използват или продават без съгласието на притежателя в държавите, за които това право е в сила</t>
        </is>
      </c>
      <c r="J189" s="2" t="inlineStr">
        <is>
          <t>patent na vynález|
patent</t>
        </is>
      </c>
      <c r="K189" s="2" t="inlineStr">
        <is>
          <t>3|
3</t>
        </is>
      </c>
      <c r="L189" s="2" t="inlineStr">
        <is>
          <t xml:space="preserve">|
</t>
        </is>
      </c>
      <c r="M189" t="inlineStr">
        <is>
          <t>právní nárok, který dává původcům vynálezů právo bránit po omezenou dobu (obvykle 20 let) jiným osobám v tom, aby v zemích, pro něž byl právní nárok přiznán, bez jejich svolení jejich vynález vyráběly, používaly nebo prodávaly</t>
        </is>
      </c>
      <c r="N189" s="2" t="inlineStr">
        <is>
          <t>patent</t>
        </is>
      </c>
      <c r="O189" s="2" t="inlineStr">
        <is>
          <t>3</t>
        </is>
      </c>
      <c r="P189" s="2" t="inlineStr">
        <is>
          <t/>
        </is>
      </c>
      <c r="Q189" t="inlineStr">
        <is>
          <t>eneret på kommerciel udnyttelse af en opfindelse for en periode</t>
        </is>
      </c>
      <c r="R189" s="2" t="inlineStr">
        <is>
          <t>Erfindungspatent|
Patent</t>
        </is>
      </c>
      <c r="S189" s="2" t="inlineStr">
        <is>
          <t>3|
3</t>
        </is>
      </c>
      <c r="T189" s="2" t="inlineStr">
        <is>
          <t xml:space="preserve">|
</t>
        </is>
      </c>
      <c r="U189" t="inlineStr">
        <is>
          <t>Rechtstitel, der einem Erfinder das Recht gibt, für einen begrenzten Zeitraum (in der Regel 20 Jahre) Dritten die Herstellung, Benutzung oder den Verkauf seiner Erfindung ohne seine Zustimmung in den Ländern zu untersagen, für die das Patent erteilt wurde</t>
        </is>
      </c>
      <c r="V189" s="2" t="inlineStr">
        <is>
          <t>δίπλωμα ευρεσιτεχνίας</t>
        </is>
      </c>
      <c r="W189" s="2" t="inlineStr">
        <is>
          <t>3</t>
        </is>
      </c>
      <c r="X189" s="2" t="inlineStr">
        <is>
          <t/>
        </is>
      </c>
      <c r="Y189" t="inlineStr">
        <is>
          <t/>
        </is>
      </c>
      <c r="Z189" s="2" t="inlineStr">
        <is>
          <t>patent|
patent for invention|
patent of invention</t>
        </is>
      </c>
      <c r="AA189" s="2" t="inlineStr">
        <is>
          <t>3|
3|
3</t>
        </is>
      </c>
      <c r="AB189" s="2" t="inlineStr">
        <is>
          <t xml:space="preserve">|
|
</t>
        </is>
      </c>
      <c r="AC189" t="inlineStr">
        <is>
          <t>legal title that gives inventors the right, for a limited period (usually 20 years), to prevent others from making, using or selling their invention without their permission in the countries for which the legal title has been granted</t>
        </is>
      </c>
      <c r="AD189" s="2" t="inlineStr">
        <is>
          <t>patente de invención|
patente|
pat.</t>
        </is>
      </c>
      <c r="AE189" s="2" t="inlineStr">
        <is>
          <t>3|
3|
3</t>
        </is>
      </c>
      <c r="AF189" s="2" t="inlineStr">
        <is>
          <t xml:space="preserve">|
|
</t>
        </is>
      </c>
      <c r="AG189" t="inlineStr">
        <is>
          <t>Título de Propiedad Industrial que otorga a su titular el derecho, durante un tiempo limitado (normalmente veinte años), de actuar frente a terceros que copien, falsifiquen, fabriquen, importen o vendan los productos o procedimientos protegidos, sin su consentimiento, en los países para los que se ha concedido.</t>
        </is>
      </c>
      <c r="AH189" s="2" t="inlineStr">
        <is>
          <t>patent</t>
        </is>
      </c>
      <c r="AI189" s="2" t="inlineStr">
        <is>
          <t>3</t>
        </is>
      </c>
      <c r="AJ189" s="2" t="inlineStr">
        <is>
          <t/>
        </is>
      </c>
      <c r="AK189" t="inlineStr">
        <is>
          <t>leiutise v. tööstusnäidise kasutamise ainuõigus; seda tõendav riikliku organi poolt leiutajale teatavaks ajaks välja antud juriidiline dokument, mis annab õiguse mingiks tegevuseks v. tõendab mingit õigust</t>
        </is>
      </c>
      <c r="AL189" s="2" t="inlineStr">
        <is>
          <t>patentti</t>
        </is>
      </c>
      <c r="AM189" s="2" t="inlineStr">
        <is>
          <t>3</t>
        </is>
      </c>
      <c r="AN189" s="2" t="inlineStr">
        <is>
          <t/>
        </is>
      </c>
      <c r="AO189" t="inlineStr">
        <is>
          <t>määräaikainen ja maksullinen yksinoikeus ammattimaisesti hyödyntää luovan työn tuloksena syntynyttä uutta teknistä, teollisesti käyttökelpoista tuotetta, laitetta tai menetelmää (keksintöä)</t>
        </is>
      </c>
      <c r="AP189" s="2" t="inlineStr">
        <is>
          <t>brevet|
brevet d'invention</t>
        </is>
      </c>
      <c r="AQ189" s="2" t="inlineStr">
        <is>
          <t>4|
3</t>
        </is>
      </c>
      <c r="AR189" s="2" t="inlineStr">
        <is>
          <t xml:space="preserve">|
</t>
        </is>
      </c>
      <c r="AS189" t="inlineStr">
        <is>
          <t>titre juridique qui confère à un inventeur le droit d'empêcher autrui de fabriquer, d'utiliser ou de vendre son invention sans son consentement dans les pays pour lesquels le brevet a été délivré</t>
        </is>
      </c>
      <c r="AT189" s="2" t="inlineStr">
        <is>
          <t>paitinn|
paitinn aireagáin</t>
        </is>
      </c>
      <c r="AU189" s="2" t="inlineStr">
        <is>
          <t>3|
3</t>
        </is>
      </c>
      <c r="AV189" s="2" t="inlineStr">
        <is>
          <t xml:space="preserve">|
</t>
        </is>
      </c>
      <c r="AW189" t="inlineStr">
        <is>
          <t/>
        </is>
      </c>
      <c r="AX189" s="2" t="inlineStr">
        <is>
          <t>patent za izum|
patent za izum</t>
        </is>
      </c>
      <c r="AY189" s="2" t="inlineStr">
        <is>
          <t>3|
2</t>
        </is>
      </c>
      <c r="AZ189" s="2" t="inlineStr">
        <is>
          <t xml:space="preserve">|
</t>
        </is>
      </c>
      <c r="BA189" t="inlineStr">
        <is>
          <t/>
        </is>
      </c>
      <c r="BB189" s="2" t="inlineStr">
        <is>
          <t>szabadalom</t>
        </is>
      </c>
      <c r="BC189" s="2" t="inlineStr">
        <is>
          <t>4</t>
        </is>
      </c>
      <c r="BD189" s="2" t="inlineStr">
        <is>
          <t/>
        </is>
      </c>
      <c r="BE189" t="inlineStr">
        <is>
          <t>egy új, feltalálói tevékenységen alapuló, a technika bármely területén, iparilag alkalmazható találmányra vonatkozó jogi oltalom</t>
        </is>
      </c>
      <c r="BF189" s="2" t="inlineStr">
        <is>
          <t>brevetto|
brev.|
brevetto per invenzione</t>
        </is>
      </c>
      <c r="BG189" s="2" t="inlineStr">
        <is>
          <t>3|
2|
3</t>
        </is>
      </c>
      <c r="BH189" s="2" t="inlineStr">
        <is>
          <t xml:space="preserve">|
|
</t>
        </is>
      </c>
      <c r="BI189" t="inlineStr">
        <is>
          <t>diritto esclusivo, garantito dallo Stato, in forza del quale viene conferito un monopolio temporaneo di sfruttamento in relazione ad un’invenzione nuova suscettibile di applicazione industriale, nella quale si palesa una attività inventiva</t>
        </is>
      </c>
      <c r="BJ189" s="2" t="inlineStr">
        <is>
          <t>patentas|
išradimo patentas</t>
        </is>
      </c>
      <c r="BK189" s="2" t="inlineStr">
        <is>
          <t>3|
3</t>
        </is>
      </c>
      <c r="BL189" s="2" t="inlineStr">
        <is>
          <t xml:space="preserve">|
</t>
        </is>
      </c>
      <c r="BM189" t="inlineStr">
        <is>
          <t>valstybės vardu pramoninės nuosavybės apsaugos tarnybos išduotas dokumentas, kuris suteikia patento savininkui išimtinę teisę užkirsti kelią ir neleisti kitiems gaminti, naudoti, siūlyti parduoti, parduoti ar importuoti produktą ar procesą, kuris remiasi patentuotu išradimu, be išankstinio savininko leidimo</t>
        </is>
      </c>
      <c r="BN189" s="2" t="inlineStr">
        <is>
          <t>patents</t>
        </is>
      </c>
      <c r="BO189" s="2" t="inlineStr">
        <is>
          <t>4</t>
        </is>
      </c>
      <c r="BP189" s="2" t="inlineStr">
        <is>
          <t/>
        </is>
      </c>
      <c r="BQ189" t="inlineStr">
        <is>
          <t>juridisks instruments, kas izgudrotājam uz ierobežotu laiku (parasti 20 gadiem) piešķir tiesības liegt citiem izgatavot, lietot vai pārdot viņa izgudrojumu bez viņa atļaujas valstīs, par kurām piešķirts attiecīgais patents</t>
        </is>
      </c>
      <c r="BR189" s="2" t="inlineStr">
        <is>
          <t>brevett|
privattiva</t>
        </is>
      </c>
      <c r="BS189" s="2" t="inlineStr">
        <is>
          <t>3|
4</t>
        </is>
      </c>
      <c r="BT189" s="2" t="inlineStr">
        <is>
          <t>admitted|
preferred</t>
        </is>
      </c>
      <c r="BU189" t="inlineStr">
        <is>
          <t>dokument li jinħareġ mill-gvern li jagħti dritt esklussiv biex invenzjoni tiġi prodotta, użata, mibjugħa fis-suq għal numru ta' snin</t>
        </is>
      </c>
      <c r="BV189" s="2" t="inlineStr">
        <is>
          <t>patent|
uitvindersoctrooi|
octrooi</t>
        </is>
      </c>
      <c r="BW189" s="2" t="inlineStr">
        <is>
          <t>2|
2|
3</t>
        </is>
      </c>
      <c r="BX189" s="2" t="inlineStr">
        <is>
          <t xml:space="preserve">|
|
</t>
        </is>
      </c>
      <c r="BY189" t="inlineStr">
        <is>
          <t>exclusief recht op grond waarvan de houder voor een beperkte tijd (meestal 20 jaar) anderen kan verbieden een uitvinding bedrijfsmatig toe te passen (bijvoorbeeld te vervaardigen, in te voeren, te gebruiken, in voorraad te hebben enzovoorts)</t>
        </is>
      </c>
      <c r="BZ189" s="2" t="inlineStr">
        <is>
          <t>patent na wynalazek|
patent</t>
        </is>
      </c>
      <c r="CA189" s="2" t="inlineStr">
        <is>
          <t>3|
3</t>
        </is>
      </c>
      <c r="CB189" s="2" t="inlineStr">
        <is>
          <t xml:space="preserve">|
</t>
        </is>
      </c>
      <c r="CC189" t="inlineStr">
        <is>
          <t>prawo do wyłącznego korzystania z wynalazku przez określony czas, w sposób zarobkowy (przemysłowy, handlowy) na terytorium danego państwa lub państw, przyznane przez kompetentny organ państwowy, regionalny lub międzynarodowy</t>
        </is>
      </c>
      <c r="CD189" s="2" t="inlineStr">
        <is>
          <t>patente|
patente de invenção</t>
        </is>
      </c>
      <c r="CE189" s="2" t="inlineStr">
        <is>
          <t>4|
4</t>
        </is>
      </c>
      <c r="CF189" s="2" t="inlineStr">
        <is>
          <t xml:space="preserve">|
</t>
        </is>
      </c>
      <c r="CG189" t="inlineStr">
        <is>
          <t>Título de propriedade industrial emitido ao primeiro depositante de uma invenção, que lhe confere um direito exclusivo temporário de exploração da mesma, protegendo-a assim simultaneamente de qualquer reprodução indevida.</t>
        </is>
      </c>
      <c r="CH189" s="2" t="inlineStr">
        <is>
          <t>brevet de invenție|
brevet</t>
        </is>
      </c>
      <c r="CI189" s="2" t="inlineStr">
        <is>
          <t>3|
3</t>
        </is>
      </c>
      <c r="CJ189" s="2" t="inlineStr">
        <is>
          <t xml:space="preserve">|
</t>
        </is>
      </c>
      <c r="CK189" t="inlineStr">
        <is>
          <t>titlu de protecție care poate fi obținut pentru orice invenție, ce are ca obiect un produs sau un procedeu, în toate domeniile tehnologice, cu condiția ca invenția să fie nouă, să implice o activitate inventivă și să fie susceptibilă de o aplicare industrială</t>
        </is>
      </c>
      <c r="CL189" s="2" t="inlineStr">
        <is>
          <t>patent</t>
        </is>
      </c>
      <c r="CM189" s="2" t="inlineStr">
        <is>
          <t>3</t>
        </is>
      </c>
      <c r="CN189" s="2" t="inlineStr">
        <is>
          <t/>
        </is>
      </c>
      <c r="CO189" t="inlineStr">
        <is>
          <t>dokument, ktorý sa udeľuje na vynálezy najmä z oblasti techniky, ktoré sú nové, sú výsledkom vynálezcovskej činnosti a sú priemyselne využiteľné</t>
        </is>
      </c>
      <c r="CP189" s="2" t="inlineStr">
        <is>
          <t>patent za izum|
patent</t>
        </is>
      </c>
      <c r="CQ189" s="2" t="inlineStr">
        <is>
          <t>3|
3</t>
        </is>
      </c>
      <c r="CR189" s="2" t="inlineStr">
        <is>
          <t xml:space="preserve">|
</t>
        </is>
      </c>
      <c r="CS189" t="inlineStr">
        <is>
          <t>javnopravna listina, s katero se zavaruje izum, ki je nov, dosežen z ustvarjalnim delom na ravni izumiteljstva in industrijsko uporabljiv, in ki jo dodeli država imetniku patenta za omejeno dobo, po navadi za 20 let</t>
        </is>
      </c>
      <c r="CT189" s="2" t="inlineStr">
        <is>
          <t>patent</t>
        </is>
      </c>
      <c r="CU189" s="2" t="inlineStr">
        <is>
          <t>3</t>
        </is>
      </c>
      <c r="CV189" s="2" t="inlineStr">
        <is>
          <t/>
        </is>
      </c>
      <c r="CW189" t="inlineStr">
        <is>
          <t>i lag reglerad ensamrätt, beviljad på viss tid, att exploatera en uppfinning</t>
        </is>
      </c>
    </row>
    <row r="190">
      <c r="A190" s="1" t="str">
        <f>HYPERLINK("https://iate.europa.eu/entry/result/773104/all", "773104")</f>
        <v>773104</v>
      </c>
      <c r="B190" t="inlineStr">
        <is>
          <t>PRODUCTION, TECHNOLOGY AND RESEARCH</t>
        </is>
      </c>
      <c r="C190" t="inlineStr">
        <is>
          <t>PRODUCTION, TECHNOLOGY AND RESEARCH|research and intellectual property|intellectual property</t>
        </is>
      </c>
      <c r="D190" t="inlineStr">
        <is>
          <t>yes</t>
        </is>
      </c>
      <c r="E190" t="inlineStr">
        <is>
          <t/>
        </is>
      </c>
      <c r="F190" s="2" t="inlineStr">
        <is>
          <t>марка на Европейския съюз|
марка на ЕС</t>
        </is>
      </c>
      <c r="G190" s="2" t="inlineStr">
        <is>
          <t>4|
4</t>
        </is>
      </c>
      <c r="H190" s="2" t="inlineStr">
        <is>
          <t xml:space="preserve">|
</t>
        </is>
      </c>
      <c r="I190" t="inlineStr">
        <is>
          <t>знак за идентифициране и отличаване на стоки и услуги, който има действие на цялата територия на ЕС и е регистриран в Службата за хармонизация във вътрешния пазар (OHIM) [ &lt;a href="/entry/result/878248/all" id="ENTRY_TO_ENTRY_CONVERTER" target="_blank"&gt;IATE:878248&lt;/a&gt; ] в съответствие с условията на Регламент (ЕО) № 207/2009 на Съвета от 26 февруари 2009 година относно марката на Общността</t>
        </is>
      </c>
      <c r="J190" s="2" t="inlineStr">
        <is>
          <t>ochranná známka Evropské unie|
ochranná známka EU</t>
        </is>
      </c>
      <c r="K190" s="2" t="inlineStr">
        <is>
          <t>3|
3</t>
        </is>
      </c>
      <c r="L190" s="2" t="inlineStr">
        <is>
          <t xml:space="preserve">|
</t>
        </is>
      </c>
      <c r="M190" t="inlineStr">
        <is>
          <t>ochranná známka, která se řídí jednotným právem Unie v souladu s nařízením (EU) 2015/2424 &lt;a href="http://eur-lex.europa.eu/legal-content/CS/TXT/?uri=CELEX:32015R2424" target="_blank"&gt;CELEX:32015R2424/CS&lt;/a&gt;</t>
        </is>
      </c>
      <c r="N190" s="2" t="inlineStr">
        <is>
          <t>EU-varemærke</t>
        </is>
      </c>
      <c r="O190" s="2" t="inlineStr">
        <is>
          <t>4</t>
        </is>
      </c>
      <c r="P190" s="2" t="inlineStr">
        <is>
          <t/>
        </is>
      </c>
      <c r="Q190" t="inlineStr">
        <is>
          <t>Et EU-varemærke kan bestå af alle tegn, navnlig ord, herunder personnavne, eller afbildninger, bogstaver, tal, farver, varens eller emballagens form eller lyde, for så vidt disse tegn er egnede til at: a) adskille en virksomheds varer eller tjenesteydelser fra andre virksomheders, og b) blive gengivet i registret over EU-varemærker ("registret") på en måde, der gør det muligt for de kompetente myndigheder og offentligheden at fastslå den klare og præcise genstand for den beskyttelse, som dets indehaver indrømmes.</t>
        </is>
      </c>
      <c r="R190" s="2" t="inlineStr">
        <is>
          <t>Unionsmarke</t>
        </is>
      </c>
      <c r="S190" s="2" t="inlineStr">
        <is>
          <t>3</t>
        </is>
      </c>
      <c r="T190" s="2" t="inlineStr">
        <is>
          <t/>
        </is>
      </c>
      <c r="U190" t="inlineStr">
        <is>
          <t>Marke, für die das spezifische Markenrechtsschutzsystem der Europäischen Union Schutz auf Ebene der Union vorsieht</t>
        </is>
      </c>
      <c r="V190" s="2" t="inlineStr">
        <is>
          <t>σήμα της Ευρωπαϊκής Ένωσης|
σήμα της ΕΕ</t>
        </is>
      </c>
      <c r="W190" s="2" t="inlineStr">
        <is>
          <t>4|
4</t>
        </is>
      </c>
      <c r="X190" s="2" t="inlineStr">
        <is>
          <t xml:space="preserve">|
</t>
        </is>
      </c>
      <c r="Y190" t="inlineStr">
        <is>
          <t/>
        </is>
      </c>
      <c r="Z190" s="2" t="inlineStr">
        <is>
          <t>CTM|
EU trade mark|
EU trademark|
European Union trade mark|
Community trademark|
EUTM|
European Union trademark|
Community trade mark|
CTM</t>
        </is>
      </c>
      <c r="AA190" s="2" t="inlineStr">
        <is>
          <t>1|
4|
1|
4|
1|
3|
1|
3|
3</t>
        </is>
      </c>
      <c r="AB190" s="2" t="inlineStr">
        <is>
          <t>|
|
|
|
|
|
|
obsolete|
obsolete</t>
        </is>
      </c>
      <c r="AC190" t="inlineStr">
        <is>
          <t>trade mark afforded protection specific to the European Union, in accordance with Regulation (EU) 2015/2424</t>
        </is>
      </c>
      <c r="AD190" s="2" t="inlineStr">
        <is>
          <t>MUE|
marca de la UE|
marca de la Unión Europea</t>
        </is>
      </c>
      <c r="AE190" s="2" t="inlineStr">
        <is>
          <t>3|
3|
4</t>
        </is>
      </c>
      <c r="AF190" s="2" t="inlineStr">
        <is>
          <t xml:space="preserve">|
|
</t>
        </is>
      </c>
      <c r="AG190" t="inlineStr">
        <is>
          <t>«Cualesquiera signos, en particular, las palabras, incluidos los nombres de personas, o los dibujos, las letras, las cifras, los colores, la forma del producto o de su embalaje, o los sonidos, con la condición de que tales signos sean apropiados para:&lt;br&gt;1. distinguir los productos o los servicios de una empresa de los de otras empresas;&lt;br&gt;2. ser representados en el Registro de Marcas de la Unión Europea de manera que permita a las autoridades competentes y al público en general determinar el objeto claro y preciso de la protección otorgada a su titular.»</t>
        </is>
      </c>
      <c r="AH190" s="2" t="inlineStr">
        <is>
          <t>ELi kaubamärk|
Euroopa Liidu kaubamärk</t>
        </is>
      </c>
      <c r="AI190" s="2" t="inlineStr">
        <is>
          <t>3|
3</t>
        </is>
      </c>
      <c r="AJ190" s="2" t="inlineStr">
        <is>
          <t xml:space="preserve">|
</t>
        </is>
      </c>
      <c r="AK190" t="inlineStr">
        <is>
          <t>kaubamärk, millega tagatakse õiguste kaitse liidu tasandil kooskõlas määrusega (EL) 2015/2424</t>
        </is>
      </c>
      <c r="AL190" s="2" t="inlineStr">
        <is>
          <t>EU-tavaramerkki|
Euroopan unionin tavaramerkki</t>
        </is>
      </c>
      <c r="AM190" s="2" t="inlineStr">
        <is>
          <t>3|
3</t>
        </is>
      </c>
      <c r="AN190" s="2" t="inlineStr">
        <is>
          <t xml:space="preserve">|
</t>
        </is>
      </c>
      <c r="AO190" t="inlineStr">
        <is>
          <t>EU:n oma tavaramerkkien suojajärjestelmä, jolla suojataan tavaramerkkejä EU:n tasolla</t>
        </is>
      </c>
      <c r="AP190" s="2" t="inlineStr">
        <is>
          <t>marque de l'Union européenne</t>
        </is>
      </c>
      <c r="AQ190" s="2" t="inlineStr">
        <is>
          <t>4</t>
        </is>
      </c>
      <c r="AR190" s="2" t="inlineStr">
        <is>
          <t/>
        </is>
      </c>
      <c r="AS190" t="inlineStr">
        <is>
          <t>tout signe susceptible d'une représentation graphique, notamment les mots, y compris les noms de personnes, les dessins, les lettres, les chiffres, la forme d'un produit ou de son conditionnement, à condition que de tels signes soient propres à distinguer les produits ou les services d'une entreprise de ceux d'autres entreprises</t>
        </is>
      </c>
      <c r="AT190" s="2" t="inlineStr">
        <is>
          <t>trádmharc de chuid AE|
trádmharc de chuid an Aontais Eorpaigh|
trádmharc an Aontais Eorpaigh</t>
        </is>
      </c>
      <c r="AU190" s="2" t="inlineStr">
        <is>
          <t>4|
4|
3</t>
        </is>
      </c>
      <c r="AV190" s="2" t="inlineStr">
        <is>
          <t>|
|
preferred</t>
        </is>
      </c>
      <c r="AW190" t="inlineStr">
        <is>
          <t>trádmharc a dtugtar cosaint dó a bhaineann go sonrach leis an Aontas Eorpach, i gcomhréir le Rialachán (AE) 2015/2424</t>
        </is>
      </c>
      <c r="AX190" s="2" t="inlineStr">
        <is>
          <t>žig Europske unije|
žig EU-a</t>
        </is>
      </c>
      <c r="AY190" s="2" t="inlineStr">
        <is>
          <t>4|
4</t>
        </is>
      </c>
      <c r="AZ190" s="2" t="inlineStr">
        <is>
          <t xml:space="preserve">|
</t>
        </is>
      </c>
      <c r="BA190" t="inlineStr">
        <is>
          <t/>
        </is>
      </c>
      <c r="BB190" s="2" t="inlineStr">
        <is>
          <t>európai uniós védjegy</t>
        </is>
      </c>
      <c r="BC190" s="2" t="inlineStr">
        <is>
          <t>4</t>
        </is>
      </c>
      <c r="BD190" s="2" t="inlineStr">
        <is>
          <t/>
        </is>
      </c>
      <c r="BE190" t="inlineStr">
        <is>
          <t>Az (EU) 2015/2424 rendelet által biztosított európai uniós védjegyoltalom, amely meghatározott árukra vagy szolgáltatásokra terjed ki.</t>
        </is>
      </c>
      <c r="BF190" s="2" t="inlineStr">
        <is>
          <t>marchio dell'Unione europea|
marchio UE</t>
        </is>
      </c>
      <c r="BG190" s="2" t="inlineStr">
        <is>
          <t>4|
3</t>
        </is>
      </c>
      <c r="BH190" s="2" t="inlineStr">
        <is>
          <t xml:space="preserve">|
</t>
        </is>
      </c>
      <c r="BI190" t="inlineStr">
        <is>
          <t>tutti i segni che possono essere riprodotti graficamente, in particolare le parole, compresi i nomi di persone, i disegni, le lettere, le cifre, la forma dei prodotti o del loro imballaggio, a condizione che tali segni siano adatti a distinguere i prodotti o i servizi di un’impresa da quelli di altre imprese</t>
        </is>
      </c>
      <c r="BJ190" s="2" t="inlineStr">
        <is>
          <t>Europos Sąjungos prekių ženklas|
ES prekių ženklas</t>
        </is>
      </c>
      <c r="BK190" s="2" t="inlineStr">
        <is>
          <t>3|
3</t>
        </is>
      </c>
      <c r="BL190" s="2" t="inlineStr">
        <is>
          <t xml:space="preserve">|
</t>
        </is>
      </c>
      <c r="BM190" t="inlineStr">
        <is>
          <t/>
        </is>
      </c>
      <c r="BN190" s="2" t="inlineStr">
        <is>
          <t>Eiropas Savienības preču zīme|
ES preču zīme</t>
        </is>
      </c>
      <c r="BO190" s="2" t="inlineStr">
        <is>
          <t>3|
3</t>
        </is>
      </c>
      <c r="BP190" s="2" t="inlineStr">
        <is>
          <t xml:space="preserve">|
</t>
        </is>
      </c>
      <c r="BQ190" t="inlineStr">
        <is>
          <t>preču zīme, kuras reģistrācija nodrošina zīmes aizsardzību vienlaikus visās Eiropas Savienības dalībvalstīs, kā arī katrā atsevišķi; Savienības preču zīmju sistēma neaizstāj Eiropas Savienības dalībvalstu nacionālo preču zīmju reģistrācijas sistēmu, bet pastāv paralēli</t>
        </is>
      </c>
      <c r="BR190" s="2" t="inlineStr">
        <is>
          <t>trademark tal-UE|
trademark tal-Unjoni Ewropea</t>
        </is>
      </c>
      <c r="BS190" s="2" t="inlineStr">
        <is>
          <t>3|
3</t>
        </is>
      </c>
      <c r="BT190" s="2" t="inlineStr">
        <is>
          <t xml:space="preserve">|
</t>
        </is>
      </c>
      <c r="BU190" t="inlineStr">
        <is>
          <t>trademark mogħtija protezzjoni speċifika għall-Unjoni Ewropea skont ir-Regolament (UE) 2015/2424</t>
        </is>
      </c>
      <c r="BV190" s="2" t="inlineStr">
        <is>
          <t>merk van de Europese Unie|
Uniemerk</t>
        </is>
      </c>
      <c r="BW190" s="2" t="inlineStr">
        <is>
          <t>3|
3</t>
        </is>
      </c>
      <c r="BX190" s="2" t="inlineStr">
        <is>
          <t xml:space="preserve">|
</t>
        </is>
      </c>
      <c r="BY190" t="inlineStr">
        <is>
          <t>merk voor waren of diensten dat overeenkomstig Verordening (EU) 2017/1001 is ingeschreven</t>
        </is>
      </c>
      <c r="BZ190" s="2" t="inlineStr">
        <is>
          <t>unijny znak towarowy|
znak towarowy Unii Europejskiej</t>
        </is>
      </c>
      <c r="CA190" s="2" t="inlineStr">
        <is>
          <t>3|
3</t>
        </is>
      </c>
      <c r="CB190" s="2" t="inlineStr">
        <is>
          <t xml:space="preserve">|
</t>
        </is>
      </c>
      <c r="CC190" t="inlineStr">
        <is>
          <t>znak towarowy dla towarów lub usług, zarejestrowany na warunkach i w sposób przewidziany w rozporządzeniu Rady (UE) 2015/2424</t>
        </is>
      </c>
      <c r="CD190" s="2" t="inlineStr">
        <is>
          <t>marca da UE</t>
        </is>
      </c>
      <c r="CE190" s="2" t="inlineStr">
        <is>
          <t>3</t>
        </is>
      </c>
      <c r="CF190" s="2" t="inlineStr">
        <is>
          <t/>
        </is>
      </c>
      <c r="CG190" t="inlineStr">
        <is>
          <t>Marca a que é concedida uma proteção uniforme e que produz efeitos em todo o território da União Europeia.</t>
        </is>
      </c>
      <c r="CH190" s="2" t="inlineStr">
        <is>
          <t>marcă a Uniunii Europene|
marcă UE</t>
        </is>
      </c>
      <c r="CI190" s="2" t="inlineStr">
        <is>
          <t>3|
3</t>
        </is>
      </c>
      <c r="CJ190" s="2" t="inlineStr">
        <is>
          <t xml:space="preserve">|
</t>
        </is>
      </c>
      <c r="CK190" t="inlineStr">
        <is>
          <t>marcă înregistrată reglementată de o legislație a Uniunii unică, cu aplicabilitate directă în toate statele membre, beneficiind astfel de o protecție uniformă și producând efecte pe întreg teritoriul Uniunii</t>
        </is>
      </c>
      <c r="CL190" s="2" t="inlineStr">
        <is>
          <t>ochranná známka Európskej únie|
ochranná známka EÚ</t>
        </is>
      </c>
      <c r="CM190" s="2" t="inlineStr">
        <is>
          <t>3|
3</t>
        </is>
      </c>
      <c r="CN190" s="2" t="inlineStr">
        <is>
          <t xml:space="preserve">|
</t>
        </is>
      </c>
      <c r="CO190" t="inlineStr">
        <is>
          <t>ochranná známka, ktorá sa riadi jednotným právom Únie priamo uplatniteľným vo všetkých členských štátoch a ktorá predstavuje predovšetkým označenie pôvodu</t>
        </is>
      </c>
      <c r="CP190" s="2" t="inlineStr">
        <is>
          <t>blagovna znamka Evropske unije|
blagovna znamka EU</t>
        </is>
      </c>
      <c r="CQ190" s="2" t="inlineStr">
        <is>
          <t>3|
3</t>
        </is>
      </c>
      <c r="CR190" s="2" t="inlineStr">
        <is>
          <t xml:space="preserve">|
</t>
        </is>
      </c>
      <c r="CS190" t="inlineStr">
        <is>
          <t>blagovna znamka za blago ali storitve, ki je registrirana v skladu s pravili iz Uredbe Sveta (ES) št. 207/2009 o blagovni znamki Skupnosti, kakor je bila spremenjena z Uredbo (EU) 2015/2424, in na način, predpisan s to uredbo</t>
        </is>
      </c>
      <c r="CT190" s="2" t="inlineStr">
        <is>
          <t>EU-varumärke</t>
        </is>
      </c>
      <c r="CU190" s="2" t="inlineStr">
        <is>
          <t>3</t>
        </is>
      </c>
      <c r="CV190" s="2" t="inlineStr">
        <is>
          <t/>
        </is>
      </c>
      <c r="CW190" t="inlineStr">
        <is>
          <t/>
        </is>
      </c>
    </row>
    <row r="191">
      <c r="A191" s="1" t="str">
        <f>HYPERLINK("https://iate.europa.eu/entry/result/3578485/all", "3578485")</f>
        <v>3578485</v>
      </c>
      <c r="B191" t="inlineStr">
        <is>
          <t>PRODUCTION, TECHNOLOGY AND RESEARCH</t>
        </is>
      </c>
      <c r="C191" t="inlineStr">
        <is>
          <t>PRODUCTION, TECHNOLOGY AND RESEARCH|research and intellectual property|intellectual property</t>
        </is>
      </c>
      <c r="D191" t="inlineStr">
        <is>
          <t>no</t>
        </is>
      </c>
      <c r="E191" t="inlineStr">
        <is>
          <t/>
        </is>
      </c>
      <c r="F191" s="2" t="inlineStr">
        <is>
          <t>право на национален промишлен дизайн</t>
        </is>
      </c>
      <c r="G191" s="2" t="inlineStr">
        <is>
          <t>3</t>
        </is>
      </c>
      <c r="H191" s="2" t="inlineStr">
        <is>
          <t/>
        </is>
      </c>
      <c r="I191" t="inlineStr">
        <is>
          <t/>
        </is>
      </c>
      <c r="J191" s="2" t="inlineStr">
        <is>
          <t>národní průmyslový vzor</t>
        </is>
      </c>
      <c r="K191" s="2" t="inlineStr">
        <is>
          <t>3</t>
        </is>
      </c>
      <c r="L191" s="2" t="inlineStr">
        <is>
          <t/>
        </is>
      </c>
      <c r="M191" t="inlineStr">
        <is>
          <t/>
        </is>
      </c>
      <c r="N191" s="2" t="inlineStr">
        <is>
          <t>national designrettighed</t>
        </is>
      </c>
      <c r="O191" s="2" t="inlineStr">
        <is>
          <t>3</t>
        </is>
      </c>
      <c r="P191" s="2" t="inlineStr">
        <is>
          <t/>
        </is>
      </c>
      <c r="Q191" t="inlineStr">
        <is>
          <t/>
        </is>
      </c>
      <c r="R191" s="2" t="inlineStr">
        <is>
          <t>nationales Musterrecht|
nationales Geschmacksmusterrecht</t>
        </is>
      </c>
      <c r="S191" s="2" t="inlineStr">
        <is>
          <t>4|
4</t>
        </is>
      </c>
      <c r="T191" s="2" t="inlineStr">
        <is>
          <t xml:space="preserve">|
</t>
        </is>
      </c>
      <c r="U191" t="inlineStr">
        <is>
          <t>Recht des geistigen Eigentums, das in einem Mitgliedstaat der Europäischen Union an einem Geschmacksmuster besteht</t>
        </is>
      </c>
      <c r="V191" s="2" t="inlineStr">
        <is>
          <t>εθνική καταχώριση σχεδίου ή υποδείγματος</t>
        </is>
      </c>
      <c r="W191" s="2" t="inlineStr">
        <is>
          <t>3</t>
        </is>
      </c>
      <c r="X191" s="2" t="inlineStr">
        <is>
          <t/>
        </is>
      </c>
      <c r="Y191" t="inlineStr">
        <is>
          <t/>
        </is>
      </c>
      <c r="Z191" s="2" t="inlineStr">
        <is>
          <t>national design right</t>
        </is>
      </c>
      <c r="AA191" s="2" t="inlineStr">
        <is>
          <t>4</t>
        </is>
      </c>
      <c r="AB191" s="2" t="inlineStr">
        <is>
          <t/>
        </is>
      </c>
      <c r="AC191" t="inlineStr">
        <is>
          <t>intellectual property right that subsists in a design in a Member State of the European Union</t>
        </is>
      </c>
      <c r="AD191" s="2" t="inlineStr">
        <is>
          <t>derecho nacional sobre un dibujo o modelo</t>
        </is>
      </c>
      <c r="AE191" s="2" t="inlineStr">
        <is>
          <t>4</t>
        </is>
      </c>
      <c r="AF191" s="2" t="inlineStr">
        <is>
          <t/>
        </is>
      </c>
      <c r="AG191" t="inlineStr">
        <is>
          <t>derecho de propiedad intelectual que confiere derechos en un dibujo o modelo en un Estado miembro de la Unión Europea</t>
        </is>
      </c>
      <c r="AH191" s="2" t="inlineStr">
        <is>
          <t>siseriikliku disainilahenduse õigus</t>
        </is>
      </c>
      <c r="AI191" s="2" t="inlineStr">
        <is>
          <t>3</t>
        </is>
      </c>
      <c r="AJ191" s="2" t="inlineStr">
        <is>
          <t/>
        </is>
      </c>
      <c r="AK191" t="inlineStr">
        <is>
          <t/>
        </is>
      </c>
      <c r="AL191" s="2" t="inlineStr">
        <is>
          <t>kansallinen mallioikeus</t>
        </is>
      </c>
      <c r="AM191" s="2" t="inlineStr">
        <is>
          <t>3</t>
        </is>
      </c>
      <c r="AN191" s="2" t="inlineStr">
        <is>
          <t/>
        </is>
      </c>
      <c r="AO191" t="inlineStr">
        <is>
          <t/>
        </is>
      </c>
      <c r="AP191" s="2" t="inlineStr">
        <is>
          <t>enregistrement national de dessin ou modèle|
dessin ou modèle national</t>
        </is>
      </c>
      <c r="AQ191" s="2" t="inlineStr">
        <is>
          <t>4|
4</t>
        </is>
      </c>
      <c r="AR191" s="2" t="inlineStr">
        <is>
          <t xml:space="preserve">|
</t>
        </is>
      </c>
      <c r="AS191" t="inlineStr">
        <is>
          <t>droit de propriété intellectuelle qui confère des droits sur un dessin ou modèle dans un État membre de l'Union européenne</t>
        </is>
      </c>
      <c r="AT191" t="inlineStr">
        <is>
          <t/>
        </is>
      </c>
      <c r="AU191" t="inlineStr">
        <is>
          <t/>
        </is>
      </c>
      <c r="AV191" t="inlineStr">
        <is>
          <t/>
        </is>
      </c>
      <c r="AW191" t="inlineStr">
        <is>
          <t/>
        </is>
      </c>
      <c r="AX191" s="2" t="inlineStr">
        <is>
          <t>nacionalno pravo na dizajn</t>
        </is>
      </c>
      <c r="AY191" s="2" t="inlineStr">
        <is>
          <t>3</t>
        </is>
      </c>
      <c r="AZ191" s="2" t="inlineStr">
        <is>
          <t/>
        </is>
      </c>
      <c r="BA191" t="inlineStr">
        <is>
          <t/>
        </is>
      </c>
      <c r="BB191" s="2" t="inlineStr">
        <is>
          <t>nemzeti formatervezésiminta-oltalom</t>
        </is>
      </c>
      <c r="BC191" s="2" t="inlineStr">
        <is>
          <t>3</t>
        </is>
      </c>
      <c r="BD191" s="2" t="inlineStr">
        <is>
          <t/>
        </is>
      </c>
      <c r="BE191" t="inlineStr">
        <is>
          <t/>
        </is>
      </c>
      <c r="BF191" s="2" t="inlineStr">
        <is>
          <t>disegno o modello nazionale</t>
        </is>
      </c>
      <c r="BG191" s="2" t="inlineStr">
        <is>
          <t>4</t>
        </is>
      </c>
      <c r="BH191" s="2" t="inlineStr">
        <is>
          <t/>
        </is>
      </c>
      <c r="BI191" t="inlineStr">
        <is>
          <t>disegno o modello che conferisce una protezione nello Stato in cui è stato registrato</t>
        </is>
      </c>
      <c r="BJ191" s="2" t="inlineStr">
        <is>
          <t>nacionalinio dizaino teisė</t>
        </is>
      </c>
      <c r="BK191" s="2" t="inlineStr">
        <is>
          <t>3</t>
        </is>
      </c>
      <c r="BL191" s="2" t="inlineStr">
        <is>
          <t/>
        </is>
      </c>
      <c r="BM191" t="inlineStr">
        <is>
          <t/>
        </is>
      </c>
      <c r="BN191" s="2" t="inlineStr">
        <is>
          <t>valsts dizainparauga tiesības</t>
        </is>
      </c>
      <c r="BO191" s="2" t="inlineStr">
        <is>
          <t>3</t>
        </is>
      </c>
      <c r="BP191" s="2" t="inlineStr">
        <is>
          <t/>
        </is>
      </c>
      <c r="BQ191" t="inlineStr">
        <is>
          <t/>
        </is>
      </c>
      <c r="BR191" s="2" t="inlineStr">
        <is>
          <t>dritt ta' disinn nazzjonali</t>
        </is>
      </c>
      <c r="BS191" s="2" t="inlineStr">
        <is>
          <t>3</t>
        </is>
      </c>
      <c r="BT191" s="2" t="inlineStr">
        <is>
          <t/>
        </is>
      </c>
      <c r="BU191" t="inlineStr">
        <is>
          <t/>
        </is>
      </c>
      <c r="BV191" s="2" t="inlineStr">
        <is>
          <t>nationaal modelrecht</t>
        </is>
      </c>
      <c r="BW191" s="2" t="inlineStr">
        <is>
          <t>3</t>
        </is>
      </c>
      <c r="BX191" s="2" t="inlineStr">
        <is>
          <t/>
        </is>
      </c>
      <c r="BY191" t="inlineStr">
        <is>
          <t/>
        </is>
      </c>
      <c r="BZ191" s="2" t="inlineStr">
        <is>
          <t>krajowe prawo ze wzoru</t>
        </is>
      </c>
      <c r="CA191" s="2" t="inlineStr">
        <is>
          <t>3</t>
        </is>
      </c>
      <c r="CB191" s="2" t="inlineStr">
        <is>
          <t/>
        </is>
      </c>
      <c r="CC191" t="inlineStr">
        <is>
          <t/>
        </is>
      </c>
      <c r="CD191" s="2" t="inlineStr">
        <is>
          <t>desenho ou modelo nacional</t>
        </is>
      </c>
      <c r="CE191" s="2" t="inlineStr">
        <is>
          <t>3</t>
        </is>
      </c>
      <c r="CF191" s="2" t="inlineStr">
        <is>
          <t/>
        </is>
      </c>
      <c r="CG191" t="inlineStr">
        <is>
          <t/>
        </is>
      </c>
      <c r="CH191" s="2" t="inlineStr">
        <is>
          <t>desen sau model industrial național</t>
        </is>
      </c>
      <c r="CI191" s="2" t="inlineStr">
        <is>
          <t>3</t>
        </is>
      </c>
      <c r="CJ191" s="2" t="inlineStr">
        <is>
          <t/>
        </is>
      </c>
      <c r="CK191" t="inlineStr">
        <is>
          <t/>
        </is>
      </c>
      <c r="CL191" s="2" t="inlineStr">
        <is>
          <t>právo národného dizajnu</t>
        </is>
      </c>
      <c r="CM191" s="2" t="inlineStr">
        <is>
          <t>3</t>
        </is>
      </c>
      <c r="CN191" s="2" t="inlineStr">
        <is>
          <t/>
        </is>
      </c>
      <c r="CO191" t="inlineStr">
        <is>
          <t/>
        </is>
      </c>
      <c r="CP191" s="2" t="inlineStr">
        <is>
          <t>pravica iz nacionalnega modela</t>
        </is>
      </c>
      <c r="CQ191" s="2" t="inlineStr">
        <is>
          <t>3</t>
        </is>
      </c>
      <c r="CR191" s="2" t="inlineStr">
        <is>
          <t/>
        </is>
      </c>
      <c r="CS191" t="inlineStr">
        <is>
          <t/>
        </is>
      </c>
      <c r="CT191" s="2" t="inlineStr">
        <is>
          <t>nationellt formskydd</t>
        </is>
      </c>
      <c r="CU191" s="2" t="inlineStr">
        <is>
          <t>3</t>
        </is>
      </c>
      <c r="CV191" s="2" t="inlineStr">
        <is>
          <t/>
        </is>
      </c>
      <c r="CW191" t="inlineStr">
        <is>
          <t/>
        </is>
      </c>
    </row>
    <row r="192">
      <c r="A192" s="1" t="str">
        <f>HYPERLINK("https://iate.europa.eu/entry/result/767416/all", "767416")</f>
        <v>767416</v>
      </c>
      <c r="B192" t="inlineStr">
        <is>
          <t>PRODUCTION, TECHNOLOGY AND RESEARCH</t>
        </is>
      </c>
      <c r="C192" t="inlineStr">
        <is>
          <t>PRODUCTION, TECHNOLOGY AND RESEARCH|research and intellectual property|intellectual property</t>
        </is>
      </c>
      <c r="D192" t="inlineStr">
        <is>
          <t>no</t>
        </is>
      </c>
      <c r="E192" t="inlineStr">
        <is>
          <t/>
        </is>
      </c>
      <c r="F192" t="inlineStr">
        <is>
          <t/>
        </is>
      </c>
      <c r="G192" t="inlineStr">
        <is>
          <t/>
        </is>
      </c>
      <c r="H192" t="inlineStr">
        <is>
          <t/>
        </is>
      </c>
      <c r="I192" t="inlineStr">
        <is>
          <t/>
        </is>
      </c>
      <c r="J192" s="2" t="inlineStr">
        <is>
          <t>právo předchozího užívání|
právo předchozího uživatele</t>
        </is>
      </c>
      <c r="K192" s="2" t="inlineStr">
        <is>
          <t>3|
3</t>
        </is>
      </c>
      <c r="L192" s="2" t="inlineStr">
        <is>
          <t xml:space="preserve">|
</t>
        </is>
      </c>
      <c r="M192" t="inlineStr">
        <is>
          <t>právo třetí osoby, která může doložit, že přede dnem podání přihlášky &lt;a href="https://iate.europa.eu/entry/result/3579159/cs" target="_blank"&gt;zapsaného průmyslového vzoru EU&lt;/a&gt; nebo, pokud je uplatněno právo přednosti, přede dnem vzniku práva přednosti, v dobré víře zahájila v rámci EU využívání průmyslového vzoru spadajícího do ochrany zapsaného průmyslového vzoru EU, který nebyl okopírován od zapsaného průmyslového vzoru EU, nebo učinila vážné a účinné kroky za tímto účelem</t>
        </is>
      </c>
      <c r="N192" s="2" t="inlineStr">
        <is>
          <t>ret på grundlag af tidligere brug|
forbenyttelsesret</t>
        </is>
      </c>
      <c r="O192" s="2" t="inlineStr">
        <is>
          <t>4|
4</t>
        </is>
      </c>
      <c r="P192" s="2" t="inlineStr">
        <is>
          <t xml:space="preserve">|
</t>
        </is>
      </c>
      <c r="Q192" t="inlineStr">
        <is>
          <t>En person, som på tidspunktet for indlevering af en patentansøgning erhvervsmæssigt udnyttede opfindelsen eller havde truffet foranstaltninger hertil (f.eks. opbygning af produktionsanlæg), bevarer retten til at fortsætte denne udnyttelse, efter at en anden person har fået patent på opfindelsen. (Patentloven, par. 4 og bmk. 37, Karnov 1989, s. 3654)</t>
        </is>
      </c>
      <c r="R192" s="2" t="inlineStr">
        <is>
          <t>Vorbenutzungsrecht|
Vornutzungsrecht</t>
        </is>
      </c>
      <c r="S192" s="2" t="inlineStr">
        <is>
          <t>3|
0</t>
        </is>
      </c>
      <c r="T192" s="2" t="inlineStr">
        <is>
          <t xml:space="preserve">|
</t>
        </is>
      </c>
      <c r="U192" t="inlineStr">
        <is>
          <t/>
        </is>
      </c>
      <c r="V192" t="inlineStr">
        <is>
          <t/>
        </is>
      </c>
      <c r="W192" t="inlineStr">
        <is>
          <t/>
        </is>
      </c>
      <c r="X192" t="inlineStr">
        <is>
          <t/>
        </is>
      </c>
      <c r="Y192" t="inlineStr">
        <is>
          <t/>
        </is>
      </c>
      <c r="Z192" s="2" t="inlineStr">
        <is>
          <t>right of prior use|
right based on prior use</t>
        </is>
      </c>
      <c r="AA192" s="2" t="inlineStr">
        <is>
          <t>2|
2</t>
        </is>
      </c>
      <c r="AB192" s="2" t="inlineStr">
        <is>
          <t xml:space="preserve">|
</t>
        </is>
      </c>
      <c r="AC192" t="inlineStr">
        <is>
          <t>right of the third person to exploit the design for the purposes for which its use had been effected, or for which serious and effective preparations had been made, before the filing or priority date of the &lt;a href="https://iate.europa.eu/entry/result/3579159/all" target="_blank"&gt;registered Community design&lt;/a&gt;</t>
        </is>
      </c>
      <c r="AD192" s="2" t="inlineStr">
        <is>
          <t>derecho fundado en una utilización anterior</t>
        </is>
      </c>
      <c r="AE192" s="2" t="inlineStr">
        <is>
          <t>3</t>
        </is>
      </c>
      <c r="AF192" s="2" t="inlineStr">
        <is>
          <t/>
        </is>
      </c>
      <c r="AG192" t="inlineStr">
        <is>
          <t/>
        </is>
      </c>
      <c r="AH192" t="inlineStr">
        <is>
          <t/>
        </is>
      </c>
      <c r="AI192" t="inlineStr">
        <is>
          <t/>
        </is>
      </c>
      <c r="AJ192" t="inlineStr">
        <is>
          <t/>
        </is>
      </c>
      <c r="AK192" t="inlineStr">
        <is>
          <t/>
        </is>
      </c>
      <c r="AL192" s="2" t="inlineStr">
        <is>
          <t>aiempaan käyttöön perustuva oikeus</t>
        </is>
      </c>
      <c r="AM192" s="2" t="inlineStr">
        <is>
          <t>3</t>
        </is>
      </c>
      <c r="AN192" s="2" t="inlineStr">
        <is>
          <t/>
        </is>
      </c>
      <c r="AO192" t="inlineStr">
        <is>
          <t>kolmannen henkilön oikeus hyödyntää mallia siinä tarkoituksessa, johon hän on alkanut sitä käyttää tai jota varten hän on tehnyt vakavia ja tosiasiallisia valmisteluja ennen &lt;a href="https://iate.europa.eu/entry/result/3579159/fi" target="_blank"&gt;rekisteröityä yhteisömallia&lt;/a&gt; koskevan hakemuksen tekemispäivää tai etuoikeuspäivää</t>
        </is>
      </c>
      <c r="AP192" s="2" t="inlineStr">
        <is>
          <t>droit d'usage antérieur|
droit fondé sur une utilisation antérieure</t>
        </is>
      </c>
      <c r="AQ192" s="2" t="inlineStr">
        <is>
          <t>1|
1</t>
        </is>
      </c>
      <c r="AR192" s="2" t="inlineStr">
        <is>
          <t xml:space="preserve">|
</t>
        </is>
      </c>
      <c r="AS192" t="inlineStr">
        <is>
          <t/>
        </is>
      </c>
      <c r="AT192" s="2" t="inlineStr">
        <is>
          <t>ceart arna bhunú ar réamhúsáid</t>
        </is>
      </c>
      <c r="AU192" s="2" t="inlineStr">
        <is>
          <t>3</t>
        </is>
      </c>
      <c r="AV192" s="2" t="inlineStr">
        <is>
          <t/>
        </is>
      </c>
      <c r="AW192" t="inlineStr">
        <is>
          <t/>
        </is>
      </c>
      <c r="AX192" t="inlineStr">
        <is>
          <t/>
        </is>
      </c>
      <c r="AY192" t="inlineStr">
        <is>
          <t/>
        </is>
      </c>
      <c r="AZ192" t="inlineStr">
        <is>
          <t/>
        </is>
      </c>
      <c r="BA192" t="inlineStr">
        <is>
          <t/>
        </is>
      </c>
      <c r="BB192" s="2" t="inlineStr">
        <is>
          <t>előhasználati jog</t>
        </is>
      </c>
      <c r="BC192" s="2" t="inlineStr">
        <is>
          <t>4</t>
        </is>
      </c>
      <c r="BD192" s="2" t="inlineStr">
        <is>
          <t/>
        </is>
      </c>
      <c r="BE192" t="inlineStr">
        <is>
          <t>"Előhasználati jog illeti meg azt, aki az elsőbbség napja előtt kezdte meg a találmány tárgyának belföldön, jóhiszeműen és gazdasági tevékenysége körében történő előállítását vagy használatát, vagy annak érdekében komoly előkészületet tett."</t>
        </is>
      </c>
      <c r="BF192" s="2" t="inlineStr">
        <is>
          <t>diritto basato su una precedente utilizzazione</t>
        </is>
      </c>
      <c r="BG192" s="2" t="inlineStr">
        <is>
          <t>2</t>
        </is>
      </c>
      <c r="BH192" s="2" t="inlineStr">
        <is>
          <t/>
        </is>
      </c>
      <c r="BI192" t="inlineStr">
        <is>
          <t/>
        </is>
      </c>
      <c r="BJ192" s="2" t="inlineStr">
        <is>
          <t>pirmalaikio naudojimo teisė</t>
        </is>
      </c>
      <c r="BK192" s="2" t="inlineStr">
        <is>
          <t>3</t>
        </is>
      </c>
      <c r="BL192" s="2" t="inlineStr">
        <is>
          <t/>
        </is>
      </c>
      <c r="BM192" t="inlineStr">
        <is>
          <t/>
        </is>
      </c>
      <c r="BN192" s="2" t="inlineStr">
        <is>
          <t>iepriekšlietojuma tiesības|
iepriekšēja izmantojuma tiesības</t>
        </is>
      </c>
      <c r="BO192" s="2" t="inlineStr">
        <is>
          <t>3|
3</t>
        </is>
      </c>
      <c r="BP192" s="2" t="inlineStr">
        <is>
          <t xml:space="preserve">|
</t>
        </is>
      </c>
      <c r="BQ192" t="inlineStr">
        <is>
          <t/>
        </is>
      </c>
      <c r="BR192" t="inlineStr">
        <is>
          <t/>
        </is>
      </c>
      <c r="BS192" t="inlineStr">
        <is>
          <t/>
        </is>
      </c>
      <c r="BT192" t="inlineStr">
        <is>
          <t/>
        </is>
      </c>
      <c r="BU192" t="inlineStr">
        <is>
          <t/>
        </is>
      </c>
      <c r="BV192" s="2" t="inlineStr">
        <is>
          <t>recht van voorgebruik|
voorgebruiksrecht</t>
        </is>
      </c>
      <c r="BW192" s="2" t="inlineStr">
        <is>
          <t>2|
2</t>
        </is>
      </c>
      <c r="BX192" s="2" t="inlineStr">
        <is>
          <t xml:space="preserve">|
</t>
        </is>
      </c>
      <c r="BY192" t="inlineStr">
        <is>
          <t/>
        </is>
      </c>
      <c r="BZ192" s="2" t="inlineStr">
        <is>
          <t>prawo uprzedniego używania</t>
        </is>
      </c>
      <c r="CA192" s="2" t="inlineStr">
        <is>
          <t>3</t>
        </is>
      </c>
      <c r="CB192" s="2" t="inlineStr">
        <is>
          <t/>
        </is>
      </c>
      <c r="CC192" t="inlineStr">
        <is>
          <t>prawo osoby trzeciej do wykorzystania wzoru w celach, dla których z niego korzystano lub dla których poczyniono poważne i skuteczne przygotowania, przed datą dokonania zgłoszenia lub przed datą pierwszeństwa &lt;a href="https://iate.europa.eu/entry/result/3579159/pl" target="_blank"&gt;zarejestrowanego wzoru wspólnotowego&lt;/a&gt;</t>
        </is>
      </c>
      <c r="CD192" t="inlineStr">
        <is>
          <t/>
        </is>
      </c>
      <c r="CE192" t="inlineStr">
        <is>
          <t/>
        </is>
      </c>
      <c r="CF192" t="inlineStr">
        <is>
          <t/>
        </is>
      </c>
      <c r="CG192" t="inlineStr">
        <is>
          <t/>
        </is>
      </c>
      <c r="CH192" s="2" t="inlineStr">
        <is>
          <t>drept întemeiat pe utilizarea anterioară</t>
        </is>
      </c>
      <c r="CI192" s="2" t="inlineStr">
        <is>
          <t>3</t>
        </is>
      </c>
      <c r="CJ192" s="2" t="inlineStr">
        <is>
          <t/>
        </is>
      </c>
      <c r="CK192" t="inlineStr">
        <is>
          <t/>
        </is>
      </c>
      <c r="CL192" t="inlineStr">
        <is>
          <t/>
        </is>
      </c>
      <c r="CM192" t="inlineStr">
        <is>
          <t/>
        </is>
      </c>
      <c r="CN192" t="inlineStr">
        <is>
          <t/>
        </is>
      </c>
      <c r="CO192" t="inlineStr">
        <is>
          <t/>
        </is>
      </c>
      <c r="CP192" t="inlineStr">
        <is>
          <t/>
        </is>
      </c>
      <c r="CQ192" t="inlineStr">
        <is>
          <t/>
        </is>
      </c>
      <c r="CR192" t="inlineStr">
        <is>
          <t/>
        </is>
      </c>
      <c r="CS192" t="inlineStr">
        <is>
          <t/>
        </is>
      </c>
      <c r="CT192" s="2" t="inlineStr">
        <is>
          <t>rätt på grundval av tidigare användning</t>
        </is>
      </c>
      <c r="CU192" s="2" t="inlineStr">
        <is>
          <t>3</t>
        </is>
      </c>
      <c r="CV192" s="2" t="inlineStr">
        <is>
          <t/>
        </is>
      </c>
      <c r="CW192" t="inlineStr">
        <is>
          <t/>
        </is>
      </c>
    </row>
    <row r="193">
      <c r="A193" s="1" t="str">
        <f>HYPERLINK("https://iate.europa.eu/entry/result/764169/all", "764169")</f>
        <v>764169</v>
      </c>
      <c r="B193" t="inlineStr">
        <is>
          <t>EUROPEAN UNION;LAW</t>
        </is>
      </c>
      <c r="C193" t="inlineStr">
        <is>
          <t>EUROPEAN UNION|EU institutions and European civil service|EU institution;LAW</t>
        </is>
      </c>
      <c r="D193" t="inlineStr">
        <is>
          <t>yes</t>
        </is>
      </c>
      <c r="E193" t="inlineStr">
        <is>
          <t/>
        </is>
      </c>
      <c r="F193" t="inlineStr">
        <is>
          <t/>
        </is>
      </c>
      <c r="G193" t="inlineStr">
        <is>
          <t/>
        </is>
      </c>
      <c r="H193" t="inlineStr">
        <is>
          <t/>
        </is>
      </c>
      <c r="I193" t="inlineStr">
        <is>
          <t/>
        </is>
      </c>
      <c r="J193" t="inlineStr">
        <is>
          <t/>
        </is>
      </c>
      <c r="K193" t="inlineStr">
        <is>
          <t/>
        </is>
      </c>
      <c r="L193" t="inlineStr">
        <is>
          <t/>
        </is>
      </c>
      <c r="M193" t="inlineStr">
        <is>
          <t/>
        </is>
      </c>
      <c r="N193" s="2" t="inlineStr">
        <is>
          <t>udsættelse af afgørelse|
udsættelse af påkendelse|
udsættelse af sag</t>
        </is>
      </c>
      <c r="O193" s="2" t="inlineStr">
        <is>
          <t>4|
4|
4</t>
        </is>
      </c>
      <c r="P193" s="2" t="inlineStr">
        <is>
          <t xml:space="preserve">|
|
</t>
        </is>
      </c>
      <c r="Q193" t="inlineStr">
        <is>
          <t>Udsættelse af påkendelse: Et tilfælde af "suspension", hvorved retten beslutter midlertidigt at udsætte sagen, fx indtil en anden retssag er afgjort.</t>
        </is>
      </c>
      <c r="R193" s="2" t="inlineStr">
        <is>
          <t>Aussetzung des Verfahrens</t>
        </is>
      </c>
      <c r="S193" s="2" t="inlineStr">
        <is>
          <t>3</t>
        </is>
      </c>
      <c r="T193" s="2" t="inlineStr">
        <is>
          <t/>
        </is>
      </c>
      <c r="U193" t="inlineStr">
        <is>
          <t/>
        </is>
      </c>
      <c r="V193" s="2" t="inlineStr">
        <is>
          <t>αναστολή της έκδοσης αποφάσεως</t>
        </is>
      </c>
      <c r="W193" s="2" t="inlineStr">
        <is>
          <t>2</t>
        </is>
      </c>
      <c r="X193" s="2" t="inlineStr">
        <is>
          <t/>
        </is>
      </c>
      <c r="Y193" t="inlineStr">
        <is>
          <t/>
        </is>
      </c>
      <c r="Z193" s="2" t="inlineStr">
        <is>
          <t>staying of proceedings|
stay|
stay of proceedings</t>
        </is>
      </c>
      <c r="AA193" s="2" t="inlineStr">
        <is>
          <t>2|
3|
4</t>
        </is>
      </c>
      <c r="AB193" s="2" t="inlineStr">
        <is>
          <t xml:space="preserve">|
|
</t>
        </is>
      </c>
      <c r="AC193" t="inlineStr">
        <is>
          <t>postponement or halting of proceedings</t>
        </is>
      </c>
      <c r="AD193" s="2" t="inlineStr">
        <is>
          <t>suspensión del proceso|
auto o resolución de suspensión del procedimiento|
suspensión del procedimiento</t>
        </is>
      </c>
      <c r="AE193" s="2" t="inlineStr">
        <is>
          <t>3|
3|
3</t>
        </is>
      </c>
      <c r="AF193" s="2" t="inlineStr">
        <is>
          <t xml:space="preserve">|
|
</t>
        </is>
      </c>
      <c r="AG193" t="inlineStr">
        <is>
          <t>Es la interrupción o detención temporal de un acto o de la tramitación de una causa cuando hay que resolver una cuestión prejudicial, cuando por la calidad del prevenido se necesita autorización extrajudicial para procesarle o cuando el prevenido cae en estado de demencia después de cometido el delito, o si lo solicitan las partes.</t>
        </is>
      </c>
      <c r="AH193" t="inlineStr">
        <is>
          <t/>
        </is>
      </c>
      <c r="AI193" t="inlineStr">
        <is>
          <t/>
        </is>
      </c>
      <c r="AJ193" t="inlineStr">
        <is>
          <t/>
        </is>
      </c>
      <c r="AK193" t="inlineStr">
        <is>
          <t/>
        </is>
      </c>
      <c r="AL193" s="2" t="inlineStr">
        <is>
          <t>asian käsittelyn keskeyttäminen|
asian käsittelyn lykkääminen</t>
        </is>
      </c>
      <c r="AM193" s="2" t="inlineStr">
        <is>
          <t>2|
2</t>
        </is>
      </c>
      <c r="AN193" s="2" t="inlineStr">
        <is>
          <t xml:space="preserve">|
</t>
        </is>
      </c>
      <c r="AO193" t="inlineStr">
        <is>
          <t/>
        </is>
      </c>
      <c r="AP193" s="2" t="inlineStr">
        <is>
          <t>sursis à statuer</t>
        </is>
      </c>
      <c r="AQ193" s="2" t="inlineStr">
        <is>
          <t>3</t>
        </is>
      </c>
      <c r="AR193" s="2" t="inlineStr">
        <is>
          <t/>
        </is>
      </c>
      <c r="AS193" t="inlineStr">
        <is>
          <t>décision d'une juridiction de suspendre le cours de l'instance jusqu'à l'accomplissement d'une formalité ou jusqu'à ce que soit rendue la décision d'une autre juridiction</t>
        </is>
      </c>
      <c r="AT193" s="2" t="inlineStr">
        <is>
          <t>bac ar imeachtaí</t>
        </is>
      </c>
      <c r="AU193" s="2" t="inlineStr">
        <is>
          <t>3</t>
        </is>
      </c>
      <c r="AV193" s="2" t="inlineStr">
        <is>
          <t/>
        </is>
      </c>
      <c r="AW193" t="inlineStr">
        <is>
          <t/>
        </is>
      </c>
      <c r="AX193" s="2" t="inlineStr">
        <is>
          <t>zastoj postupka|
zastajanje s postupkom</t>
        </is>
      </c>
      <c r="AY193" s="2" t="inlineStr">
        <is>
          <t>3|
3</t>
        </is>
      </c>
      <c r="AZ193" s="2" t="inlineStr">
        <is>
          <t xml:space="preserve">|
</t>
        </is>
      </c>
      <c r="BA193" t="inlineStr">
        <is>
          <t/>
        </is>
      </c>
      <c r="BB193" s="2" t="inlineStr">
        <is>
          <t>eljárás felfüggesztése|
felfüggesztés</t>
        </is>
      </c>
      <c r="BC193" s="2" t="inlineStr">
        <is>
          <t>3|
3</t>
        </is>
      </c>
      <c r="BD193" s="2" t="inlineStr">
        <is>
          <t xml:space="preserve">|
</t>
        </is>
      </c>
      <c r="BE193" t="inlineStr">
        <is>
          <t>eljárás elhalasztása vagy szüneteltetése</t>
        </is>
      </c>
      <c r="BF193" s="2" t="inlineStr">
        <is>
          <t>sospensione del procedimento</t>
        </is>
      </c>
      <c r="BG193" s="2" t="inlineStr">
        <is>
          <t>2</t>
        </is>
      </c>
      <c r="BH193" s="2" t="inlineStr">
        <is>
          <t/>
        </is>
      </c>
      <c r="BI193" t="inlineStr">
        <is>
          <t>il termine FR "sursis à statuer", che non ha un esatto corrispettivo nel codice italiano, è utilizzato in ambito civile, amministrativo e penale nei casi di controversie in cui l'autorità giurisdizionale decida di differire la propria decisione, con la conseguente sospensione del procedimento. Per la definizione di "sospensione del procedimento" si rimanda alla scheda A087768.</t>
        </is>
      </c>
      <c r="BJ193" s="2" t="inlineStr">
        <is>
          <t>bylos nagrinėjimo sustabdymas</t>
        </is>
      </c>
      <c r="BK193" s="2" t="inlineStr">
        <is>
          <t>3</t>
        </is>
      </c>
      <c r="BL193" s="2" t="inlineStr">
        <is>
          <t/>
        </is>
      </c>
      <c r="BM193" t="inlineStr">
        <is>
          <t/>
        </is>
      </c>
      <c r="BN193" s="2" t="inlineStr">
        <is>
          <t>tiesvedības apturēšana</t>
        </is>
      </c>
      <c r="BO193" s="2" t="inlineStr">
        <is>
          <t>3</t>
        </is>
      </c>
      <c r="BP193" s="2" t="inlineStr">
        <is>
          <t/>
        </is>
      </c>
      <c r="BQ193" t="inlineStr">
        <is>
          <t>tiesvedības pārtraukšana ar motivētu tiesas lēmumu līdz dienai, kas norādīta lēmumā par tiesvedības apturēšanu vai atsevišķā lēmumā par tiesvedības atjaunošanu</t>
        </is>
      </c>
      <c r="BR193" s="2" t="inlineStr">
        <is>
          <t>sospensjoni tal-proċedimenti</t>
        </is>
      </c>
      <c r="BS193" s="2" t="inlineStr">
        <is>
          <t>3</t>
        </is>
      </c>
      <c r="BT193" s="2" t="inlineStr">
        <is>
          <t/>
        </is>
      </c>
      <c r="BU193" t="inlineStr">
        <is>
          <t>il-posponiment jew waqfien temporanju ta' proċedimenti ġudizzjarji permezz ta' digriet tal-qorti</t>
        </is>
      </c>
      <c r="BV193" s="2" t="inlineStr">
        <is>
          <t>uitstel van uitspraak|
schorsing van de procedure|
schorsing van behandeling|
aanhouding van de uitspraak</t>
        </is>
      </c>
      <c r="BW193" s="2" t="inlineStr">
        <is>
          <t>2|
2|
2|
2</t>
        </is>
      </c>
      <c r="BX193" s="2" t="inlineStr">
        <is>
          <t xml:space="preserve">|
|
|
</t>
        </is>
      </c>
      <c r="BY193" t="inlineStr">
        <is>
          <t>"Aanhouden (uitstellen): het aanhouden van een uitspraak, bijvoorbeeld omdat feiten nog nader moeten worden onderzocht, of om een partij alsnog in de gelegenheid te stellen aan zijn verplichtingen te voldoen(...)"</t>
        </is>
      </c>
      <c r="BZ193" t="inlineStr">
        <is>
          <t/>
        </is>
      </c>
      <c r="CA193" t="inlineStr">
        <is>
          <t/>
        </is>
      </c>
      <c r="CB193" t="inlineStr">
        <is>
          <t/>
        </is>
      </c>
      <c r="CC193" t="inlineStr">
        <is>
          <t/>
        </is>
      </c>
      <c r="CD193" s="2" t="inlineStr">
        <is>
          <t>suspensão da decisão</t>
        </is>
      </c>
      <c r="CE193" s="2" t="inlineStr">
        <is>
          <t>2</t>
        </is>
      </c>
      <c r="CF193" s="2" t="inlineStr">
        <is>
          <t/>
        </is>
      </c>
      <c r="CG193" t="inlineStr">
        <is>
          <t>Deliberação de um tribunal/juiz de adiar a decisão judicial por razões processuais ou de competência.</t>
        </is>
      </c>
      <c r="CH193" t="inlineStr">
        <is>
          <t/>
        </is>
      </c>
      <c r="CI193" t="inlineStr">
        <is>
          <t/>
        </is>
      </c>
      <c r="CJ193" t="inlineStr">
        <is>
          <t/>
        </is>
      </c>
      <c r="CK193" t="inlineStr">
        <is>
          <t/>
        </is>
      </c>
      <c r="CL193" s="2" t="inlineStr">
        <is>
          <t>prerušenie konania</t>
        </is>
      </c>
      <c r="CM193" s="2" t="inlineStr">
        <is>
          <t>3</t>
        </is>
      </c>
      <c r="CN193" s="2" t="inlineStr">
        <is>
          <t/>
        </is>
      </c>
      <c r="CO193" t="inlineStr">
        <is>
          <t>okolnosti stanovené zákonom, ktoré bránia súdu pokračovať v konaní</t>
        </is>
      </c>
      <c r="CP193" s="2" t="inlineStr">
        <is>
          <t>mirovanje postopka</t>
        </is>
      </c>
      <c r="CQ193" s="2" t="inlineStr">
        <is>
          <t>3</t>
        </is>
      </c>
      <c r="CR193" s="2" t="inlineStr">
        <is>
          <t/>
        </is>
      </c>
      <c r="CS193" t="inlineStr">
        <is>
          <t>1. zastoj pravdnega postopka po volji strank;&lt;br&gt;2. zastoj v postopku, do katerega pride po izrečni ali domnevani volji strank. V času m. p. prenehajo teči sodni roki, medtem ko zakonski roki tečejo dalje.</t>
        </is>
      </c>
      <c r="CT193" s="2" t="inlineStr">
        <is>
          <t>vilandeförklaring</t>
        </is>
      </c>
      <c r="CU193" s="2" t="inlineStr">
        <is>
          <t>3</t>
        </is>
      </c>
      <c r="CV193" s="2" t="inlineStr">
        <is>
          <t/>
        </is>
      </c>
      <c r="CW193" t="inlineStr">
        <is>
          <t/>
        </is>
      </c>
    </row>
    <row r="194">
      <c r="A194" s="1" t="str">
        <f>HYPERLINK("https://iate.europa.eu/entry/result/762561/all", "762561")</f>
        <v>762561</v>
      </c>
      <c r="B194" t="inlineStr">
        <is>
          <t>LAW</t>
        </is>
      </c>
      <c r="C194" t="inlineStr">
        <is>
          <t>LAW</t>
        </is>
      </c>
      <c r="D194" t="inlineStr">
        <is>
          <t>yes</t>
        </is>
      </c>
      <c r="E194" t="inlineStr">
        <is>
          <t/>
        </is>
      </c>
      <c r="F194" s="2" t="inlineStr">
        <is>
          <t>вещно право</t>
        </is>
      </c>
      <c r="G194" s="2" t="inlineStr">
        <is>
          <t>4</t>
        </is>
      </c>
      <c r="H194" s="2" t="inlineStr">
        <is>
          <t/>
        </is>
      </c>
      <c r="I194" t="inlineStr">
        <is>
          <t>конкретно субективно право върху определен обект, което е признато на правния субект от обективното право. Вещните права са уредени от закона и са точно определени по вид (numerus clausus). Правните субекти не могат да създават нови видове вещни права.&lt;br&gt;Основното вещно право е собствеността. Други вещни права са владението и правото на строеж. Суперфицията и сервитутът са двете ограничени вещни права върху чужди вещи.</t>
        </is>
      </c>
      <c r="J194" s="2" t="inlineStr">
        <is>
          <t>věcné právo</t>
        </is>
      </c>
      <c r="K194" s="2" t="inlineStr">
        <is>
          <t>3</t>
        </is>
      </c>
      <c r="L194" s="2" t="inlineStr">
        <is>
          <t/>
        </is>
      </c>
      <c r="M194" t="inlineStr">
        <is>
          <t/>
        </is>
      </c>
      <c r="N194" s="2" t="inlineStr">
        <is>
          <t>tinglig rettighed|
rettighed in rem</t>
        </is>
      </c>
      <c r="O194" s="2" t="inlineStr">
        <is>
          <t>4|
4</t>
        </is>
      </c>
      <c r="P194" s="2" t="inlineStr">
        <is>
          <t xml:space="preserve">|
</t>
        </is>
      </c>
      <c r="Q194" t="inlineStr">
        <is>
          <t>En ret, der kan udøves generelt, og som vedrører en ting (res).</t>
        </is>
      </c>
      <c r="R194" s="2" t="inlineStr">
        <is>
          <t>dingliches Recht</t>
        </is>
      </c>
      <c r="S194" s="2" t="inlineStr">
        <is>
          <t>3</t>
        </is>
      </c>
      <c r="T194" s="2" t="inlineStr">
        <is>
          <t/>
        </is>
      </c>
      <c r="U194" t="inlineStr">
        <is>
          <t>Recht einer Person zur unmittelbaren Herrschaft über eine Sache (= Ding), das jedem Dritten gegenüber wirkt</t>
        </is>
      </c>
      <c r="V194" s="2" t="inlineStr">
        <is>
          <t>εμπράγματο δικαίωμα</t>
        </is>
      </c>
      <c r="W194" s="2" t="inlineStr">
        <is>
          <t>3</t>
        </is>
      </c>
      <c r="X194" s="2" t="inlineStr">
        <is>
          <t/>
        </is>
      </c>
      <c r="Y194" t="inlineStr">
        <is>
          <t/>
        </is>
      </c>
      <c r="Z194" s="2" t="inlineStr">
        <is>
          <t>right in rem</t>
        </is>
      </c>
      <c r="AA194" s="2" t="inlineStr">
        <is>
          <t>3</t>
        </is>
      </c>
      <c r="AB194" s="2" t="inlineStr">
        <is>
          <t/>
        </is>
      </c>
      <c r="AC194" t="inlineStr">
        <is>
          <t>a right involving or determining the status of a thing (the &lt;i&gt;res&lt;/i&gt;), exercisable against the world at large and not just the parties to the litigation concerned</t>
        </is>
      </c>
      <c r="AD194" s="2" t="inlineStr">
        <is>
          <t>derecho real</t>
        </is>
      </c>
      <c r="AE194" s="2" t="inlineStr">
        <is>
          <t>3</t>
        </is>
      </c>
      <c r="AF194" s="2" t="inlineStr">
        <is>
          <t/>
        </is>
      </c>
      <c r="AG194" t="inlineStr">
        <is>
          <t>En general: el que tienen las personas sobre las cosas; el que va unido a la cosa y no se extingue por la muerte del poseedor; poder directo e inmediato sobre una cosa, que confiere a su titular el dominio sobre ella.</t>
        </is>
      </c>
      <c r="AH194" s="2" t="inlineStr">
        <is>
          <t>asjaõigus</t>
        </is>
      </c>
      <c r="AI194" s="2" t="inlineStr">
        <is>
          <t>3</t>
        </is>
      </c>
      <c r="AJ194" s="2" t="inlineStr">
        <is>
          <t/>
        </is>
      </c>
      <c r="AK194" t="inlineStr">
        <is>
          <t>tsiviilõiguse osa, mis korraldab omaniku suhteid temale kuuluva vara valdamisel, kasutamisel ja käsutamisel</t>
        </is>
      </c>
      <c r="AL194" s="2" t="inlineStr">
        <is>
          <t>esineoikeus</t>
        </is>
      </c>
      <c r="AM194" s="2" t="inlineStr">
        <is>
          <t>3</t>
        </is>
      </c>
      <c r="AN194" s="2" t="inlineStr">
        <is>
          <t/>
        </is>
      </c>
      <c r="AO194" t="inlineStr">
        <is>
          <t>siviilioikeuden haara, jonka kohteena on irtaimia ja kiinteitä esineitä koskevien varallisuussuhteiden sääntely</t>
        </is>
      </c>
      <c r="AP194" s="2" t="inlineStr">
        <is>
          <t>droit réel</t>
        </is>
      </c>
      <c r="AQ194" s="2" t="inlineStr">
        <is>
          <t>3</t>
        </is>
      </c>
      <c r="AR194" s="2" t="inlineStr">
        <is>
          <t/>
        </is>
      </c>
      <c r="AS194" t="inlineStr">
        <is>
          <t>droit qui porte directement sur une chose</t>
        </is>
      </c>
      <c r="AT194" s="2" t="inlineStr">
        <is>
          <t>ceart in rem</t>
        </is>
      </c>
      <c r="AU194" s="2" t="inlineStr">
        <is>
          <t>3</t>
        </is>
      </c>
      <c r="AV194" s="2" t="inlineStr">
        <is>
          <t/>
        </is>
      </c>
      <c r="AW194" t="inlineStr">
        <is>
          <t/>
        </is>
      </c>
      <c r="AX194" s="2" t="inlineStr">
        <is>
          <t>stvarno pravo</t>
        </is>
      </c>
      <c r="AY194" s="2" t="inlineStr">
        <is>
          <t>3</t>
        </is>
      </c>
      <c r="AZ194" s="2" t="inlineStr">
        <is>
          <t/>
        </is>
      </c>
      <c r="BA194" t="inlineStr">
        <is>
          <t/>
        </is>
      </c>
      <c r="BB194" s="2" t="inlineStr">
        <is>
          <t>dologi jog|
dologi jogok</t>
        </is>
      </c>
      <c r="BC194" s="2" t="inlineStr">
        <is>
          <t>4|
3</t>
        </is>
      </c>
      <c r="BD194" s="2" t="inlineStr">
        <is>
          <t xml:space="preserve">|
</t>
        </is>
      </c>
      <c r="BE194" t="inlineStr">
        <is>
          <t>A vagyonjog azon része, amely a személyek számára abszolút jogokat biztosít vagyoni értékű javaik felett.</t>
        </is>
      </c>
      <c r="BF194" s="2" t="inlineStr">
        <is>
          <t>diritto reale</t>
        </is>
      </c>
      <c r="BG194" s="2" t="inlineStr">
        <is>
          <t>4</t>
        </is>
      </c>
      <c r="BH194" s="2" t="inlineStr">
        <is>
          <t/>
        </is>
      </c>
      <c r="BI194" t="inlineStr">
        <is>
          <t>Diritto che ha per oggetto una cosa, che segue indipendentemente dal suo proprietario. Caratteristiche dei diritti reali sono: l'assolutezza, cioè possono essere fatti valere erga omnes; l'immediatezza del potere sulla cosa; tipicità, cioè sono stabiliti dalla legge e patrimonialità, in quanto il contenuto è prevalentemente economico.</t>
        </is>
      </c>
      <c r="BJ194" s="2" t="inlineStr">
        <is>
          <t>daiktinė teisė|
teisė &lt;i&gt;in rem&lt;/i&gt;</t>
        </is>
      </c>
      <c r="BK194" s="2" t="inlineStr">
        <is>
          <t>3|
3</t>
        </is>
      </c>
      <c r="BL194" s="2" t="inlineStr">
        <is>
          <t xml:space="preserve">|
</t>
        </is>
      </c>
      <c r="BM194" t="inlineStr">
        <is>
          <t>Daiktinė teisė - tai absoliuti teisė, pasireiškianti teisės turėtojo galimybe įgyvendinti valdymo, naudojimo ir disponavimo teises ar tik kai kurias iš šių teisių.</t>
        </is>
      </c>
      <c r="BN194" s="2" t="inlineStr">
        <is>
          <t>tiesības &lt;i&gt;in rem&lt;/i&gt;|
lietu tiesības</t>
        </is>
      </c>
      <c r="BO194" s="2" t="inlineStr">
        <is>
          <t>3|
3</t>
        </is>
      </c>
      <c r="BP194" s="2" t="inlineStr">
        <is>
          <t xml:space="preserve">|
</t>
        </is>
      </c>
      <c r="BQ194" t="inlineStr">
        <is>
          <t>Civiltiesību normas, kas sabiedrībā regulē mantas - lietu piederību, valdījumu, lietojumu un rīcību ar to.</t>
        </is>
      </c>
      <c r="BR194" s="2" t="inlineStr">
        <is>
          <t>dritt &lt;i&gt;in rem&lt;/i&gt;</t>
        </is>
      </c>
      <c r="BS194" s="2" t="inlineStr">
        <is>
          <t>3</t>
        </is>
      </c>
      <c r="BT194" s="2" t="inlineStr">
        <is>
          <t/>
        </is>
      </c>
      <c r="BU194" t="inlineStr">
        <is>
          <t>dritt li jinvolvi jew jiddetermina l-istatus ta' oġġett (ir-&lt;i&gt;res&lt;/i&gt;) li jista' jiġi eżerċitat fuq l-oġġett fil-konfront ta' persuni terzi u mhux biss il-partijiet fit-tilwim ikkonċernat</t>
        </is>
      </c>
      <c r="BV194" s="2" t="inlineStr">
        <is>
          <t>zakelijk recht</t>
        </is>
      </c>
      <c r="BW194" s="2" t="inlineStr">
        <is>
          <t>3</t>
        </is>
      </c>
      <c r="BX194" s="2" t="inlineStr">
        <is>
          <t/>
        </is>
      </c>
      <c r="BY194" t="inlineStr">
        <is>
          <t>"recht op een zaak (stoffelijk voorwerp); absoluut, tegenover iedereen te handhaven recht, onderverdeeld in zakelijke genotsrechten (zoals erfpacht en opstal) en zakelijke zekerheidsrechten (pand en hypotheek)"</t>
        </is>
      </c>
      <c r="BZ194" s="2" t="inlineStr">
        <is>
          <t>prawo rzeczowe</t>
        </is>
      </c>
      <c r="CA194" s="2" t="inlineStr">
        <is>
          <t>3</t>
        </is>
      </c>
      <c r="CB194" s="2" t="inlineStr">
        <is>
          <t/>
        </is>
      </c>
      <c r="CC194" t="inlineStr">
        <is>
          <t>dział prawa cywilnego regulujący powstanie, treść, zmianę i ustanie prawa własności i innych praw do rzeczy</t>
        </is>
      </c>
      <c r="CD194" s="2" t="inlineStr">
        <is>
          <t>direito real</t>
        </is>
      </c>
      <c r="CE194" s="2" t="inlineStr">
        <is>
          <t>3</t>
        </is>
      </c>
      <c r="CF194" s="2" t="inlineStr">
        <is>
          <t/>
        </is>
      </c>
      <c r="CG194" t="inlineStr">
        <is>
          <t>Direito que incide diretamente sobre uma coisa, conferindo ao seu titular um poder sobre ela, oponível a todas as pessoas.&lt;br&gt;O exemplo mais emblemático de direito real é o direito de propriedade.</t>
        </is>
      </c>
      <c r="CH194" s="2" t="inlineStr">
        <is>
          <t>drept real</t>
        </is>
      </c>
      <c r="CI194" s="2" t="inlineStr">
        <is>
          <t>3</t>
        </is>
      </c>
      <c r="CJ194" s="2" t="inlineStr">
        <is>
          <t/>
        </is>
      </c>
      <c r="CK194" t="inlineStr">
        <is>
          <t>Drept subiectiv patrimonial care confera titularului posibilitatea exercitarii in mod direct a posesiei, folosintei si dispozitiei asupra unui lucru ori numai a unora din aceste atribute. Este un drept absolut, deoarece este opozabil tuturor celorlalte persoane, care au obligatia de a nu stanjeni libera lui exercitare. Se disting drepturi reale principale, care au o existenta de sine statatoare, de ex. dreptul de proprietate, dreptul de administrare directa etc, si drepturi reale accesorii, care sunt instituite pentru garantarea unor drepturi de creanta si a caror existenta depinde de acestea din urma ; dreptul de gaj, dreptul de ipoteca si privilegiile. Dreptule real implica dreptul de urmarire, care consta in posibilitatea tutularului de a urmari bunul in orice maini s-ar gasi, precum si dreptul de preferinta care confera titularului posibilitatea de a exercita cu intaietate atributele dreptului sau, fata de orice alta persoana care ar fi dobandit, ulterior, un alt drept mai real asupra aceluiasi lucru.</t>
        </is>
      </c>
      <c r="CL194" s="2" t="inlineStr">
        <is>
          <t>vecné práva</t>
        </is>
      </c>
      <c r="CM194" s="2" t="inlineStr">
        <is>
          <t>4</t>
        </is>
      </c>
      <c r="CN194" s="2" t="inlineStr">
        <is>
          <t/>
        </is>
      </c>
      <c r="CO194" t="inlineStr">
        <is>
          <t/>
        </is>
      </c>
      <c r="CP194" s="2" t="inlineStr">
        <is>
          <t>stvarnopravna pravica|
stvarna pravica</t>
        </is>
      </c>
      <c r="CQ194" s="2" t="inlineStr">
        <is>
          <t>3|
3</t>
        </is>
      </c>
      <c r="CR194" s="2" t="inlineStr">
        <is>
          <t>|
preferred</t>
        </is>
      </c>
      <c r="CS194" t="inlineStr">
        <is>
          <t>absolutna, premoženjska pravica, katere predmet je stvar</t>
        </is>
      </c>
      <c r="CT194" s="2" t="inlineStr">
        <is>
          <t>sakrätt i fast egendom</t>
        </is>
      </c>
      <c r="CU194" s="2" t="inlineStr">
        <is>
          <t>3</t>
        </is>
      </c>
      <c r="CV194" s="2" t="inlineStr">
        <is>
          <t/>
        </is>
      </c>
      <c r="CW194" t="inlineStr">
        <is>
          <t/>
        </is>
      </c>
    </row>
    <row r="195">
      <c r="A195" s="1" t="str">
        <f>HYPERLINK("https://iate.europa.eu/entry/result/822920/all", "822920")</f>
        <v>822920</v>
      </c>
      <c r="B195" t="inlineStr">
        <is>
          <t>LAW;BUSINESS AND COMPETITION</t>
        </is>
      </c>
      <c r="C195" t="inlineStr">
        <is>
          <t>LAW;BUSINESS AND COMPETITION|business organisation</t>
        </is>
      </c>
      <c r="D195" t="inlineStr">
        <is>
          <t>yes</t>
        </is>
      </c>
      <c r="E195" t="inlineStr">
        <is>
          <t/>
        </is>
      </c>
      <c r="F195" t="inlineStr">
        <is>
          <t/>
        </is>
      </c>
      <c r="G195" t="inlineStr">
        <is>
          <t/>
        </is>
      </c>
      <c r="H195" t="inlineStr">
        <is>
          <t/>
        </is>
      </c>
      <c r="I195" t="inlineStr">
        <is>
          <t/>
        </is>
      </c>
      <c r="J195" t="inlineStr">
        <is>
          <t/>
        </is>
      </c>
      <c r="K195" t="inlineStr">
        <is>
          <t/>
        </is>
      </c>
      <c r="L195" t="inlineStr">
        <is>
          <t/>
        </is>
      </c>
      <c r="M195" t="inlineStr">
        <is>
          <t/>
        </is>
      </c>
      <c r="N195" s="2" t="inlineStr">
        <is>
          <t>centrum for skyldnerens hovedinteresser|
COMI</t>
        </is>
      </c>
      <c r="O195" s="2" t="inlineStr">
        <is>
          <t>4|
4</t>
        </is>
      </c>
      <c r="P195" s="2" t="inlineStr">
        <is>
          <t xml:space="preserve">|
</t>
        </is>
      </c>
      <c r="Q195" t="inlineStr">
        <is>
          <t>det sted, hvor skyldneren normalt forvalter sine interesser, og som således er identificerbart for tredjemand</t>
        </is>
      </c>
      <c r="R195" s="2" t="inlineStr">
        <is>
          <t>Mittelpunkt der hauptsächlichen Interessen des Schuldners</t>
        </is>
      </c>
      <c r="S195" s="2" t="inlineStr">
        <is>
          <t>3</t>
        </is>
      </c>
      <c r="T195" s="2" t="inlineStr">
        <is>
          <t/>
        </is>
      </c>
      <c r="U195" t="inlineStr">
        <is>
          <t>im Insolvenzrecht der Ort, an dem der Schuldner gewöhnlich der Verwaltung seiner Interessen nachgeht und der damit für Dritte feststellbar ist</t>
        </is>
      </c>
      <c r="V195" s="2" t="inlineStr">
        <is>
          <t>κέντρο των κυρίων συμφερόντων του οφειλέτη</t>
        </is>
      </c>
      <c r="W195" s="2" t="inlineStr">
        <is>
          <t>3</t>
        </is>
      </c>
      <c r="X195" s="2" t="inlineStr">
        <is>
          <t/>
        </is>
      </c>
      <c r="Y195" t="inlineStr">
        <is>
          <t/>
        </is>
      </c>
      <c r="Z195" s="2" t="inlineStr">
        <is>
          <t>centre of main interests of a debtor|
centre of main interests|
centre of the debtor's main interests|
COMI</t>
        </is>
      </c>
      <c r="AA195" s="2" t="inlineStr">
        <is>
          <t>1|
3|
3|
3</t>
        </is>
      </c>
      <c r="AB195" s="2" t="inlineStr">
        <is>
          <t xml:space="preserve">|
|
|
</t>
        </is>
      </c>
      <c r="AC195" t="inlineStr">
        <is>
          <t>place where the debtor conducts the administration of its interests on a regular basis and which is ascertainable by third parties</t>
        </is>
      </c>
      <c r="AD195" s="2" t="inlineStr">
        <is>
          <t>centro de los intereses principales del deudor|
centro de los intereses principales|
CIP</t>
        </is>
      </c>
      <c r="AE195" s="2" t="inlineStr">
        <is>
          <t>3|
3|
2</t>
        </is>
      </c>
      <c r="AF195" s="2" t="inlineStr">
        <is>
          <t xml:space="preserve">|
|
</t>
        </is>
      </c>
      <c r="AG195" t="inlineStr">
        <is>
          <t>En el marco del Reglamento sobre procedimientos de insolvencia, es el "lugar donde el deudor lleve a cabo de manera habitual la administración de sus intereses y que, por consiguiente, pueda ser averiguado por terceros."</t>
        </is>
      </c>
      <c r="AH195" s="2" t="inlineStr">
        <is>
          <t>põhihuvide kese</t>
        </is>
      </c>
      <c r="AI195" s="2" t="inlineStr">
        <is>
          <t>2</t>
        </is>
      </c>
      <c r="AJ195" s="2" t="inlineStr">
        <is>
          <t/>
        </is>
      </c>
      <c r="AK195" t="inlineStr">
        <is>
          <t>koht, kus võlgnik tegeleb regulaarselt oma huvide realiseerimisega ja on seetõttu kolmandate isikute poolt tuvastatav</t>
        </is>
      </c>
      <c r="AL195" s="2" t="inlineStr">
        <is>
          <t>velallisen pääintressien keskus|
pääintressien keskus</t>
        </is>
      </c>
      <c r="AM195" s="2" t="inlineStr">
        <is>
          <t>3|
3</t>
        </is>
      </c>
      <c r="AN195" s="2" t="inlineStr">
        <is>
          <t xml:space="preserve">|
</t>
        </is>
      </c>
      <c r="AO195" t="inlineStr">
        <is>
          <t>paikka, jossa velallinen hallinnoi säännöllisesti intressejään ja joka on kolmansien osapuolten todettavissa</t>
        </is>
      </c>
      <c r="AP195" s="2" t="inlineStr">
        <is>
          <t>centre des intérêts principaux du débiteur</t>
        </is>
      </c>
      <c r="AQ195" s="2" t="inlineStr">
        <is>
          <t>3</t>
        </is>
      </c>
      <c r="AR195" s="2" t="inlineStr">
        <is>
          <t/>
        </is>
      </c>
      <c r="AS195" t="inlineStr">
        <is>
          <t>lieu où le débiteur gère habituellement ses intérêts et qui est vérifiable par les tiers</t>
        </is>
      </c>
      <c r="AT195" t="inlineStr">
        <is>
          <t/>
        </is>
      </c>
      <c r="AU195" t="inlineStr">
        <is>
          <t/>
        </is>
      </c>
      <c r="AV195" t="inlineStr">
        <is>
          <t/>
        </is>
      </c>
      <c r="AW195" t="inlineStr">
        <is>
          <t/>
        </is>
      </c>
      <c r="AX195" t="inlineStr">
        <is>
          <t/>
        </is>
      </c>
      <c r="AY195" t="inlineStr">
        <is>
          <t/>
        </is>
      </c>
      <c r="AZ195" t="inlineStr">
        <is>
          <t/>
        </is>
      </c>
      <c r="BA195" t="inlineStr">
        <is>
          <t/>
        </is>
      </c>
      <c r="BB195" t="inlineStr">
        <is>
          <t/>
        </is>
      </c>
      <c r="BC195" t="inlineStr">
        <is>
          <t/>
        </is>
      </c>
      <c r="BD195" t="inlineStr">
        <is>
          <t/>
        </is>
      </c>
      <c r="BE195" t="inlineStr">
        <is>
          <t/>
        </is>
      </c>
      <c r="BF195" s="2" t="inlineStr">
        <is>
          <t>centro degli interessi principali del debitore</t>
        </is>
      </c>
      <c r="BG195" s="2" t="inlineStr">
        <is>
          <t>2</t>
        </is>
      </c>
      <c r="BH195" s="2" t="inlineStr">
        <is>
          <t/>
        </is>
      </c>
      <c r="BI195" t="inlineStr">
        <is>
          <t/>
        </is>
      </c>
      <c r="BJ195" s="2" t="inlineStr">
        <is>
          <t>pagrindinių turtinių interesų vieta|
pagrindinių interesų vieta</t>
        </is>
      </c>
      <c r="BK195" s="2" t="inlineStr">
        <is>
          <t>3|
3</t>
        </is>
      </c>
      <c r="BL195" s="2" t="inlineStr">
        <is>
          <t>|
preferred</t>
        </is>
      </c>
      <c r="BM195" t="inlineStr">
        <is>
          <t/>
        </is>
      </c>
      <c r="BN195" s="2" t="inlineStr">
        <is>
          <t>parādnieka galveno interešu centrs|
galveno interešu centrs</t>
        </is>
      </c>
      <c r="BO195" s="2" t="inlineStr">
        <is>
          <t>3|
3</t>
        </is>
      </c>
      <c r="BP195" s="2" t="inlineStr">
        <is>
          <t xml:space="preserve">|
</t>
        </is>
      </c>
      <c r="BQ195" t="inlineStr">
        <is>
          <t>vieta, kur parādnieks regulāri pārvalda savas intereses un ko trešās personas var noskaidrot</t>
        </is>
      </c>
      <c r="BR195" s="2" t="inlineStr">
        <is>
          <t>ċentru tal-interessi prinċipali tad-debitur|
COMI|
ċentru tal-interessi prinċipali</t>
        </is>
      </c>
      <c r="BS195" s="2" t="inlineStr">
        <is>
          <t>3|
2|
3</t>
        </is>
      </c>
      <c r="BT195" s="2" t="inlineStr">
        <is>
          <t xml:space="preserve">|
|
</t>
        </is>
      </c>
      <c r="BU195" t="inlineStr">
        <is>
          <t>post fejn id-debitur imexxi l-amministrazzjoni tal-interessi tiegħu fuq bażi regolari</t>
        </is>
      </c>
      <c r="BV195" s="2" t="inlineStr">
        <is>
          <t>centrum van de voornaamste belangen|
centrum van de voornaamste belangen van de schuldenaar|
COMI</t>
        </is>
      </c>
      <c r="BW195" s="2" t="inlineStr">
        <is>
          <t>3|
3|
3</t>
        </is>
      </c>
      <c r="BX195" s="2" t="inlineStr">
        <is>
          <t xml:space="preserve">|
|
</t>
        </is>
      </c>
      <c r="BY195" t="inlineStr">
        <is>
          <t/>
        </is>
      </c>
      <c r="BZ195" s="2" t="inlineStr">
        <is>
          <t>główny ośrodek podstawowej działalności dłużnika</t>
        </is>
      </c>
      <c r="CA195" s="2" t="inlineStr">
        <is>
          <t>3</t>
        </is>
      </c>
      <c r="CB195" s="2" t="inlineStr">
        <is>
          <t/>
        </is>
      </c>
      <c r="CC195" t="inlineStr">
        <is>
          <t>miejsce, w którym dłużnik regularnie administruje swoją działalnością oraz które jest możliwe do zweryfikowania dla osób trzecich</t>
        </is>
      </c>
      <c r="CD195" t="inlineStr">
        <is>
          <t/>
        </is>
      </c>
      <c r="CE195" t="inlineStr">
        <is>
          <t/>
        </is>
      </c>
      <c r="CF195" t="inlineStr">
        <is>
          <t/>
        </is>
      </c>
      <c r="CG195" t="inlineStr">
        <is>
          <t/>
        </is>
      </c>
      <c r="CH195" s="2" t="inlineStr">
        <is>
          <t>centrul intereselor principale|
centrul intereselor principale ale debitorului</t>
        </is>
      </c>
      <c r="CI195" s="2" t="inlineStr">
        <is>
          <t>3|
3</t>
        </is>
      </c>
      <c r="CJ195" s="2" t="inlineStr">
        <is>
          <t xml:space="preserve">|
</t>
        </is>
      </c>
      <c r="CK195" t="inlineStr">
        <is>
          <t>locul în care debitorul își conduce în mod obișnuit interesele și poate, prin urmare, să fie verificat de către terți</t>
        </is>
      </c>
      <c r="CL195" t="inlineStr">
        <is>
          <t/>
        </is>
      </c>
      <c r="CM195" t="inlineStr">
        <is>
          <t/>
        </is>
      </c>
      <c r="CN195" t="inlineStr">
        <is>
          <t/>
        </is>
      </c>
      <c r="CO195" t="inlineStr">
        <is>
          <t/>
        </is>
      </c>
      <c r="CP195" t="inlineStr">
        <is>
          <t/>
        </is>
      </c>
      <c r="CQ195" t="inlineStr">
        <is>
          <t/>
        </is>
      </c>
      <c r="CR195" t="inlineStr">
        <is>
          <t/>
        </is>
      </c>
      <c r="CS195" t="inlineStr">
        <is>
          <t/>
        </is>
      </c>
      <c r="CT195" t="inlineStr">
        <is>
          <t/>
        </is>
      </c>
      <c r="CU195" t="inlineStr">
        <is>
          <t/>
        </is>
      </c>
      <c r="CV195" t="inlineStr">
        <is>
          <t/>
        </is>
      </c>
      <c r="CW195" t="inlineStr">
        <is>
          <t/>
        </is>
      </c>
    </row>
    <row r="196">
      <c r="A196" s="1" t="str">
        <f>HYPERLINK("https://iate.europa.eu/entry/result/34638/all", "34638")</f>
        <v>34638</v>
      </c>
      <c r="B196" t="inlineStr">
        <is>
          <t>LAW</t>
        </is>
      </c>
      <c r="C196" t="inlineStr">
        <is>
          <t>LAW</t>
        </is>
      </c>
      <c r="D196" t="inlineStr">
        <is>
          <t>no</t>
        </is>
      </c>
      <c r="E196" t="inlineStr">
        <is>
          <t/>
        </is>
      </c>
      <c r="F196" t="inlineStr">
        <is>
          <t/>
        </is>
      </c>
      <c r="G196" t="inlineStr">
        <is>
          <t/>
        </is>
      </c>
      <c r="H196" t="inlineStr">
        <is>
          <t/>
        </is>
      </c>
      <c r="I196" t="inlineStr">
        <is>
          <t/>
        </is>
      </c>
      <c r="J196" t="inlineStr">
        <is>
          <t/>
        </is>
      </c>
      <c r="K196" t="inlineStr">
        <is>
          <t/>
        </is>
      </c>
      <c r="L196" t="inlineStr">
        <is>
          <t/>
        </is>
      </c>
      <c r="M196" t="inlineStr">
        <is>
          <t/>
        </is>
      </c>
      <c r="N196" s="2" t="inlineStr">
        <is>
          <t>retsvirkning over for tredjemand</t>
        </is>
      </c>
      <c r="O196" s="2" t="inlineStr">
        <is>
          <t>3</t>
        </is>
      </c>
      <c r="P196" s="2" t="inlineStr">
        <is>
          <t/>
        </is>
      </c>
      <c r="Q196" t="inlineStr">
        <is>
          <t/>
        </is>
      </c>
      <c r="R196" t="inlineStr">
        <is>
          <t/>
        </is>
      </c>
      <c r="S196" t="inlineStr">
        <is>
          <t/>
        </is>
      </c>
      <c r="T196" t="inlineStr">
        <is>
          <t/>
        </is>
      </c>
      <c r="U196" t="inlineStr">
        <is>
          <t/>
        </is>
      </c>
      <c r="V196" t="inlineStr">
        <is>
          <t/>
        </is>
      </c>
      <c r="W196" t="inlineStr">
        <is>
          <t/>
        </is>
      </c>
      <c r="X196" t="inlineStr">
        <is>
          <t/>
        </is>
      </c>
      <c r="Y196" t="inlineStr">
        <is>
          <t/>
        </is>
      </c>
      <c r="Z196" s="2" t="inlineStr">
        <is>
          <t>Effects vis-à-vis third parties|
effects vis-à-vis third parties</t>
        </is>
      </c>
      <c r="AA196" s="2" t="inlineStr">
        <is>
          <t>3|
3</t>
        </is>
      </c>
      <c r="AB196" s="2" t="inlineStr">
        <is>
          <t xml:space="preserve">|
</t>
        </is>
      </c>
      <c r="AC196" t="inlineStr">
        <is>
          <t/>
        </is>
      </c>
      <c r="AD196" t="inlineStr">
        <is>
          <t/>
        </is>
      </c>
      <c r="AE196" t="inlineStr">
        <is>
          <t/>
        </is>
      </c>
      <c r="AF196" t="inlineStr">
        <is>
          <t/>
        </is>
      </c>
      <c r="AG196" t="inlineStr">
        <is>
          <t/>
        </is>
      </c>
      <c r="AH196" t="inlineStr">
        <is>
          <t/>
        </is>
      </c>
      <c r="AI196" t="inlineStr">
        <is>
          <t/>
        </is>
      </c>
      <c r="AJ196" t="inlineStr">
        <is>
          <t/>
        </is>
      </c>
      <c r="AK196" t="inlineStr">
        <is>
          <t/>
        </is>
      </c>
      <c r="AL196" t="inlineStr">
        <is>
          <t/>
        </is>
      </c>
      <c r="AM196" t="inlineStr">
        <is>
          <t/>
        </is>
      </c>
      <c r="AN196" t="inlineStr">
        <is>
          <t/>
        </is>
      </c>
      <c r="AO196" t="inlineStr">
        <is>
          <t/>
        </is>
      </c>
      <c r="AP196" s="2" t="inlineStr">
        <is>
          <t>opposabilité aux tiers</t>
        </is>
      </c>
      <c r="AQ196" s="2" t="inlineStr">
        <is>
          <t>3</t>
        </is>
      </c>
      <c r="AR196" s="2" t="inlineStr">
        <is>
          <t/>
        </is>
      </c>
      <c r="AS196" t="inlineStr">
        <is>
          <t/>
        </is>
      </c>
      <c r="AT196" t="inlineStr">
        <is>
          <t/>
        </is>
      </c>
      <c r="AU196" t="inlineStr">
        <is>
          <t/>
        </is>
      </c>
      <c r="AV196" t="inlineStr">
        <is>
          <t/>
        </is>
      </c>
      <c r="AW196" t="inlineStr">
        <is>
          <t/>
        </is>
      </c>
      <c r="AX196" t="inlineStr">
        <is>
          <t/>
        </is>
      </c>
      <c r="AY196" t="inlineStr">
        <is>
          <t/>
        </is>
      </c>
      <c r="AZ196" t="inlineStr">
        <is>
          <t/>
        </is>
      </c>
      <c r="BA196" t="inlineStr">
        <is>
          <t/>
        </is>
      </c>
      <c r="BB196" t="inlineStr">
        <is>
          <t/>
        </is>
      </c>
      <c r="BC196" t="inlineStr">
        <is>
          <t/>
        </is>
      </c>
      <c r="BD196" t="inlineStr">
        <is>
          <t/>
        </is>
      </c>
      <c r="BE196" t="inlineStr">
        <is>
          <t/>
        </is>
      </c>
      <c r="BF196" s="2" t="inlineStr">
        <is>
          <t>opponibilità ai terzi</t>
        </is>
      </c>
      <c r="BG196" s="2" t="inlineStr">
        <is>
          <t>3</t>
        </is>
      </c>
      <c r="BH196" s="2" t="inlineStr">
        <is>
          <t/>
        </is>
      </c>
      <c r="BI196" t="inlineStr">
        <is>
          <t/>
        </is>
      </c>
      <c r="BJ196" t="inlineStr">
        <is>
          <t/>
        </is>
      </c>
      <c r="BK196" t="inlineStr">
        <is>
          <t/>
        </is>
      </c>
      <c r="BL196" t="inlineStr">
        <is>
          <t/>
        </is>
      </c>
      <c r="BM196" t="inlineStr">
        <is>
          <t/>
        </is>
      </c>
      <c r="BN196" t="inlineStr">
        <is>
          <t/>
        </is>
      </c>
      <c r="BO196" t="inlineStr">
        <is>
          <t/>
        </is>
      </c>
      <c r="BP196" t="inlineStr">
        <is>
          <t/>
        </is>
      </c>
      <c r="BQ196" t="inlineStr">
        <is>
          <t/>
        </is>
      </c>
      <c r="BR196" t="inlineStr">
        <is>
          <t/>
        </is>
      </c>
      <c r="BS196" t="inlineStr">
        <is>
          <t/>
        </is>
      </c>
      <c r="BT196" t="inlineStr">
        <is>
          <t/>
        </is>
      </c>
      <c r="BU196" t="inlineStr">
        <is>
          <t/>
        </is>
      </c>
      <c r="BV196" t="inlineStr">
        <is>
          <t/>
        </is>
      </c>
      <c r="BW196" t="inlineStr">
        <is>
          <t/>
        </is>
      </c>
      <c r="BX196" t="inlineStr">
        <is>
          <t/>
        </is>
      </c>
      <c r="BY196" t="inlineStr">
        <is>
          <t/>
        </is>
      </c>
      <c r="BZ196" t="inlineStr">
        <is>
          <t/>
        </is>
      </c>
      <c r="CA196" t="inlineStr">
        <is>
          <t/>
        </is>
      </c>
      <c r="CB196" t="inlineStr">
        <is>
          <t/>
        </is>
      </c>
      <c r="CC196" t="inlineStr">
        <is>
          <t/>
        </is>
      </c>
      <c r="CD196" t="inlineStr">
        <is>
          <t/>
        </is>
      </c>
      <c r="CE196" t="inlineStr">
        <is>
          <t/>
        </is>
      </c>
      <c r="CF196" t="inlineStr">
        <is>
          <t/>
        </is>
      </c>
      <c r="CG196" t="inlineStr">
        <is>
          <t/>
        </is>
      </c>
      <c r="CH196" t="inlineStr">
        <is>
          <t/>
        </is>
      </c>
      <c r="CI196" t="inlineStr">
        <is>
          <t/>
        </is>
      </c>
      <c r="CJ196" t="inlineStr">
        <is>
          <t/>
        </is>
      </c>
      <c r="CK196" t="inlineStr">
        <is>
          <t/>
        </is>
      </c>
      <c r="CL196" t="inlineStr">
        <is>
          <t/>
        </is>
      </c>
      <c r="CM196" t="inlineStr">
        <is>
          <t/>
        </is>
      </c>
      <c r="CN196" t="inlineStr">
        <is>
          <t/>
        </is>
      </c>
      <c r="CO196" t="inlineStr">
        <is>
          <t/>
        </is>
      </c>
      <c r="CP196" t="inlineStr">
        <is>
          <t/>
        </is>
      </c>
      <c r="CQ196" t="inlineStr">
        <is>
          <t/>
        </is>
      </c>
      <c r="CR196" t="inlineStr">
        <is>
          <t/>
        </is>
      </c>
      <c r="CS196" t="inlineStr">
        <is>
          <t/>
        </is>
      </c>
      <c r="CT196" s="2" t="inlineStr">
        <is>
          <t>rättsverkan i förhållande till tredje man</t>
        </is>
      </c>
      <c r="CU196" s="2" t="inlineStr">
        <is>
          <t>3</t>
        </is>
      </c>
      <c r="CV196" s="2" t="inlineStr">
        <is>
          <t/>
        </is>
      </c>
      <c r="CW196" t="inlineStr">
        <is>
          <t/>
        </is>
      </c>
    </row>
    <row r="197">
      <c r="A197" s="1" t="str">
        <f>HYPERLINK("https://iate.europa.eu/entry/result/1230876/all", "1230876")</f>
        <v>1230876</v>
      </c>
      <c r="B197" t="inlineStr">
        <is>
          <t>LAW;PRODUCTION, TECHNOLOGY AND RESEARCH;SOCIAL QUESTIONS</t>
        </is>
      </c>
      <c r="C197" t="inlineStr">
        <is>
          <t>LAW;PRODUCTION, TECHNOLOGY AND RESEARCH|research and intellectual property|intellectual property;SOCIAL QUESTIONS|culture and religion;PRODUCTION, TECHNOLOGY AND RESEARCH|research and intellectual property</t>
        </is>
      </c>
      <c r="D197" t="inlineStr">
        <is>
          <t>yes</t>
        </is>
      </c>
      <c r="E197" t="inlineStr">
        <is>
          <t/>
        </is>
      </c>
      <c r="F197" s="2" t="inlineStr">
        <is>
          <t>право на препродажба</t>
        </is>
      </c>
      <c r="G197" s="2" t="inlineStr">
        <is>
          <t>3</t>
        </is>
      </c>
      <c r="H197" s="2" t="inlineStr">
        <is>
          <t/>
        </is>
      </c>
      <c r="I197" t="inlineStr">
        <is>
          <t/>
        </is>
      </c>
      <c r="J197" s="2" t="inlineStr">
        <is>
          <t>právo na opětný prodej</t>
        </is>
      </c>
      <c r="K197" s="2" t="inlineStr">
        <is>
          <t>3</t>
        </is>
      </c>
      <c r="L197" s="2" t="inlineStr">
        <is>
          <t/>
        </is>
      </c>
      <c r="M197" t="inlineStr">
        <is>
          <t>nezcizitelné právo, kterého se nelze do budoucna vzdát, na autorskou odměnu založenou na prodejní ceně získané z jakéhokoli opětného prodeje díla následujícího po prvním převodu díla autorem</t>
        </is>
      </c>
      <c r="N197" s="2" t="inlineStr">
        <is>
          <t>følgeret</t>
        </is>
      </c>
      <c r="O197" s="2" t="inlineStr">
        <is>
          <t>3</t>
        </is>
      </c>
      <c r="P197" s="2" t="inlineStr">
        <is>
          <t/>
        </is>
      </c>
      <c r="Q197" t="inlineStr">
        <is>
          <t>uoverdragelig og selv på forhånd ufrasigelig ret til et vederlag baseret på salgsprisen ved ethvert videresalg af det pågældende kunstværk efter ophavsmandens første afhændelse af det</t>
        </is>
      </c>
      <c r="R197" s="2" t="inlineStr">
        <is>
          <t>Folgerecht</t>
        </is>
      </c>
      <c r="S197" s="2" t="inlineStr">
        <is>
          <t>3</t>
        </is>
      </c>
      <c r="T197" s="2" t="inlineStr">
        <is>
          <t/>
        </is>
      </c>
      <c r="U197" t="inlineStr">
        <is>
          <t>unveräußerliches Recht, auf das der Urheber auch im Voraus nicht verzichten kann und das einen Anspruch auf Beteiligung am Verkaufspreis aus jeder Weiterveräußerung nach der ersten Veräußerung durch den Urheber gewährt</t>
        </is>
      </c>
      <c r="V197" s="2" t="inlineStr">
        <is>
          <t>δικαίωμα παρακολούθησης</t>
        </is>
      </c>
      <c r="W197" s="2" t="inlineStr">
        <is>
          <t>3</t>
        </is>
      </c>
      <c r="X197" s="2" t="inlineStr">
        <is>
          <t/>
        </is>
      </c>
      <c r="Y197" t="inlineStr">
        <is>
          <t>το ανεκχώρητο και αναπαλλοτρίωτο δικαίωμα του δημιουργού ενός πρωτότυπου έργου εικαστικών τεχνών να αποκομίσει οικονομικό όφελος από κάθε διαδοχική μεταπώληση του έργου του</t>
        </is>
      </c>
      <c r="Z197" s="2" t="inlineStr">
        <is>
          <t>resale right</t>
        </is>
      </c>
      <c r="AA197" s="2" t="inlineStr">
        <is>
          <t>3</t>
        </is>
      </c>
      <c r="AB197" s="2" t="inlineStr">
        <is>
          <t/>
        </is>
      </c>
      <c r="AC197" t="inlineStr">
        <is>
          <t>inalienable right, which cannot be waived, even in advance, to receive a royalty based on the sale price obtained for any resale of the work, subsequent to the first transfer of the work by the author</t>
        </is>
      </c>
      <c r="AD197" s="2" t="inlineStr">
        <is>
          <t>derecho de participación</t>
        </is>
      </c>
      <c r="AE197" s="2" t="inlineStr">
        <is>
          <t>3</t>
        </is>
      </c>
      <c r="AF197" s="2" t="inlineStr">
        <is>
          <t/>
        </is>
      </c>
      <c r="AG197" t="inlineStr">
        <is>
          <t>Derecho inalienable e irrenunciable, incluso por adelantado, a percibir 
un porcentaje sobre el precio de venta obtenido en cualquier reventa de 
que sea objeto la obra tras la primera cesión realizada por el autor.</t>
        </is>
      </c>
      <c r="AH197" s="2" t="inlineStr">
        <is>
          <t>edasimüügiõigus</t>
        </is>
      </c>
      <c r="AI197" s="2" t="inlineStr">
        <is>
          <t>3</t>
        </is>
      </c>
      <c r="AJ197" s="2" t="inlineStr">
        <is>
          <t/>
        </is>
      </c>
      <c r="AK197" t="inlineStr">
        <is>
          <t>varalise väärtusega õigus, mis võimaldab autoril/kunstnikul saada tasu kunstiteose korduvate üleminekute eest</t>
        </is>
      </c>
      <c r="AL197" s="2" t="inlineStr">
        <is>
          <t>jälleenmyyntioikeus|
oikeus jälleenmyyntikorvaukseen|
oikeus jälleenmyyntiin</t>
        </is>
      </c>
      <c r="AM197" s="2" t="inlineStr">
        <is>
          <t>3|
3|
3</t>
        </is>
      </c>
      <c r="AN197" s="2" t="inlineStr">
        <is>
          <t xml:space="preserve">|
|
</t>
        </is>
      </c>
      <c r="AO197" t="inlineStr">
        <is>
          <t>alkuperäisen kuvataideteoksen tekijälle kuuluva henkilökohtainen ja luovuttamaton oikeus saada taloudellista hyötyä kyseisen teoksen toistuvasta jälleenmyynnistä</t>
        </is>
      </c>
      <c r="AP197" s="2" t="inlineStr">
        <is>
          <t>droit de suite</t>
        </is>
      </c>
      <c r="AQ197" s="2" t="inlineStr">
        <is>
          <t>3</t>
        </is>
      </c>
      <c r="AR197" s="2" t="inlineStr">
        <is>
          <t/>
        </is>
      </c>
      <c r="AS197" t="inlineStr">
        <is>
          <t>droit inaliénable de l'auteur d'une oeuvre d'art originale à percevoir un pourcentage sur le prix obtenu
pour toute revente de cette œuvre après la première cession opérée par l'auteur</t>
        </is>
      </c>
      <c r="AT197" s="2" t="inlineStr">
        <is>
          <t>ceart athdhíola</t>
        </is>
      </c>
      <c r="AU197" s="2" t="inlineStr">
        <is>
          <t>3</t>
        </is>
      </c>
      <c r="AV197" s="2" t="inlineStr">
        <is>
          <t/>
        </is>
      </c>
      <c r="AW197" t="inlineStr">
        <is>
          <t/>
        </is>
      </c>
      <c r="AX197" s="2" t="inlineStr">
        <is>
          <t>pravo slijeđenja</t>
        </is>
      </c>
      <c r="AY197" s="2" t="inlineStr">
        <is>
          <t>3</t>
        </is>
      </c>
      <c r="AZ197" s="2" t="inlineStr">
        <is>
          <t/>
        </is>
      </c>
      <c r="BA197" t="inlineStr">
        <is>
          <t>neotuđivo pravo, kojeg se ne može odreći, čak ni unaprijed, na udio u prodajnoj cijeni ostvarenoj svakom preprodajom toga djela koja uslijedi nakon prvog otuđenja djela od strane autora</t>
        </is>
      </c>
      <c r="BB197" s="2" t="inlineStr">
        <is>
          <t>követő jog</t>
        </is>
      </c>
      <c r="BC197" s="2" t="inlineStr">
        <is>
          <t>4</t>
        </is>
      </c>
      <c r="BD197" s="2" t="inlineStr">
        <is>
          <t/>
        </is>
      </c>
      <c r="BE197" t="inlineStr">
        <is>
          <t>a művészek joga arra, hogy 
valamennyi eredeti műalkotásuk műkereskedő általi értékesítéséből az 
első értékesítést követően részesüljenek</t>
        </is>
      </c>
      <c r="BF197" s="2" t="inlineStr">
        <is>
          <t>diritto di seguito|
diritto sulle successive vendite</t>
        </is>
      </c>
      <c r="BG197" s="2" t="inlineStr">
        <is>
          <t>3|
3</t>
        </is>
      </c>
      <c r="BH197" s="2" t="inlineStr">
        <is>
          <t xml:space="preserve">|
</t>
        </is>
      </c>
      <c r="BI197" t="inlineStr">
        <is>
          <t>diritto inalienabile, cui non è possibile rinunciare nemmeno
anticipatamente, ad un compenso sul prezzo ottenuto per ogni vendita successiva
alla prima cessione da parte dell'autore</t>
        </is>
      </c>
      <c r="BJ197" s="2" t="inlineStr">
        <is>
          <t>perpardavimo teisė</t>
        </is>
      </c>
      <c r="BK197" s="2" t="inlineStr">
        <is>
          <t>3</t>
        </is>
      </c>
      <c r="BL197" s="2" t="inlineStr">
        <is>
          <t/>
        </is>
      </c>
      <c r="BM197" t="inlineStr">
        <is>
          <t>neatšaukiama teisė gauti kompensacinį atlyginimą už kiekvieną meno kūrinio originalo ir literatūros ar muzikos kūrinio rankraščio originalo perpardavimą, kai jie parduodami po pirmojo nuosavybės teisių į juos perleidimo, atlikto paties autoriaus</t>
        </is>
      </c>
      <c r="BN197" s="2" t="inlineStr">
        <is>
          <t>tālākpārdošanas tiesības</t>
        </is>
      </c>
      <c r="BO197" s="2" t="inlineStr">
        <is>
          <t>3</t>
        </is>
      </c>
      <c r="BP197" s="2" t="inlineStr">
        <is>
          <t/>
        </is>
      </c>
      <c r="BQ197" t="inlineStr">
        <is>
          <t>tādas neatsavināmas tiesības saņemt autoratlīdzību, no kā nevar atteikties arī iepriekš, kuras pamatā ir pārdošanas cena, kura iegūta no jebkādas darba turpmākas pārdošanas pēc tam, kad autors šo darbu pirmo reizi nodevis tālāk</t>
        </is>
      </c>
      <c r="BR197" s="2" t="inlineStr">
        <is>
          <t>bejgħ mill-ġdid</t>
        </is>
      </c>
      <c r="BS197" s="2" t="inlineStr">
        <is>
          <t>3</t>
        </is>
      </c>
      <c r="BT197" s="2" t="inlineStr">
        <is>
          <t/>
        </is>
      </c>
      <c r="BU197" t="inlineStr">
        <is>
          <t>dritt inaljenabbli, li ma jistax jiġi rrinunzjat, lanqas minn qabel, għal royalty ibbażat fuq il-prezz tal-bejgħ miksub għal kwalunkwe bejgħ mill-ġdid ta' xogħol, sussegwenti għall-ewwel trasferiment tax-xogħol mill-awtur</t>
        </is>
      </c>
      <c r="BV197" s="2" t="inlineStr">
        <is>
          <t>volgrecht</t>
        </is>
      </c>
      <c r="BW197" s="2" t="inlineStr">
        <is>
          <t>3</t>
        </is>
      </c>
      <c r="BX197" s="2" t="inlineStr">
        <is>
          <t/>
        </is>
      </c>
      <c r="BY197" t="inlineStr">
        <is>
          <t>onvervreemdbaar recht waarvan geen afstand kan worden gedaan, zelfs niet
 op voorhand, om telkens wanneer het kunstwerk na de eerste overdracht 
door de auteur wordt doorverkocht, een op de doorverkoopprijs berekend 
recht te ontvangen</t>
        </is>
      </c>
      <c r="BZ197" s="2" t="inlineStr">
        <is>
          <t>prawo do wynagrodzenia z tytułu odsprzedaży</t>
        </is>
      </c>
      <c r="CA197" s="2" t="inlineStr">
        <is>
          <t>3</t>
        </is>
      </c>
      <c r="CB197" s="2" t="inlineStr">
        <is>
          <t/>
        </is>
      </c>
      <c r="CC197" t="inlineStr">
        <is>
          <t>prawo niezbywalne, którego nie można się zrzec, nawet z góry, do otrzymania honorarium autorskiego opartego na cenie sprzedaży uzyskanej z każdej odsprzedaży dzieła, następującej po pierwszym rozporządzeniu dziełem przez autora</t>
        </is>
      </c>
      <c r="CD197" s="2" t="inlineStr">
        <is>
          <t>direito de sequência</t>
        </is>
      </c>
      <c r="CE197" s="2" t="inlineStr">
        <is>
          <t>3</t>
        </is>
      </c>
      <c r="CF197" s="2" t="inlineStr">
        <is>
          <t/>
        </is>
      </c>
      <c r="CG197" t="inlineStr">
        <is>
          <t>Direito irrenunciável e inalienável de que goza o autor de uma obra de arte gráfica ou plástica original, de beneficiar de uma participação económica sobre o preço de cada transação dessa obra.</t>
        </is>
      </c>
      <c r="CH197" s="2" t="inlineStr">
        <is>
          <t>drept de suită</t>
        </is>
      </c>
      <c r="CI197" s="2" t="inlineStr">
        <is>
          <t>3</t>
        </is>
      </c>
      <c r="CJ197" s="2" t="inlineStr">
        <is>
          <t/>
        </is>
      </c>
      <c r="CK197" t="inlineStr">
        <is>
          <t>autorul
unei opere originale de artă grafică sau plastică ori al unei opere fotografice
beneficiază de un drept de suită, reprezentând dreptul de a încasa o cotă din
prețul net de vânzare obținut la orice revânzare a operei, ulterioară primei
înstrăinări de către autor, precum și dreptul de a fi informat cu privire la
locul unde se află opera sa</t>
        </is>
      </c>
      <c r="CL197" s="2" t="inlineStr">
        <is>
          <t>právo na ďalší predaj</t>
        </is>
      </c>
      <c r="CM197" s="2" t="inlineStr">
        <is>
          <t>3</t>
        </is>
      </c>
      <c r="CN197" s="2" t="inlineStr">
        <is>
          <t/>
        </is>
      </c>
      <c r="CO197" t="inlineStr">
        <is>
          <t>nescudziteľné právo, ktorého sa nemožno vzdať, a to ani vopred, na poplatky za poskytnutie práv, vychádzajúce z predajnej ceny získanej za každý ďalší predaj diela po prvom prevode diela autorom</t>
        </is>
      </c>
      <c r="CP197" s="2" t="inlineStr">
        <is>
          <t>sledna pravica</t>
        </is>
      </c>
      <c r="CQ197" s="2" t="inlineStr">
        <is>
          <t>3</t>
        </is>
      </c>
      <c r="CR197" s="2" t="inlineStr">
        <is>
          <t/>
        </is>
      </c>
      <c r="CS197" t="inlineStr">
        <is>
          <t>neodtujljiva pravica, ki se ji ne da odpovedati niti vnaprej, do nadomestila, ki temelji na prodajni ceni ob vsaki nadaljnji odsvojitvi dela, ki sledi prvi odsvojitvi dela s strani avtorja</t>
        </is>
      </c>
      <c r="CT197" s="2" t="inlineStr">
        <is>
          <t>följerätt</t>
        </is>
      </c>
      <c r="CU197" s="2" t="inlineStr">
        <is>
          <t>3</t>
        </is>
      </c>
      <c r="CV197" s="2" t="inlineStr">
        <is>
          <t/>
        </is>
      </c>
      <c r="CW197" t="inlineStr">
        <is>
          <t>oförytterlig rätt som
upphovsmannen inte kan avstå från, inte ens på förhand, och som innebär rätt
till ersättning som är grundad på försäljningspriset vid all vidareförsäljning
av verket efter upphovsmannens första överlåtelse</t>
        </is>
      </c>
    </row>
    <row r="198">
      <c r="A198" s="1" t="str">
        <f>HYPERLINK("https://iate.europa.eu/entry/result/68655/all", "68655")</f>
        <v>68655</v>
      </c>
      <c r="B198" t="inlineStr">
        <is>
          <t>LAW</t>
        </is>
      </c>
      <c r="C198" t="inlineStr">
        <is>
          <t>LAW</t>
        </is>
      </c>
      <c r="D198" t="inlineStr">
        <is>
          <t>no</t>
        </is>
      </c>
      <c r="E198" t="inlineStr">
        <is>
          <t/>
        </is>
      </c>
      <c r="F198" t="inlineStr">
        <is>
          <t/>
        </is>
      </c>
      <c r="G198" t="inlineStr">
        <is>
          <t/>
        </is>
      </c>
      <c r="H198" t="inlineStr">
        <is>
          <t/>
        </is>
      </c>
      <c r="I198" t="inlineStr">
        <is>
          <t/>
        </is>
      </c>
      <c r="J198" t="inlineStr">
        <is>
          <t/>
        </is>
      </c>
      <c r="K198" t="inlineStr">
        <is>
          <t/>
        </is>
      </c>
      <c r="L198" t="inlineStr">
        <is>
          <t/>
        </is>
      </c>
      <c r="M198" t="inlineStr">
        <is>
          <t/>
        </is>
      </c>
      <c r="N198" t="inlineStr">
        <is>
          <t/>
        </is>
      </c>
      <c r="O198" t="inlineStr">
        <is>
          <t/>
        </is>
      </c>
      <c r="P198" t="inlineStr">
        <is>
          <t/>
        </is>
      </c>
      <c r="Q198" t="inlineStr">
        <is>
          <t/>
        </is>
      </c>
      <c r="R198" t="inlineStr">
        <is>
          <t/>
        </is>
      </c>
      <c r="S198" t="inlineStr">
        <is>
          <t/>
        </is>
      </c>
      <c r="T198" t="inlineStr">
        <is>
          <t/>
        </is>
      </c>
      <c r="U198" t="inlineStr">
        <is>
          <t/>
        </is>
      </c>
      <c r="V198" t="inlineStr">
        <is>
          <t/>
        </is>
      </c>
      <c r="W198" t="inlineStr">
        <is>
          <t/>
        </is>
      </c>
      <c r="X198" t="inlineStr">
        <is>
          <t/>
        </is>
      </c>
      <c r="Y198" t="inlineStr">
        <is>
          <t/>
        </is>
      </c>
      <c r="Z198" s="2" t="inlineStr">
        <is>
          <t>mala fides|
bad faith</t>
        </is>
      </c>
      <c r="AA198" s="2" t="inlineStr">
        <is>
          <t>3|
3</t>
        </is>
      </c>
      <c r="AB198" s="2" t="inlineStr">
        <is>
          <t xml:space="preserve">|
</t>
        </is>
      </c>
      <c r="AC198" t="inlineStr">
        <is>
          <t>1.an act undertaken to mislead another party or to neglect the fulfillment of some obligation, not through an honest mistake. Bad faith, or "mala fide", is generally used in relation to fraud;2.bad faith; the opposite to "bona fides", good faith.</t>
        </is>
      </c>
      <c r="AD198" t="inlineStr">
        <is>
          <t/>
        </is>
      </c>
      <c r="AE198" t="inlineStr">
        <is>
          <t/>
        </is>
      </c>
      <c r="AF198" t="inlineStr">
        <is>
          <t/>
        </is>
      </c>
      <c r="AG198" t="inlineStr">
        <is>
          <t/>
        </is>
      </c>
      <c r="AH198" t="inlineStr">
        <is>
          <t/>
        </is>
      </c>
      <c r="AI198" t="inlineStr">
        <is>
          <t/>
        </is>
      </c>
      <c r="AJ198" t="inlineStr">
        <is>
          <t/>
        </is>
      </c>
      <c r="AK198" t="inlineStr">
        <is>
          <t/>
        </is>
      </c>
      <c r="AL198" t="inlineStr">
        <is>
          <t/>
        </is>
      </c>
      <c r="AM198" t="inlineStr">
        <is>
          <t/>
        </is>
      </c>
      <c r="AN198" t="inlineStr">
        <is>
          <t/>
        </is>
      </c>
      <c r="AO198" t="inlineStr">
        <is>
          <t/>
        </is>
      </c>
      <c r="AP198" s="2" t="inlineStr">
        <is>
          <t>mauvaise foi</t>
        </is>
      </c>
      <c r="AQ198" s="2" t="inlineStr">
        <is>
          <t>3</t>
        </is>
      </c>
      <c r="AR198" s="2" t="inlineStr">
        <is>
          <t/>
        </is>
      </c>
      <c r="AS198" t="inlineStr">
        <is>
          <t/>
        </is>
      </c>
      <c r="AT198" t="inlineStr">
        <is>
          <t/>
        </is>
      </c>
      <c r="AU198" t="inlineStr">
        <is>
          <t/>
        </is>
      </c>
      <c r="AV198" t="inlineStr">
        <is>
          <t/>
        </is>
      </c>
      <c r="AW198" t="inlineStr">
        <is>
          <t/>
        </is>
      </c>
      <c r="AX198" t="inlineStr">
        <is>
          <t/>
        </is>
      </c>
      <c r="AY198" t="inlineStr">
        <is>
          <t/>
        </is>
      </c>
      <c r="AZ198" t="inlineStr">
        <is>
          <t/>
        </is>
      </c>
      <c r="BA198" t="inlineStr">
        <is>
          <t/>
        </is>
      </c>
      <c r="BB198" t="inlineStr">
        <is>
          <t/>
        </is>
      </c>
      <c r="BC198" t="inlineStr">
        <is>
          <t/>
        </is>
      </c>
      <c r="BD198" t="inlineStr">
        <is>
          <t/>
        </is>
      </c>
      <c r="BE198" t="inlineStr">
        <is>
          <t/>
        </is>
      </c>
      <c r="BF198" t="inlineStr">
        <is>
          <t/>
        </is>
      </c>
      <c r="BG198" t="inlineStr">
        <is>
          <t/>
        </is>
      </c>
      <c r="BH198" t="inlineStr">
        <is>
          <t/>
        </is>
      </c>
      <c r="BI198" t="inlineStr">
        <is>
          <t/>
        </is>
      </c>
      <c r="BJ198" t="inlineStr">
        <is>
          <t/>
        </is>
      </c>
      <c r="BK198" t="inlineStr">
        <is>
          <t/>
        </is>
      </c>
      <c r="BL198" t="inlineStr">
        <is>
          <t/>
        </is>
      </c>
      <c r="BM198" t="inlineStr">
        <is>
          <t/>
        </is>
      </c>
      <c r="BN198" t="inlineStr">
        <is>
          <t/>
        </is>
      </c>
      <c r="BO198" t="inlineStr">
        <is>
          <t/>
        </is>
      </c>
      <c r="BP198" t="inlineStr">
        <is>
          <t/>
        </is>
      </c>
      <c r="BQ198" t="inlineStr">
        <is>
          <t/>
        </is>
      </c>
      <c r="BR198" s="2" t="inlineStr">
        <is>
          <t>&lt;i&gt;mala fide&lt;/i&gt;</t>
        </is>
      </c>
      <c r="BS198" s="2" t="inlineStr">
        <is>
          <t>3</t>
        </is>
      </c>
      <c r="BT198" s="2" t="inlineStr">
        <is>
          <t/>
        </is>
      </c>
      <c r="BU198" t="inlineStr">
        <is>
          <t>qerq frodulenti ta' persuna oħra jew ir-rifjut intenzjonali jew malizzjuż li jitwettaq dmir jew obbligu kuntrattwali</t>
        </is>
      </c>
      <c r="BV198" t="inlineStr">
        <is>
          <t/>
        </is>
      </c>
      <c r="BW198" t="inlineStr">
        <is>
          <t/>
        </is>
      </c>
      <c r="BX198" t="inlineStr">
        <is>
          <t/>
        </is>
      </c>
      <c r="BY198" t="inlineStr">
        <is>
          <t/>
        </is>
      </c>
      <c r="BZ198" s="2" t="inlineStr">
        <is>
          <t>zła wiara</t>
        </is>
      </c>
      <c r="CA198" s="2" t="inlineStr">
        <is>
          <t>3</t>
        </is>
      </c>
      <c r="CB198" s="2" t="inlineStr">
        <is>
          <t/>
        </is>
      </c>
      <c r="CC198" t="inlineStr">
        <is>
          <t>domniemanie prawne dotyczące intencji danej osoby (niezależne od rezultatu, jaki przyniosły jej działania), od którego zależą skutki prawne; ze złą wiarą mamy do czynienia wtedy, gdy ktoś wie (albo nie wie, choć powinien wiedzieć), że jakieś prawo mu nie przysługuje</t>
        </is>
      </c>
      <c r="CD198" t="inlineStr">
        <is>
          <t/>
        </is>
      </c>
      <c r="CE198" t="inlineStr">
        <is>
          <t/>
        </is>
      </c>
      <c r="CF198" t="inlineStr">
        <is>
          <t/>
        </is>
      </c>
      <c r="CG198" t="inlineStr">
        <is>
          <t/>
        </is>
      </c>
      <c r="CH198" t="inlineStr">
        <is>
          <t/>
        </is>
      </c>
      <c r="CI198" t="inlineStr">
        <is>
          <t/>
        </is>
      </c>
      <c r="CJ198" t="inlineStr">
        <is>
          <t/>
        </is>
      </c>
      <c r="CK198" t="inlineStr">
        <is>
          <t/>
        </is>
      </c>
      <c r="CL198" t="inlineStr">
        <is>
          <t/>
        </is>
      </c>
      <c r="CM198" t="inlineStr">
        <is>
          <t/>
        </is>
      </c>
      <c r="CN198" t="inlineStr">
        <is>
          <t/>
        </is>
      </c>
      <c r="CO198" t="inlineStr">
        <is>
          <t/>
        </is>
      </c>
      <c r="CP198" s="2" t="inlineStr">
        <is>
          <t>nedobrovernost|
nepoštenost|
slaba vera</t>
        </is>
      </c>
      <c r="CQ198" s="2" t="inlineStr">
        <is>
          <t>3|
3|
3</t>
        </is>
      </c>
      <c r="CR198" s="2" t="inlineStr">
        <is>
          <t xml:space="preserve">|
|
</t>
        </is>
      </c>
      <c r="CS198" t="inlineStr">
        <is>
          <t>zavest subjekta o pravni neupravičenosti&lt;br&gt;(lat. malae fides)</t>
        </is>
      </c>
      <c r="CT198" t="inlineStr">
        <is>
          <t/>
        </is>
      </c>
      <c r="CU198" t="inlineStr">
        <is>
          <t/>
        </is>
      </c>
      <c r="CV198" t="inlineStr">
        <is>
          <t/>
        </is>
      </c>
      <c r="CW198" t="inlineStr">
        <is>
          <t/>
        </is>
      </c>
    </row>
    <row r="199">
      <c r="A199" s="1" t="str">
        <f>HYPERLINK("https://iate.europa.eu/entry/result/1086903/all", "1086903")</f>
        <v>1086903</v>
      </c>
      <c r="B199" t="inlineStr">
        <is>
          <t>LAW;PRODUCTION, TECHNOLOGY AND RESEARCH</t>
        </is>
      </c>
      <c r="C199" t="inlineStr">
        <is>
          <t>LAW;LAW|civil law|ownership;PRODUCTION, TECHNOLOGY AND RESEARCH|research and intellectual property|intellectual property|copyright</t>
        </is>
      </c>
      <c r="D199" t="inlineStr">
        <is>
          <t>yes</t>
        </is>
      </c>
      <c r="E199" t="inlineStr">
        <is>
          <t/>
        </is>
      </c>
      <c r="F199" s="2" t="inlineStr">
        <is>
          <t>сродно право</t>
        </is>
      </c>
      <c r="G199" s="2" t="inlineStr">
        <is>
          <t>3</t>
        </is>
      </c>
      <c r="H199" s="2" t="inlineStr">
        <is>
          <t/>
        </is>
      </c>
      <c r="I199" t="inlineStr">
        <is>
          <t/>
        </is>
      </c>
      <c r="J199" s="2" t="inlineStr">
        <is>
          <t>právo související|
právo související s právem autorským</t>
        </is>
      </c>
      <c r="K199" s="2" t="inlineStr">
        <is>
          <t>2|
3</t>
        </is>
      </c>
      <c r="L199" s="2" t="inlineStr">
        <is>
          <t xml:space="preserve">|
</t>
        </is>
      </c>
      <c r="M199" t="inlineStr">
        <is>
          <t>právo na ochranu zájmů některých skupin držitelů práv, jejichž činnosti se ve většině případů vztahují k reprodukci a šíření děl, jako jsou výkonní umělci, producenti, nahrávací a vysílací společnosti</t>
        </is>
      </c>
      <c r="N199" s="2" t="inlineStr">
        <is>
          <t>ophavsretsbeslægtet rettighed|
beslægtet rettighed</t>
        </is>
      </c>
      <c r="O199" s="2" t="inlineStr">
        <is>
          <t>3|
3</t>
        </is>
      </c>
      <c r="P199" s="2" t="inlineStr">
        <is>
          <t xml:space="preserve">|
</t>
        </is>
      </c>
      <c r="Q199" t="inlineStr">
        <is>
          <t>rettigheder, der tilkommer de udøvende kunstnere, fremstillere af lyd- og billedoptagelser, radio- og fjernsynsforetagender, fremstillere af fotografiske billeder og kataloger mv. samt modtagere af visse pressemeddelelser</t>
        </is>
      </c>
      <c r="R199" s="2" t="inlineStr">
        <is>
          <t>verwandtes Schutzrecht|
Leistungsschutzrecht</t>
        </is>
      </c>
      <c r="S199" s="2" t="inlineStr">
        <is>
          <t>3|
3</t>
        </is>
      </c>
      <c r="T199" s="2" t="inlineStr">
        <is>
          <t xml:space="preserve">|
</t>
        </is>
      </c>
      <c r="U199" t="inlineStr">
        <is>
          <t>Rechte an "geistigen Leistungen", die nicht schöpferischer oder gestaltender Natur sind (also nicht unter das eigentliche Urheberrecht fallen), sondern mit dem Kulturschaffen in anderer Weise verbunden sind</t>
        </is>
      </c>
      <c r="V199" s="2" t="inlineStr">
        <is>
          <t>συγγενικά δικαιώματα</t>
        </is>
      </c>
      <c r="W199" s="2" t="inlineStr">
        <is>
          <t>3</t>
        </is>
      </c>
      <c r="X199" s="2" t="inlineStr">
        <is>
          <t/>
        </is>
      </c>
      <c r="Y199" t="inlineStr">
        <is>
          <t>Πρόκειται για τα δικαιώματα των καλλιτεχνών ερμηνευτών και εκτελεστών ενός έργου, των παραγωγών φωνογραφημάτων και των παραγωγών ραδιοτηλεοπτικών εκπομπών.</t>
        </is>
      </c>
      <c r="Z199" s="2" t="inlineStr">
        <is>
          <t>rights related to copyright|
related rights|
right related to copyright|
neighbouring rights|
neighbouring right|
related right</t>
        </is>
      </c>
      <c r="AA199" s="2" t="inlineStr">
        <is>
          <t>1|
3|
1|
3|
1|
1</t>
        </is>
      </c>
      <c r="AB199" s="2" t="inlineStr">
        <is>
          <t xml:space="preserve">|
|
|
|
|
</t>
        </is>
      </c>
      <c r="AC199" t="inlineStr">
        <is>
          <t>rights that protect the interests of certain groups of right holders, whose activities in most cases relate to the reproduction and dissemination of works, such as performers, producers of sound recordings and broadcasting organizations</t>
        </is>
      </c>
      <c r="AD199" s="2" t="inlineStr">
        <is>
          <t>derecho conexo|
derecho afín</t>
        </is>
      </c>
      <c r="AE199" s="2" t="inlineStr">
        <is>
          <t>4|
3</t>
        </is>
      </c>
      <c r="AF199" s="2" t="inlineStr">
        <is>
          <t xml:space="preserve">|
</t>
        </is>
      </c>
      <c r="AG199" t="inlineStr">
        <is>
          <t>Derechos emparentados con el derecho de autor, que tienen las personas que aunque no son autoras de una obra, han contribuido activamente con la misma.</t>
        </is>
      </c>
      <c r="AH199" s="2" t="inlineStr">
        <is>
          <t>autoriõigusega kaasnev õigus</t>
        </is>
      </c>
      <c r="AI199" s="2" t="inlineStr">
        <is>
          <t>3</t>
        </is>
      </c>
      <c r="AJ199" s="2" t="inlineStr">
        <is>
          <t/>
        </is>
      </c>
      <c r="AK199" t="inlineStr">
        <is>
          <t>õigus teoste esitajatele, fonogrammitootjatele ning televisiooni- ja raadioteenuse osutajatele</t>
        </is>
      </c>
      <c r="AL199" s="2" t="inlineStr">
        <is>
          <t>lähioikeudet</t>
        </is>
      </c>
      <c r="AM199" s="2" t="inlineStr">
        <is>
          <t>3</t>
        </is>
      </c>
      <c r="AN199" s="2" t="inlineStr">
        <is>
          <t/>
        </is>
      </c>
      <c r="AO199" t="inlineStr">
        <is>
          <t>tekijänoikeuslaissa (1961/404) säädetyt oikeudet, joita ovat mm. esittävien taiteilijoiden (esim. muusikoiden ja näyttelijöiden), äänite- ja elokuvatuottajien ja valokuvaajien oikeudet sekä luettelo- ja tietokantasuoja, radio- ja tv-yritysten oikeudet, oikeus valokuvaan sekä uutissuoja. Lähioikeuksien suojan kohteena ei ole teos vaan suoritus.</t>
        </is>
      </c>
      <c r="AP199" s="2" t="inlineStr">
        <is>
          <t>droits connexes|
droits voisins</t>
        </is>
      </c>
      <c r="AQ199" s="2" t="inlineStr">
        <is>
          <t>3|
3</t>
        </is>
      </c>
      <c r="AR199" s="2" t="inlineStr">
        <is>
          <t xml:space="preserve">|
</t>
        </is>
      </c>
      <c r="AS199" t="inlineStr">
        <is>
          <t>Droits apparentés aux droits d'auteurs qui assurent une protection légale à certains auxiliaires de la création artistique (artistes-interprètes, entreprises de communication audiovisuelle, producteurs)</t>
        </is>
      </c>
      <c r="AT199" s="2" t="inlineStr">
        <is>
          <t>ceart gaolmhar</t>
        </is>
      </c>
      <c r="AU199" s="2" t="inlineStr">
        <is>
          <t>3</t>
        </is>
      </c>
      <c r="AV199" s="2" t="inlineStr">
        <is>
          <t/>
        </is>
      </c>
      <c r="AW199" t="inlineStr">
        <is>
          <t/>
        </is>
      </c>
      <c r="AX199" s="2" t="inlineStr">
        <is>
          <t>srodno pravo|
pravo srodno autorskom pravu</t>
        </is>
      </c>
      <c r="AY199" s="2" t="inlineStr">
        <is>
          <t>3|
3</t>
        </is>
      </c>
      <c r="AZ199" s="2" t="inlineStr">
        <is>
          <t xml:space="preserve">|
</t>
        </is>
      </c>
      <c r="BA199" t="inlineStr">
        <is>
          <t/>
        </is>
      </c>
      <c r="BB199" s="2" t="inlineStr">
        <is>
          <t>szomszédos jog|
szerzői joggal szomszédos jog</t>
        </is>
      </c>
      <c r="BC199" s="2" t="inlineStr">
        <is>
          <t>4|
4</t>
        </is>
      </c>
      <c r="BD199" s="2" t="inlineStr">
        <is>
          <t xml:space="preserve">|
</t>
        </is>
      </c>
      <c r="BE199" t="inlineStr">
        <is>
          <t>A szerzői alkotások sajátos felhasználását (elsősorban rögzítését, terjesztését, sugárzását, előadását) végzők érdekeit védő jogok.</t>
        </is>
      </c>
      <c r="BF199" s="2" t="inlineStr">
        <is>
          <t>diritti vicini|
diritto connesso</t>
        </is>
      </c>
      <c r="BG199" s="2" t="inlineStr">
        <is>
          <t>3|
4</t>
        </is>
      </c>
      <c r="BH199" s="2" t="inlineStr">
        <is>
          <t xml:space="preserve">|
</t>
        </is>
      </c>
      <c r="BI199" t="inlineStr">
        <is>
          <t>serie di diritti che la legge riconosce non all'autore dell'opera ma ad altri soggetti ad esso comunque collegati o affini (artisti interpreti, esecutori, produttori di dischi, emittenti radiofoniche, ecc.)</t>
        </is>
      </c>
      <c r="BJ199" s="2" t="inlineStr">
        <is>
          <t>gretutinė teisė</t>
        </is>
      </c>
      <c r="BK199" s="2" t="inlineStr">
        <is>
          <t>3</t>
        </is>
      </c>
      <c r="BL199" s="2" t="inlineStr">
        <is>
          <t/>
        </is>
      </c>
      <c r="BM199" t="inlineStr">
        <is>
          <t>atlikėjo, fonogramų gamintojo, transliuojančiosios organizacijos ir audiovizualinio kūrinio (filmo) pirmojo įrašo gamintojo teisė</t>
        </is>
      </c>
      <c r="BN199" s="2" t="inlineStr">
        <is>
          <t>blakustiesības</t>
        </is>
      </c>
      <c r="BO199" s="2" t="inlineStr">
        <is>
          <t>3</t>
        </is>
      </c>
      <c r="BP199" s="2" t="inlineStr">
        <is>
          <t/>
        </is>
      </c>
      <c r="BQ199" t="inlineStr">
        <is>
          <t>Saskaņā ar Latvijas Republikas autortiesību likumu – "blakustiesības ir izpildītāju, fonogrammu producentu, filmu producentu un raidorganizāciju tiesības."&lt;br&gt;ES tiesību aktos blakustiesības sīkāk definētas Eiropas Parlamenta un Padomes Direktīvas 2006/115/EK 7.–10. pantā ( skatīt: &lt;a href="http://eur-lex.europa.eu/legal-content/LV/TXT/?uri=CELEX:32006L0115" target="_blank"&gt;CELEX:32006L0115/LV&lt;/a&gt; ).</t>
        </is>
      </c>
      <c r="BR199" s="2" t="inlineStr">
        <is>
          <t>dritt relatat</t>
        </is>
      </c>
      <c r="BS199" s="2" t="inlineStr">
        <is>
          <t>3</t>
        </is>
      </c>
      <c r="BT199" s="2" t="inlineStr">
        <is>
          <t/>
        </is>
      </c>
      <c r="BU199" t="inlineStr">
        <is>
          <t>dritt li jipproteġi l-interessi ta' ċerti gruppi ta' detenturi ta' dritt, li l-attivitajiet tagħhom fil-parti l-kbira tal-każijiet huma marbuta mar-riproduzzjoni u t-tixrid ta' xogħlijiet kreattivi, bħal interpreti, produtturi ta' reġistrazzjonijiet bl-awdjo u organizzazzjonijiet tax-xandir</t>
        </is>
      </c>
      <c r="BV199" s="2" t="inlineStr">
        <is>
          <t>naburig recht|
verwant recht</t>
        </is>
      </c>
      <c r="BW199" s="2" t="inlineStr">
        <is>
          <t>3|
3</t>
        </is>
      </c>
      <c r="BX199" s="2" t="inlineStr">
        <is>
          <t xml:space="preserve">|
</t>
        </is>
      </c>
      <c r="BY199" t="inlineStr">
        <is>
          <t>Rechten van uitvoerende kunstenaars op de interpretatie van de onder het auteursrecht vallende artistieke creatie (bijv. musicus, danser, toneelspeler, fonogrammen)</t>
        </is>
      </c>
      <c r="BZ199" s="2" t="inlineStr">
        <is>
          <t>prawo pokrewne|
prawo pokrewne prawu autorskiemu</t>
        </is>
      </c>
      <c r="CA199" s="2" t="inlineStr">
        <is>
          <t>3|
3</t>
        </is>
      </c>
      <c r="CB199" s="2" t="inlineStr">
        <is>
          <t xml:space="preserve">|
</t>
        </is>
      </c>
      <c r="CC199" t="inlineStr">
        <is>
          <t>Prawa pokrewne - rodzaj praw własności intelektualnej, podobnych do praw autorskich.&lt;br&gt; Są to prawa podmiotowe: &lt;br&gt; a) zbywalne &lt;br&gt; b) bezwzględne &lt;br&gt; c) powstające obok praw autorskich &lt;br&gt; W polskim prawie reguluje je ustawa z 4 lutego 1994 o prawie autorskim i prawach pokrewnych (Dz.U. 1994 nr 24 poz. 83 z późn. zm.)</t>
        </is>
      </c>
      <c r="CD199" s="2" t="inlineStr">
        <is>
          <t>direitos conexos</t>
        </is>
      </c>
      <c r="CE199" s="2" t="inlineStr">
        <is>
          <t>3</t>
        </is>
      </c>
      <c r="CF199" s="2" t="inlineStr">
        <is>
          <t/>
        </is>
      </c>
      <c r="CG199" t="inlineStr">
        <is>
          <t/>
        </is>
      </c>
      <c r="CH199" s="2" t="inlineStr">
        <is>
          <t>drept conex</t>
        </is>
      </c>
      <c r="CI199" s="2" t="inlineStr">
        <is>
          <t>3</t>
        </is>
      </c>
      <c r="CJ199" s="2" t="inlineStr">
        <is>
          <t/>
        </is>
      </c>
      <c r="CK199" t="inlineStr">
        <is>
          <t>drepturi ai căror titulari sunt artiștii interpreți sau executanți, pentru propriile interpretări ori execuții, producătorii de înregistrări sonore și producătorii de înregistrări audiovizuale, pentru propriile înregistrări, și organismele de radiodifuziune și de televiziune, pentru propriile emisiuni și servicii de programe</t>
        </is>
      </c>
      <c r="CL199" s="2" t="inlineStr">
        <is>
          <t>právo súvisiace s autorským právom</t>
        </is>
      </c>
      <c r="CM199" s="2" t="inlineStr">
        <is>
          <t>3</t>
        </is>
      </c>
      <c r="CN199" s="2" t="inlineStr">
        <is>
          <t/>
        </is>
      </c>
      <c r="CO199" t="inlineStr">
        <is>
          <t>osobnostné a majetkové právo výkonného umelca, výrobcu zvukového a/alebo obrazového záznamu a vysielania</t>
        </is>
      </c>
      <c r="CP199" s="2" t="inlineStr">
        <is>
          <t>sorodna pravica|
avtorski sorodna pravica</t>
        </is>
      </c>
      <c r="CQ199" s="2" t="inlineStr">
        <is>
          <t>3|
3</t>
        </is>
      </c>
      <c r="CR199" s="2" t="inlineStr">
        <is>
          <t xml:space="preserve">|
</t>
        </is>
      </c>
      <c r="CS199" t="inlineStr">
        <is>
          <t>pravice, ki so sorodne avtorskim. Nosilci sorodnih pravic so izvajalci, proizvajalci fonogramov, filmski producenti, RTV organizacije, založniki in izdelovalci podatkovnih baz.</t>
        </is>
      </c>
      <c r="CT199" s="2" t="inlineStr">
        <is>
          <t>närstående rättighet</t>
        </is>
      </c>
      <c r="CU199" s="2" t="inlineStr">
        <is>
          <t>2</t>
        </is>
      </c>
      <c r="CV199" s="2" t="inlineStr">
        <is>
          <t/>
        </is>
      </c>
      <c r="CW199" t="inlineStr">
        <is>
          <t>rättighet för utövande konstnärer att förfoga över sina framföranden och för t.ex. film- och ljudframställare att förfoga över sina inspelningar</t>
        </is>
      </c>
    </row>
    <row r="200">
      <c r="A200" s="1" t="str">
        <f>HYPERLINK("https://iate.europa.eu/entry/result/828790/all", "828790")</f>
        <v>828790</v>
      </c>
      <c r="B200" t="inlineStr">
        <is>
          <t>ECONOMICS;TRADE;PRODUCTION, TECHNOLOGY AND RESEARCH</t>
        </is>
      </c>
      <c r="C200" t="inlineStr">
        <is>
          <t>ECONOMICS;TRADE|international trade|international trade;PRODUCTION, TECHNOLOGY AND RESEARCH|research and intellectual property|intellectual property</t>
        </is>
      </c>
      <c r="D200" t="inlineStr">
        <is>
          <t>no</t>
        </is>
      </c>
      <c r="E200" t="inlineStr">
        <is>
          <t/>
        </is>
      </c>
      <c r="F200" s="2" t="inlineStr">
        <is>
          <t>прехвърлител|
цедент</t>
        </is>
      </c>
      <c r="G200" s="2" t="inlineStr">
        <is>
          <t>4|
4</t>
        </is>
      </c>
      <c r="H200" s="2" t="inlineStr">
        <is>
          <t xml:space="preserve">|
</t>
        </is>
      </c>
      <c r="I200" t="inlineStr">
        <is>
          <t>кредитор, който прехвърля своето вземане на трето лице с цесия</t>
        </is>
      </c>
      <c r="J200" t="inlineStr">
        <is>
          <t/>
        </is>
      </c>
      <c r="K200" t="inlineStr">
        <is>
          <t/>
        </is>
      </c>
      <c r="L200" t="inlineStr">
        <is>
          <t/>
        </is>
      </c>
      <c r="M200" t="inlineStr">
        <is>
          <t/>
        </is>
      </c>
      <c r="N200" s="2" t="inlineStr">
        <is>
          <t>overdrager|
cedent</t>
        </is>
      </c>
      <c r="O200" s="2" t="inlineStr">
        <is>
          <t>4|
4</t>
        </is>
      </c>
      <c r="P200" s="2" t="inlineStr">
        <is>
          <t xml:space="preserve">|
</t>
        </is>
      </c>
      <c r="Q200" t="inlineStr">
        <is>
          <t>"cedent: den, der overdrager en fordring; cession: overdragelse af en fordring."</t>
        </is>
      </c>
      <c r="R200" s="2" t="inlineStr">
        <is>
          <t>Zedent|
Übertragender|
Veräusserer</t>
        </is>
      </c>
      <c r="S200" s="2" t="inlineStr">
        <is>
          <t>3|
3|
3</t>
        </is>
      </c>
      <c r="T200" s="2" t="inlineStr">
        <is>
          <t xml:space="preserve">|
|
</t>
        </is>
      </c>
      <c r="U200" t="inlineStr">
        <is>
          <t/>
        </is>
      </c>
      <c r="V200" s="2" t="inlineStr">
        <is>
          <t>εκχωρών</t>
        </is>
      </c>
      <c r="W200" s="2" t="inlineStr">
        <is>
          <t>3</t>
        </is>
      </c>
      <c r="X200" s="2" t="inlineStr">
        <is>
          <t/>
        </is>
      </c>
      <c r="Y200" t="inlineStr">
        <is>
          <t/>
        </is>
      </c>
      <c r="Z200" s="2" t="inlineStr">
        <is>
          <t>assignor|
transferor</t>
        </is>
      </c>
      <c r="AA200" s="2" t="inlineStr">
        <is>
          <t>3|
3</t>
        </is>
      </c>
      <c r="AB200" s="2" t="inlineStr">
        <is>
          <t xml:space="preserve">|
</t>
        </is>
      </c>
      <c r="AC200" t="inlineStr">
        <is>
          <t/>
        </is>
      </c>
      <c r="AD200" s="2" t="inlineStr">
        <is>
          <t>cedente</t>
        </is>
      </c>
      <c r="AE200" s="2" t="inlineStr">
        <is>
          <t>3</t>
        </is>
      </c>
      <c r="AF200" s="2" t="inlineStr">
        <is>
          <t/>
        </is>
      </c>
      <c r="AG200" t="inlineStr">
        <is>
          <t/>
        </is>
      </c>
      <c r="AH200" t="inlineStr">
        <is>
          <t/>
        </is>
      </c>
      <c r="AI200" t="inlineStr">
        <is>
          <t/>
        </is>
      </c>
      <c r="AJ200" t="inlineStr">
        <is>
          <t/>
        </is>
      </c>
      <c r="AK200" t="inlineStr">
        <is>
          <t/>
        </is>
      </c>
      <c r="AL200" t="inlineStr">
        <is>
          <t/>
        </is>
      </c>
      <c r="AM200" t="inlineStr">
        <is>
          <t/>
        </is>
      </c>
      <c r="AN200" t="inlineStr">
        <is>
          <t/>
        </is>
      </c>
      <c r="AO200" t="inlineStr">
        <is>
          <t/>
        </is>
      </c>
      <c r="AP200" s="2" t="inlineStr">
        <is>
          <t>cédant</t>
        </is>
      </c>
      <c r="AQ200" s="2" t="inlineStr">
        <is>
          <t>2</t>
        </is>
      </c>
      <c r="AR200" s="2" t="inlineStr">
        <is>
          <t/>
        </is>
      </c>
      <c r="AS200" t="inlineStr">
        <is>
          <t/>
        </is>
      </c>
      <c r="AT200" t="inlineStr">
        <is>
          <t/>
        </is>
      </c>
      <c r="AU200" t="inlineStr">
        <is>
          <t/>
        </is>
      </c>
      <c r="AV200" t="inlineStr">
        <is>
          <t/>
        </is>
      </c>
      <c r="AW200" t="inlineStr">
        <is>
          <t/>
        </is>
      </c>
      <c r="AX200" t="inlineStr">
        <is>
          <t/>
        </is>
      </c>
      <c r="AY200" t="inlineStr">
        <is>
          <t/>
        </is>
      </c>
      <c r="AZ200" t="inlineStr">
        <is>
          <t/>
        </is>
      </c>
      <c r="BA200" t="inlineStr">
        <is>
          <t/>
        </is>
      </c>
      <c r="BB200" t="inlineStr">
        <is>
          <t/>
        </is>
      </c>
      <c r="BC200" t="inlineStr">
        <is>
          <t/>
        </is>
      </c>
      <c r="BD200" t="inlineStr">
        <is>
          <t/>
        </is>
      </c>
      <c r="BE200" t="inlineStr">
        <is>
          <t/>
        </is>
      </c>
      <c r="BF200" s="2" t="inlineStr">
        <is>
          <t>soggetto conferente</t>
        </is>
      </c>
      <c r="BG200" s="2" t="inlineStr">
        <is>
          <t>3</t>
        </is>
      </c>
      <c r="BH200" s="2" t="inlineStr">
        <is>
          <t/>
        </is>
      </c>
      <c r="BI200" t="inlineStr">
        <is>
          <t/>
        </is>
      </c>
      <c r="BJ200" t="inlineStr">
        <is>
          <t/>
        </is>
      </c>
      <c r="BK200" t="inlineStr">
        <is>
          <t/>
        </is>
      </c>
      <c r="BL200" t="inlineStr">
        <is>
          <t/>
        </is>
      </c>
      <c r="BM200" t="inlineStr">
        <is>
          <t/>
        </is>
      </c>
      <c r="BN200" t="inlineStr">
        <is>
          <t/>
        </is>
      </c>
      <c r="BO200" t="inlineStr">
        <is>
          <t/>
        </is>
      </c>
      <c r="BP200" t="inlineStr">
        <is>
          <t/>
        </is>
      </c>
      <c r="BQ200" t="inlineStr">
        <is>
          <t/>
        </is>
      </c>
      <c r="BR200" s="2" t="inlineStr">
        <is>
          <t>ċedent</t>
        </is>
      </c>
      <c r="BS200" s="2" t="inlineStr">
        <is>
          <t>3</t>
        </is>
      </c>
      <c r="BT200" s="2" t="inlineStr">
        <is>
          <t/>
        </is>
      </c>
      <c r="BU200" t="inlineStr">
        <is>
          <t/>
        </is>
      </c>
      <c r="BV200" s="2" t="inlineStr">
        <is>
          <t>vervreemder|
cedent</t>
        </is>
      </c>
      <c r="BW200" s="2" t="inlineStr">
        <is>
          <t>3|
3</t>
        </is>
      </c>
      <c r="BX200" s="2" t="inlineStr">
        <is>
          <t xml:space="preserve">|
</t>
        </is>
      </c>
      <c r="BY200" t="inlineStr">
        <is>
          <t/>
        </is>
      </c>
      <c r="BZ200" t="inlineStr">
        <is>
          <t/>
        </is>
      </c>
      <c r="CA200" t="inlineStr">
        <is>
          <t/>
        </is>
      </c>
      <c r="CB200" t="inlineStr">
        <is>
          <t/>
        </is>
      </c>
      <c r="CC200" t="inlineStr">
        <is>
          <t/>
        </is>
      </c>
      <c r="CD200" t="inlineStr">
        <is>
          <t/>
        </is>
      </c>
      <c r="CE200" t="inlineStr">
        <is>
          <t/>
        </is>
      </c>
      <c r="CF200" t="inlineStr">
        <is>
          <t/>
        </is>
      </c>
      <c r="CG200" t="inlineStr">
        <is>
          <t/>
        </is>
      </c>
      <c r="CH200" t="inlineStr">
        <is>
          <t/>
        </is>
      </c>
      <c r="CI200" t="inlineStr">
        <is>
          <t/>
        </is>
      </c>
      <c r="CJ200" t="inlineStr">
        <is>
          <t/>
        </is>
      </c>
      <c r="CK200" t="inlineStr">
        <is>
          <t/>
        </is>
      </c>
      <c r="CL200" t="inlineStr">
        <is>
          <t/>
        </is>
      </c>
      <c r="CM200" t="inlineStr">
        <is>
          <t/>
        </is>
      </c>
      <c r="CN200" t="inlineStr">
        <is>
          <t/>
        </is>
      </c>
      <c r="CO200" t="inlineStr">
        <is>
          <t/>
        </is>
      </c>
      <c r="CP200" t="inlineStr">
        <is>
          <t/>
        </is>
      </c>
      <c r="CQ200" t="inlineStr">
        <is>
          <t/>
        </is>
      </c>
      <c r="CR200" t="inlineStr">
        <is>
          <t/>
        </is>
      </c>
      <c r="CS200" t="inlineStr">
        <is>
          <t/>
        </is>
      </c>
      <c r="CT200" s="2" t="inlineStr">
        <is>
          <t>överlåtare</t>
        </is>
      </c>
      <c r="CU200" s="2" t="inlineStr">
        <is>
          <t>3</t>
        </is>
      </c>
      <c r="CV200" s="2" t="inlineStr">
        <is>
          <t/>
        </is>
      </c>
      <c r="CW200" t="inlineStr">
        <is>
          <t/>
        </is>
      </c>
    </row>
    <row r="201">
      <c r="A201" s="1" t="str">
        <f>HYPERLINK("https://iate.europa.eu/entry/result/3568412/all", "3568412")</f>
        <v>3568412</v>
      </c>
      <c r="B201" t="inlineStr">
        <is>
          <t>PRODUCTION, TECHNOLOGY AND RESEARCH</t>
        </is>
      </c>
      <c r="C201" t="inlineStr">
        <is>
          <t>PRODUCTION, TECHNOLOGY AND RESEARCH|research and intellectual property</t>
        </is>
      </c>
      <c r="D201" t="inlineStr">
        <is>
          <t>yes</t>
        </is>
      </c>
      <c r="E201" t="inlineStr">
        <is>
          <t/>
        </is>
      </c>
      <c r="F201" s="2" t="inlineStr">
        <is>
          <t>изчерпано произведение</t>
        </is>
      </c>
      <c r="G201" s="2" t="inlineStr">
        <is>
          <t>3</t>
        </is>
      </c>
      <c r="H201" s="2" t="inlineStr">
        <is>
          <t/>
        </is>
      </c>
      <c r="I201" t="inlineStr">
        <is>
          <t/>
        </is>
      </c>
      <c r="J201" s="2" t="inlineStr">
        <is>
          <t>komerčně nedostupné dílo|
dílo nedostupné na trhu</t>
        </is>
      </c>
      <c r="K201" s="2" t="inlineStr">
        <is>
          <t>3|
3</t>
        </is>
      </c>
      <c r="L201" s="2" t="inlineStr">
        <is>
          <t xml:space="preserve">|
</t>
        </is>
      </c>
      <c r="M201" t="inlineStr">
        <is>
          <t>dílo, které není v žádné ze svých verzí a provedení dostupné prostřednictvím běžných obchodních kanálů bez ohledu na existenci hmotných rozmnoženin v knihovnách a mezi veřejností</t>
        </is>
      </c>
      <c r="N201" s="2" t="inlineStr">
        <is>
          <t>værk, der ikke længere forhandles</t>
        </is>
      </c>
      <c r="O201" s="2" t="inlineStr">
        <is>
          <t>3</t>
        </is>
      </c>
      <c r="P201" s="2" t="inlineStr">
        <is>
          <t/>
        </is>
      </c>
      <c r="Q201" t="inlineStr">
        <is>
          <t>værk, der som helhed i alle sine versioner og udtryk ikke længere er tilgængeligt via normale handelskanaler og ikke med rimelighed kan forventes at blive det, herunder såvel værker, der tidligere har været tilgængelige via handelskanaler, som værker, der aldrig har været det</t>
        </is>
      </c>
      <c r="R201" s="2" t="inlineStr">
        <is>
          <t>vergriffenes Werk</t>
        </is>
      </c>
      <c r="S201" s="2" t="inlineStr">
        <is>
          <t>3</t>
        </is>
      </c>
      <c r="T201" s="2" t="inlineStr">
        <is>
          <t/>
        </is>
      </c>
      <c r="U201" t="inlineStr">
        <is>
          <t/>
        </is>
      </c>
      <c r="V201" s="2" t="inlineStr">
        <is>
          <t>έργο εκτός εμπορίου</t>
        </is>
      </c>
      <c r="W201" s="2" t="inlineStr">
        <is>
          <t>3</t>
        </is>
      </c>
      <c r="X201" s="2" t="inlineStr">
        <is>
          <t/>
        </is>
      </c>
      <c r="Y201" t="inlineStr">
        <is>
          <t/>
        </is>
      </c>
      <c r="Z201" s="2" t="inlineStr">
        <is>
          <t>out-of-commerce work</t>
        </is>
      </c>
      <c r="AA201" s="2" t="inlineStr">
        <is>
          <t>3</t>
        </is>
      </c>
      <c r="AB201" s="2" t="inlineStr">
        <is>
          <t/>
        </is>
      </c>
      <c r="AC201" t="inlineStr">
        <is>
          <t>work no longer commercially available in customary channels of commerce, regardless of the existence of tangible copies of the work in libraries and among the public</t>
        </is>
      </c>
      <c r="AD201" s="2" t="inlineStr">
        <is>
          <t>obras que están fuera del circuito comercial</t>
        </is>
      </c>
      <c r="AE201" s="2" t="inlineStr">
        <is>
          <t>3</t>
        </is>
      </c>
      <c r="AF201" s="2" t="inlineStr">
        <is>
          <t/>
        </is>
      </c>
      <c r="AG201" t="inlineStr">
        <is>
          <t/>
        </is>
      </c>
      <c r="AH201" s="2" t="inlineStr">
        <is>
          <t>teos, mida enam ei turustata</t>
        </is>
      </c>
      <c r="AI201" s="2" t="inlineStr">
        <is>
          <t>3</t>
        </is>
      </c>
      <c r="AJ201" s="2" t="inlineStr">
        <is>
          <t/>
        </is>
      </c>
      <c r="AK201" t="inlineStr">
        <is>
          <t/>
        </is>
      </c>
      <c r="AL201" s="2" t="inlineStr">
        <is>
          <t>kaupallisesta jakelusta poistunut teos|
teos, joka ei ole kaupallisesti saatavilla|
myynnistä poistunut teos</t>
        </is>
      </c>
      <c r="AM201" s="2" t="inlineStr">
        <is>
          <t>3|
3|
3</t>
        </is>
      </c>
      <c r="AN201" s="2" t="inlineStr">
        <is>
          <t xml:space="preserve">|
|
</t>
        </is>
      </c>
      <c r="AO201" t="inlineStr">
        <is>
          <t/>
        </is>
      </c>
      <c r="AP201" s="2" t="inlineStr">
        <is>
          <t>œuvre indisponible|
ouvrage indisponible</t>
        </is>
      </c>
      <c r="AQ201" s="2" t="inlineStr">
        <is>
          <t>3|
3</t>
        </is>
      </c>
      <c r="AR201" s="2" t="inlineStr">
        <is>
          <t xml:space="preserve">|
</t>
        </is>
      </c>
      <c r="AS201" t="inlineStr">
        <is>
          <t>œuvre dont la totalité, dans toutes ses versions et manifestations, n’est plus disponible dans les circuits commerciaux habituels, indépendamment de l’existence de copies matérielles dans les bibliothèques et au sein du public</t>
        </is>
      </c>
      <c r="AT201" s="2" t="inlineStr">
        <is>
          <t>saothar nach bhfuil ar fáil ar bhonn tráchtála</t>
        </is>
      </c>
      <c r="AU201" s="2" t="inlineStr">
        <is>
          <t>3</t>
        </is>
      </c>
      <c r="AV201" s="2" t="inlineStr">
        <is>
          <t/>
        </is>
      </c>
      <c r="AW201" t="inlineStr">
        <is>
          <t/>
        </is>
      </c>
      <c r="AX201" s="2" t="inlineStr">
        <is>
          <t>nedostupno djelo</t>
        </is>
      </c>
      <c r="AY201" s="2" t="inlineStr">
        <is>
          <t>3</t>
        </is>
      </c>
      <c r="AZ201" s="2" t="inlineStr">
        <is>
          <t/>
        </is>
      </c>
      <c r="BA201" t="inlineStr">
        <is>
          <t/>
        </is>
      </c>
      <c r="BB201" s="2" t="inlineStr">
        <is>
          <t>a kereskedelemben már nem kapható mű|
kereskedelmi forgalomból kivont mű</t>
        </is>
      </c>
      <c r="BC201" s="2" t="inlineStr">
        <is>
          <t>4|
4</t>
        </is>
      </c>
      <c r="BD201" s="2" t="inlineStr">
        <is>
          <t>|
preferred</t>
        </is>
      </c>
      <c r="BE201" t="inlineStr">
        <is>
          <t/>
        </is>
      </c>
      <c r="BF201" s="2" t="inlineStr">
        <is>
          <t>opera fuori commercio</t>
        </is>
      </c>
      <c r="BG201" s="2" t="inlineStr">
        <is>
          <t>3</t>
        </is>
      </c>
      <c r="BH201" s="2" t="inlineStr">
        <is>
          <t/>
        </is>
      </c>
      <c r="BI201" t="inlineStr">
        <is>
          <t>opera non più disponibile sui canali di vendita che può essere ancora coperta dai diritti di proprietà intellettuale</t>
        </is>
      </c>
      <c r="BJ201" s="2" t="inlineStr">
        <is>
          <t>kūrinys, kuriuo nebeprekiaujama</t>
        </is>
      </c>
      <c r="BK201" s="2" t="inlineStr">
        <is>
          <t>3</t>
        </is>
      </c>
      <c r="BL201" s="2" t="inlineStr">
        <is>
          <t/>
        </is>
      </c>
      <c r="BM201" t="inlineStr">
        <is>
          <t>kūrinys, kuris nebeparduodamas įprastiniais viešosios prekybos būdais</t>
        </is>
      </c>
      <c r="BN201" s="2" t="inlineStr">
        <is>
          <t>komerciāli nepieejami darbi|
vairs netirgoti darbi</t>
        </is>
      </c>
      <c r="BO201" s="2" t="inlineStr">
        <is>
          <t>2|
2</t>
        </is>
      </c>
      <c r="BP201" s="2" t="inlineStr">
        <is>
          <t>|
preferred</t>
        </is>
      </c>
      <c r="BQ201" t="inlineStr">
        <is>
          <t>darbi, kas parastajos tirdzniecības kanālos vairs nav komerciāli pieejami, lai gan bibliotēku un sabiedrības rīcībā ir šo darbu eksemplāri</t>
        </is>
      </c>
      <c r="BR201" s="2" t="inlineStr">
        <is>
          <t>biċċa xogħol li m'għadhiex fis-suq|
biċċa xogħol li m'għadhiex fil-kummerċ|
biċċa xogħol li mhijiex fil-kummerċ</t>
        </is>
      </c>
      <c r="BS201" s="2" t="inlineStr">
        <is>
          <t>3|
3|
3</t>
        </is>
      </c>
      <c r="BT201" s="2" t="inlineStr">
        <is>
          <t xml:space="preserve">|
|
</t>
        </is>
      </c>
      <c r="BU201" t="inlineStr">
        <is>
          <t>xogħlijiet li għadhom protetti bid-drittijiet tal-awtur iżda li m'għadhomx disponibbli biex jinxtraw fiċ-ċirkwiti tradizzjonali tal-kummerċ</t>
        </is>
      </c>
      <c r="BV201" s="2" t="inlineStr">
        <is>
          <t>werk dat niet meer in de handel verkrijgbaar is|
werk dat uit de handel is|
werk dat niet meer in de handel is</t>
        </is>
      </c>
      <c r="BW201" s="2" t="inlineStr">
        <is>
          <t>2|
2|
2</t>
        </is>
      </c>
      <c r="BX201" s="2" t="inlineStr">
        <is>
          <t xml:space="preserve">|
|
</t>
        </is>
      </c>
      <c r="BY201" t="inlineStr">
        <is>
          <t>werk dat nog wordt beschermd door het auteursrecht, maar niet meer beschikbaar is in de handel via de gebruikelijke handelskanalen, met uitzondering van tastbare kopieën van het werk in bibliotheken of bij het publiek (inclusief in tweedehandsboekenwinkels of antiquariaten)</t>
        </is>
      </c>
      <c r="BZ201" s="2" t="inlineStr">
        <is>
          <t>dzieło pozostające poza obrotem handlowym|
utwór niedostępny w obrocie handlowym|
utwór nieobecny w obrocie rynkowym</t>
        </is>
      </c>
      <c r="CA201" s="2" t="inlineStr">
        <is>
          <t>3|
3|
3</t>
        </is>
      </c>
      <c r="CB201" s="2" t="inlineStr">
        <is>
          <t xml:space="preserve">|
preferred|
</t>
        </is>
      </c>
      <c r="CC201" t="inlineStr">
        <is>
          <t>utwór opublikowany drukiem, który nie jest dostępny dla odbiorców w obrocie za zezwoleniem uprawnionych, którym przysługują autorskie prawa majątkowe, w postaci egzemplarzy wprowadzanych do obrotu w liczbie zaspokajającej racjonalne potrzeby odbiorców ani w drodze ich udostępniania publicznego w taki sposób, aby każdy mógł mieć do nich dostęp w miejscu i czasie przez siebie wybranym</t>
        </is>
      </c>
      <c r="CD201" s="2" t="inlineStr">
        <is>
          <t>obra que deixou de ser comercializada</t>
        </is>
      </c>
      <c r="CE201" s="2" t="inlineStr">
        <is>
          <t>3</t>
        </is>
      </c>
      <c r="CF201" s="2" t="inlineStr">
        <is>
          <t/>
        </is>
      </c>
      <c r="CG201" t="inlineStr">
        <is>
          <t/>
        </is>
      </c>
      <c r="CH201" s="2" t="inlineStr">
        <is>
          <t>operă aflată în afara circuitului comercial</t>
        </is>
      </c>
      <c r="CI201" s="2" t="inlineStr">
        <is>
          <t>3</t>
        </is>
      </c>
      <c r="CJ201" s="2" t="inlineStr">
        <is>
          <t/>
        </is>
      </c>
      <c r="CK201" t="inlineStr">
        <is>
          <t/>
        </is>
      </c>
      <c r="CL201" s="2" t="inlineStr">
        <is>
          <t>obchodne nedostupné dielo</t>
        </is>
      </c>
      <c r="CM201" s="2" t="inlineStr">
        <is>
          <t>3</t>
        </is>
      </c>
      <c r="CN201" s="2" t="inlineStr">
        <is>
          <t/>
        </is>
      </c>
      <c r="CO201" t="inlineStr">
        <is>
          <t>dielo, ktoré nie je dostupné v bežných obchodných kanáloch, napriek tomu, že existujú jeho hmotné kópie, ktoré sú uložené napr. v knižnici, archíve alebo múzeu či u jednotlivcov</t>
        </is>
      </c>
      <c r="CP201" s="2" t="inlineStr">
        <is>
          <t>razprodano delo</t>
        </is>
      </c>
      <c r="CQ201" s="2" t="inlineStr">
        <is>
          <t>2</t>
        </is>
      </c>
      <c r="CR201" s="2" t="inlineStr">
        <is>
          <t/>
        </is>
      </c>
      <c r="CS201" t="inlineStr">
        <is>
          <t/>
        </is>
      </c>
      <c r="CT201" s="2" t="inlineStr">
        <is>
          <t>utgånget verk</t>
        </is>
      </c>
      <c r="CU201" s="2" t="inlineStr">
        <is>
          <t>2</t>
        </is>
      </c>
      <c r="CV201" s="2" t="inlineStr">
        <is>
          <t/>
        </is>
      </c>
      <c r="CW201" t="inlineStr">
        <is>
          <t/>
        </is>
      </c>
    </row>
    <row r="202">
      <c r="A202" s="1" t="str">
        <f>HYPERLINK("https://iate.europa.eu/entry/result/1292134/all", "1292134")</f>
        <v>1292134</v>
      </c>
      <c r="B202" t="inlineStr">
        <is>
          <t>SOCIAL QUESTIONS;EDUCATION AND COMMUNICATIONS;PRODUCTION, TECHNOLOGY AND RESEARCH</t>
        </is>
      </c>
      <c r="C202" t="inlineStr">
        <is>
          <t>SOCIAL QUESTIONS|culture and religion|arts;EDUCATION AND COMMUNICATIONS|communications|audiovisual equipment;PRODUCTION, TECHNOLOGY AND RESEARCH|research and intellectual property|intellectual property</t>
        </is>
      </c>
      <c r="D202" t="inlineStr">
        <is>
          <t>no</t>
        </is>
      </c>
      <c r="E202" t="inlineStr">
        <is>
          <t/>
        </is>
      </c>
      <c r="F202" t="inlineStr">
        <is>
          <t/>
        </is>
      </c>
      <c r="G202" t="inlineStr">
        <is>
          <t/>
        </is>
      </c>
      <c r="H202" t="inlineStr">
        <is>
          <t/>
        </is>
      </c>
      <c r="I202" t="inlineStr">
        <is>
          <t/>
        </is>
      </c>
      <c r="J202" t="inlineStr">
        <is>
          <t/>
        </is>
      </c>
      <c r="K202" t="inlineStr">
        <is>
          <t/>
        </is>
      </c>
      <c r="L202" t="inlineStr">
        <is>
          <t/>
        </is>
      </c>
      <c r="M202" t="inlineStr">
        <is>
          <t/>
        </is>
      </c>
      <c r="N202" t="inlineStr">
        <is>
          <t/>
        </is>
      </c>
      <c r="O202" t="inlineStr">
        <is>
          <t/>
        </is>
      </c>
      <c r="P202" t="inlineStr">
        <is>
          <t/>
        </is>
      </c>
      <c r="Q202" t="inlineStr">
        <is>
          <t/>
        </is>
      </c>
      <c r="R202" t="inlineStr">
        <is>
          <t/>
        </is>
      </c>
      <c r="S202" t="inlineStr">
        <is>
          <t/>
        </is>
      </c>
      <c r="T202" t="inlineStr">
        <is>
          <t/>
        </is>
      </c>
      <c r="U202" t="inlineStr">
        <is>
          <t/>
        </is>
      </c>
      <c r="V202" t="inlineStr">
        <is>
          <t/>
        </is>
      </c>
      <c r="W202" t="inlineStr">
        <is>
          <t/>
        </is>
      </c>
      <c r="X202" t="inlineStr">
        <is>
          <t/>
        </is>
      </c>
      <c r="Y202" t="inlineStr">
        <is>
          <t/>
        </is>
      </c>
      <c r="Z202" s="2" t="inlineStr">
        <is>
          <t>International Standard Recording Code|
ISRC</t>
        </is>
      </c>
      <c r="AA202" s="2" t="inlineStr">
        <is>
          <t>2|
4</t>
        </is>
      </c>
      <c r="AB202" s="2" t="inlineStr">
        <is>
          <t xml:space="preserve">|
</t>
        </is>
      </c>
      <c r="AC202" t="inlineStr">
        <is>
          <t>international standard code for uniquely identifying sound recordings and music video recordings</t>
        </is>
      </c>
      <c r="AD202" t="inlineStr">
        <is>
          <t/>
        </is>
      </c>
      <c r="AE202" t="inlineStr">
        <is>
          <t/>
        </is>
      </c>
      <c r="AF202" t="inlineStr">
        <is>
          <t/>
        </is>
      </c>
      <c r="AG202" t="inlineStr">
        <is>
          <t/>
        </is>
      </c>
      <c r="AH202" t="inlineStr">
        <is>
          <t/>
        </is>
      </c>
      <c r="AI202" t="inlineStr">
        <is>
          <t/>
        </is>
      </c>
      <c r="AJ202" t="inlineStr">
        <is>
          <t/>
        </is>
      </c>
      <c r="AK202" t="inlineStr">
        <is>
          <t/>
        </is>
      </c>
      <c r="AL202" t="inlineStr">
        <is>
          <t/>
        </is>
      </c>
      <c r="AM202" t="inlineStr">
        <is>
          <t/>
        </is>
      </c>
      <c r="AN202" t="inlineStr">
        <is>
          <t/>
        </is>
      </c>
      <c r="AO202" t="inlineStr">
        <is>
          <t/>
        </is>
      </c>
      <c r="AP202" t="inlineStr">
        <is>
          <t/>
        </is>
      </c>
      <c r="AQ202" t="inlineStr">
        <is>
          <t/>
        </is>
      </c>
      <c r="AR202" t="inlineStr">
        <is>
          <t/>
        </is>
      </c>
      <c r="AS202" t="inlineStr">
        <is>
          <t/>
        </is>
      </c>
      <c r="AT202" t="inlineStr">
        <is>
          <t/>
        </is>
      </c>
      <c r="AU202" t="inlineStr">
        <is>
          <t/>
        </is>
      </c>
      <c r="AV202" t="inlineStr">
        <is>
          <t/>
        </is>
      </c>
      <c r="AW202" t="inlineStr">
        <is>
          <t/>
        </is>
      </c>
      <c r="AX202" t="inlineStr">
        <is>
          <t/>
        </is>
      </c>
      <c r="AY202" t="inlineStr">
        <is>
          <t/>
        </is>
      </c>
      <c r="AZ202" t="inlineStr">
        <is>
          <t/>
        </is>
      </c>
      <c r="BA202" t="inlineStr">
        <is>
          <t/>
        </is>
      </c>
      <c r="BB202" t="inlineStr">
        <is>
          <t/>
        </is>
      </c>
      <c r="BC202" t="inlineStr">
        <is>
          <t/>
        </is>
      </c>
      <c r="BD202" t="inlineStr">
        <is>
          <t/>
        </is>
      </c>
      <c r="BE202" t="inlineStr">
        <is>
          <t/>
        </is>
      </c>
      <c r="BF202" t="inlineStr">
        <is>
          <t/>
        </is>
      </c>
      <c r="BG202" t="inlineStr">
        <is>
          <t/>
        </is>
      </c>
      <c r="BH202" t="inlineStr">
        <is>
          <t/>
        </is>
      </c>
      <c r="BI202" t="inlineStr">
        <is>
          <t/>
        </is>
      </c>
      <c r="BJ202" t="inlineStr">
        <is>
          <t/>
        </is>
      </c>
      <c r="BK202" t="inlineStr">
        <is>
          <t/>
        </is>
      </c>
      <c r="BL202" t="inlineStr">
        <is>
          <t/>
        </is>
      </c>
      <c r="BM202" t="inlineStr">
        <is>
          <t/>
        </is>
      </c>
      <c r="BN202" t="inlineStr">
        <is>
          <t/>
        </is>
      </c>
      <c r="BO202" t="inlineStr">
        <is>
          <t/>
        </is>
      </c>
      <c r="BP202" t="inlineStr">
        <is>
          <t/>
        </is>
      </c>
      <c r="BQ202" t="inlineStr">
        <is>
          <t/>
        </is>
      </c>
      <c r="BR202" t="inlineStr">
        <is>
          <t/>
        </is>
      </c>
      <c r="BS202" t="inlineStr">
        <is>
          <t/>
        </is>
      </c>
      <c r="BT202" t="inlineStr">
        <is>
          <t/>
        </is>
      </c>
      <c r="BU202" t="inlineStr">
        <is>
          <t/>
        </is>
      </c>
      <c r="BV202" t="inlineStr">
        <is>
          <t/>
        </is>
      </c>
      <c r="BW202" t="inlineStr">
        <is>
          <t/>
        </is>
      </c>
      <c r="BX202" t="inlineStr">
        <is>
          <t/>
        </is>
      </c>
      <c r="BY202" t="inlineStr">
        <is>
          <t/>
        </is>
      </c>
      <c r="BZ202" t="inlineStr">
        <is>
          <t/>
        </is>
      </c>
      <c r="CA202" t="inlineStr">
        <is>
          <t/>
        </is>
      </c>
      <c r="CB202" t="inlineStr">
        <is>
          <t/>
        </is>
      </c>
      <c r="CC202" t="inlineStr">
        <is>
          <t/>
        </is>
      </c>
      <c r="CD202" t="inlineStr">
        <is>
          <t/>
        </is>
      </c>
      <c r="CE202" t="inlineStr">
        <is>
          <t/>
        </is>
      </c>
      <c r="CF202" t="inlineStr">
        <is>
          <t/>
        </is>
      </c>
      <c r="CG202" t="inlineStr">
        <is>
          <t/>
        </is>
      </c>
      <c r="CH202" t="inlineStr">
        <is>
          <t/>
        </is>
      </c>
      <c r="CI202" t="inlineStr">
        <is>
          <t/>
        </is>
      </c>
      <c r="CJ202" t="inlineStr">
        <is>
          <t/>
        </is>
      </c>
      <c r="CK202" t="inlineStr">
        <is>
          <t/>
        </is>
      </c>
      <c r="CL202" t="inlineStr">
        <is>
          <t/>
        </is>
      </c>
      <c r="CM202" t="inlineStr">
        <is>
          <t/>
        </is>
      </c>
      <c r="CN202" t="inlineStr">
        <is>
          <t/>
        </is>
      </c>
      <c r="CO202" t="inlineStr">
        <is>
          <t/>
        </is>
      </c>
      <c r="CP202" t="inlineStr">
        <is>
          <t/>
        </is>
      </c>
      <c r="CQ202" t="inlineStr">
        <is>
          <t/>
        </is>
      </c>
      <c r="CR202" t="inlineStr">
        <is>
          <t/>
        </is>
      </c>
      <c r="CS202" t="inlineStr">
        <is>
          <t/>
        </is>
      </c>
      <c r="CT202" t="inlineStr">
        <is>
          <t/>
        </is>
      </c>
      <c r="CU202" t="inlineStr">
        <is>
          <t/>
        </is>
      </c>
      <c r="CV202" t="inlineStr">
        <is>
          <t/>
        </is>
      </c>
      <c r="CW202" t="inlineStr">
        <is>
          <t/>
        </is>
      </c>
    </row>
    <row r="203">
      <c r="A203" s="1" t="str">
        <f>HYPERLINK("https://iate.europa.eu/entry/result/1878133/all", "1878133")</f>
        <v>1878133</v>
      </c>
      <c r="B203" t="inlineStr">
        <is>
          <t>EDUCATION AND COMMUNICATIONS</t>
        </is>
      </c>
      <c r="C203" t="inlineStr">
        <is>
          <t>EDUCATION AND COMMUNICATIONS|documentation;EDUCATION AND COMMUNICATIONS|communications|means of communication</t>
        </is>
      </c>
      <c r="D203" t="inlineStr">
        <is>
          <t>no</t>
        </is>
      </c>
      <c r="E203" t="inlineStr">
        <is>
          <t/>
        </is>
      </c>
      <c r="F203" t="inlineStr">
        <is>
          <t/>
        </is>
      </c>
      <c r="G203" t="inlineStr">
        <is>
          <t/>
        </is>
      </c>
      <c r="H203" t="inlineStr">
        <is>
          <t/>
        </is>
      </c>
      <c r="I203" t="inlineStr">
        <is>
          <t/>
        </is>
      </c>
      <c r="J203" t="inlineStr">
        <is>
          <t/>
        </is>
      </c>
      <c r="K203" t="inlineStr">
        <is>
          <t/>
        </is>
      </c>
      <c r="L203" t="inlineStr">
        <is>
          <t/>
        </is>
      </c>
      <c r="M203" t="inlineStr">
        <is>
          <t/>
        </is>
      </c>
      <c r="N203" t="inlineStr">
        <is>
          <t/>
        </is>
      </c>
      <c r="O203" t="inlineStr">
        <is>
          <t/>
        </is>
      </c>
      <c r="P203" t="inlineStr">
        <is>
          <t/>
        </is>
      </c>
      <c r="Q203" t="inlineStr">
        <is>
          <t/>
        </is>
      </c>
      <c r="R203" t="inlineStr">
        <is>
          <t/>
        </is>
      </c>
      <c r="S203" t="inlineStr">
        <is>
          <t/>
        </is>
      </c>
      <c r="T203" t="inlineStr">
        <is>
          <t/>
        </is>
      </c>
      <c r="U203" t="inlineStr">
        <is>
          <t/>
        </is>
      </c>
      <c r="V203" t="inlineStr">
        <is>
          <t/>
        </is>
      </c>
      <c r="W203" t="inlineStr">
        <is>
          <t/>
        </is>
      </c>
      <c r="X203" t="inlineStr">
        <is>
          <t/>
        </is>
      </c>
      <c r="Y203" t="inlineStr">
        <is>
          <t/>
        </is>
      </c>
      <c r="Z203" s="2" t="inlineStr">
        <is>
          <t>ISAN|
international standard audiovisual number</t>
        </is>
      </c>
      <c r="AA203" s="2" t="inlineStr">
        <is>
          <t>3|
3</t>
        </is>
      </c>
      <c r="AB203" s="2" t="inlineStr">
        <is>
          <t xml:space="preserve">|
</t>
        </is>
      </c>
      <c r="AC203" t="inlineStr">
        <is>
          <t>a voluntary numbering system for the identification of audiovisual works. It provides a unique, internationally recognised and permanent reference number for each audiovisual work</t>
        </is>
      </c>
      <c r="AD203" t="inlineStr">
        <is>
          <t/>
        </is>
      </c>
      <c r="AE203" t="inlineStr">
        <is>
          <t/>
        </is>
      </c>
      <c r="AF203" t="inlineStr">
        <is>
          <t/>
        </is>
      </c>
      <c r="AG203" t="inlineStr">
        <is>
          <t/>
        </is>
      </c>
      <c r="AH203" t="inlineStr">
        <is>
          <t/>
        </is>
      </c>
      <c r="AI203" t="inlineStr">
        <is>
          <t/>
        </is>
      </c>
      <c r="AJ203" t="inlineStr">
        <is>
          <t/>
        </is>
      </c>
      <c r="AK203" t="inlineStr">
        <is>
          <t/>
        </is>
      </c>
      <c r="AL203" t="inlineStr">
        <is>
          <t/>
        </is>
      </c>
      <c r="AM203" t="inlineStr">
        <is>
          <t/>
        </is>
      </c>
      <c r="AN203" t="inlineStr">
        <is>
          <t/>
        </is>
      </c>
      <c r="AO203" t="inlineStr">
        <is>
          <t/>
        </is>
      </c>
      <c r="AP203" s="2" t="inlineStr">
        <is>
          <t>numéro international normalisé des oeuvres audiovisuelles|
numéro ISAN|
ISAN|
numérotation audiovisuelle internationale normalisée</t>
        </is>
      </c>
      <c r="AQ203" s="2" t="inlineStr">
        <is>
          <t>3|
3|
3|
3</t>
        </is>
      </c>
      <c r="AR203" s="2" t="inlineStr">
        <is>
          <t xml:space="preserve">|
|
|
</t>
        </is>
      </c>
      <c r="AS203" t="inlineStr">
        <is>
          <t/>
        </is>
      </c>
      <c r="AT203" t="inlineStr">
        <is>
          <t/>
        </is>
      </c>
      <c r="AU203" t="inlineStr">
        <is>
          <t/>
        </is>
      </c>
      <c r="AV203" t="inlineStr">
        <is>
          <t/>
        </is>
      </c>
      <c r="AW203" t="inlineStr">
        <is>
          <t/>
        </is>
      </c>
      <c r="AX203" t="inlineStr">
        <is>
          <t/>
        </is>
      </c>
      <c r="AY203" t="inlineStr">
        <is>
          <t/>
        </is>
      </c>
      <c r="AZ203" t="inlineStr">
        <is>
          <t/>
        </is>
      </c>
      <c r="BA203" t="inlineStr">
        <is>
          <t/>
        </is>
      </c>
      <c r="BB203" t="inlineStr">
        <is>
          <t/>
        </is>
      </c>
      <c r="BC203" t="inlineStr">
        <is>
          <t/>
        </is>
      </c>
      <c r="BD203" t="inlineStr">
        <is>
          <t/>
        </is>
      </c>
      <c r="BE203" t="inlineStr">
        <is>
          <t/>
        </is>
      </c>
      <c r="BF203" t="inlineStr">
        <is>
          <t/>
        </is>
      </c>
      <c r="BG203" t="inlineStr">
        <is>
          <t/>
        </is>
      </c>
      <c r="BH203" t="inlineStr">
        <is>
          <t/>
        </is>
      </c>
      <c r="BI203" t="inlineStr">
        <is>
          <t/>
        </is>
      </c>
      <c r="BJ203" t="inlineStr">
        <is>
          <t/>
        </is>
      </c>
      <c r="BK203" t="inlineStr">
        <is>
          <t/>
        </is>
      </c>
      <c r="BL203" t="inlineStr">
        <is>
          <t/>
        </is>
      </c>
      <c r="BM203" t="inlineStr">
        <is>
          <t/>
        </is>
      </c>
      <c r="BN203" t="inlineStr">
        <is>
          <t/>
        </is>
      </c>
      <c r="BO203" t="inlineStr">
        <is>
          <t/>
        </is>
      </c>
      <c r="BP203" t="inlineStr">
        <is>
          <t/>
        </is>
      </c>
      <c r="BQ203" t="inlineStr">
        <is>
          <t/>
        </is>
      </c>
      <c r="BR203" t="inlineStr">
        <is>
          <t/>
        </is>
      </c>
      <c r="BS203" t="inlineStr">
        <is>
          <t/>
        </is>
      </c>
      <c r="BT203" t="inlineStr">
        <is>
          <t/>
        </is>
      </c>
      <c r="BU203" t="inlineStr">
        <is>
          <t/>
        </is>
      </c>
      <c r="BV203" t="inlineStr">
        <is>
          <t/>
        </is>
      </c>
      <c r="BW203" t="inlineStr">
        <is>
          <t/>
        </is>
      </c>
      <c r="BX203" t="inlineStr">
        <is>
          <t/>
        </is>
      </c>
      <c r="BY203" t="inlineStr">
        <is>
          <t/>
        </is>
      </c>
      <c r="BZ203" t="inlineStr">
        <is>
          <t/>
        </is>
      </c>
      <c r="CA203" t="inlineStr">
        <is>
          <t/>
        </is>
      </c>
      <c r="CB203" t="inlineStr">
        <is>
          <t/>
        </is>
      </c>
      <c r="CC203" t="inlineStr">
        <is>
          <t/>
        </is>
      </c>
      <c r="CD203" t="inlineStr">
        <is>
          <t/>
        </is>
      </c>
      <c r="CE203" t="inlineStr">
        <is>
          <t/>
        </is>
      </c>
      <c r="CF203" t="inlineStr">
        <is>
          <t/>
        </is>
      </c>
      <c r="CG203" t="inlineStr">
        <is>
          <t/>
        </is>
      </c>
      <c r="CH203" t="inlineStr">
        <is>
          <t/>
        </is>
      </c>
      <c r="CI203" t="inlineStr">
        <is>
          <t/>
        </is>
      </c>
      <c r="CJ203" t="inlineStr">
        <is>
          <t/>
        </is>
      </c>
      <c r="CK203" t="inlineStr">
        <is>
          <t/>
        </is>
      </c>
      <c r="CL203" t="inlineStr">
        <is>
          <t/>
        </is>
      </c>
      <c r="CM203" t="inlineStr">
        <is>
          <t/>
        </is>
      </c>
      <c r="CN203" t="inlineStr">
        <is>
          <t/>
        </is>
      </c>
      <c r="CO203" t="inlineStr">
        <is>
          <t/>
        </is>
      </c>
      <c r="CP203" s="2" t="inlineStr">
        <is>
          <t>ISAN|
mednarodna standardna številka avdiovizualnega dela</t>
        </is>
      </c>
      <c r="CQ203" s="2" t="inlineStr">
        <is>
          <t>3|
3</t>
        </is>
      </c>
      <c r="CR203" s="2" t="inlineStr">
        <is>
          <t xml:space="preserve">|
</t>
        </is>
      </c>
      <c r="CS203" t="inlineStr">
        <is>
          <t>Številka, ki identificira avdiovizualno delo, tj. katero koli delo, sestavljeno iz gibljive slike s spremljajočim zvokom ali brez njega, in to neodvisno od fizične oblike, v kateri se to delo distribuira.</t>
        </is>
      </c>
      <c r="CT203" t="inlineStr">
        <is>
          <t/>
        </is>
      </c>
      <c r="CU203" t="inlineStr">
        <is>
          <t/>
        </is>
      </c>
      <c r="CV203" t="inlineStr">
        <is>
          <t/>
        </is>
      </c>
      <c r="CW203" t="inlineStr">
        <is>
          <t/>
        </is>
      </c>
    </row>
    <row r="204">
      <c r="A204" s="1" t="str">
        <f>HYPERLINK("https://iate.europa.eu/entry/result/3562714/all", "3562714")</f>
        <v>3562714</v>
      </c>
      <c r="B204" t="inlineStr">
        <is>
          <t>EUROPEAN UNION;PRODUCTION, TECHNOLOGY AND RESEARCH</t>
        </is>
      </c>
      <c r="C204" t="inlineStr">
        <is>
          <t>EUROPEAN UNION|European Union law|EU act;PRODUCTION, TECHNOLOGY AND RESEARCH|research and intellectual property|intellectual property</t>
        </is>
      </c>
      <c r="D204" t="inlineStr">
        <is>
          <t>no</t>
        </is>
      </c>
      <c r="E204" t="inlineStr">
        <is>
          <t/>
        </is>
      </c>
      <c r="F204" t="inlineStr">
        <is>
          <t/>
        </is>
      </c>
      <c r="G204" t="inlineStr">
        <is>
          <t/>
        </is>
      </c>
      <c r="H204" t="inlineStr">
        <is>
          <t/>
        </is>
      </c>
      <c r="I204" t="inlineStr">
        <is>
          <t/>
        </is>
      </c>
      <c r="J204" t="inlineStr">
        <is>
          <t/>
        </is>
      </c>
      <c r="K204" t="inlineStr">
        <is>
          <t/>
        </is>
      </c>
      <c r="L204" t="inlineStr">
        <is>
          <t/>
        </is>
      </c>
      <c r="M204" t="inlineStr">
        <is>
          <t/>
        </is>
      </c>
      <c r="N204" t="inlineStr">
        <is>
          <t/>
        </is>
      </c>
      <c r="O204" t="inlineStr">
        <is>
          <t/>
        </is>
      </c>
      <c r="P204" t="inlineStr">
        <is>
          <t/>
        </is>
      </c>
      <c r="Q204" t="inlineStr">
        <is>
          <t/>
        </is>
      </c>
      <c r="R204" t="inlineStr">
        <is>
          <t/>
        </is>
      </c>
      <c r="S204" t="inlineStr">
        <is>
          <t/>
        </is>
      </c>
      <c r="T204" t="inlineStr">
        <is>
          <t/>
        </is>
      </c>
      <c r="U204" t="inlineStr">
        <is>
          <t/>
        </is>
      </c>
      <c r="V204" t="inlineStr">
        <is>
          <t/>
        </is>
      </c>
      <c r="W204" t="inlineStr">
        <is>
          <t/>
        </is>
      </c>
      <c r="X204" t="inlineStr">
        <is>
          <t/>
        </is>
      </c>
      <c r="Y204" t="inlineStr">
        <is>
          <t/>
        </is>
      </c>
      <c r="Z204" s="2" t="inlineStr">
        <is>
          <t>Directive 2004/48/EC of the European Parliament and of the Council of 29 April 2004 on the enforcement of intellectual property rights|
IPR Enforcement Directive|
Directive on the enforcement of intellectual property rights</t>
        </is>
      </c>
      <c r="AA204" s="2" t="inlineStr">
        <is>
          <t>3|
3|
3</t>
        </is>
      </c>
      <c r="AB204" s="2" t="inlineStr">
        <is>
          <t xml:space="preserve">|
|
</t>
        </is>
      </c>
      <c r="AC204" t="inlineStr">
        <is>
          <t>---</t>
        </is>
      </c>
      <c r="AD204" t="inlineStr">
        <is>
          <t/>
        </is>
      </c>
      <c r="AE204" t="inlineStr">
        <is>
          <t/>
        </is>
      </c>
      <c r="AF204" t="inlineStr">
        <is>
          <t/>
        </is>
      </c>
      <c r="AG204" t="inlineStr">
        <is>
          <t/>
        </is>
      </c>
      <c r="AH204" t="inlineStr">
        <is>
          <t/>
        </is>
      </c>
      <c r="AI204" t="inlineStr">
        <is>
          <t/>
        </is>
      </c>
      <c r="AJ204" t="inlineStr">
        <is>
          <t/>
        </is>
      </c>
      <c r="AK204" t="inlineStr">
        <is>
          <t/>
        </is>
      </c>
      <c r="AL204" t="inlineStr">
        <is>
          <t/>
        </is>
      </c>
      <c r="AM204" t="inlineStr">
        <is>
          <t/>
        </is>
      </c>
      <c r="AN204" t="inlineStr">
        <is>
          <t/>
        </is>
      </c>
      <c r="AO204" t="inlineStr">
        <is>
          <t/>
        </is>
      </c>
      <c r="AP204" s="2" t="inlineStr">
        <is>
          <t>Directive 2004/48/CE du Parlement européen et du Conseil relative au respect des droits de propriété intellectuelle|
directive sur l'application des DPI|
Directive sur l'application des droits de propriété intellectuelle</t>
        </is>
      </c>
      <c r="AQ204" s="2" t="inlineStr">
        <is>
          <t>4|
2|
3</t>
        </is>
      </c>
      <c r="AR204" s="2" t="inlineStr">
        <is>
          <t xml:space="preserve">|
|
</t>
        </is>
      </c>
      <c r="AS204" t="inlineStr">
        <is>
          <t>directive visant à créer des conditions d'égalité pour l'application des droits de propriété intellectuelle dans les États membres de l'UE en alignant les mesures d'exécution dans toute l'Union européenne, et à harmoniser les législations des États membres afin d'assurer un niveau équivalent de protection de la propriété intellectuelle au sein du marché intérieur</t>
        </is>
      </c>
      <c r="AT204" s="2" t="inlineStr">
        <is>
          <t>an Treoir maidir le cearta maoine intleachtúla a fhorfheidhmiú</t>
        </is>
      </c>
      <c r="AU204" s="2" t="inlineStr">
        <is>
          <t>3</t>
        </is>
      </c>
      <c r="AV204" s="2" t="inlineStr">
        <is>
          <t/>
        </is>
      </c>
      <c r="AW204" t="inlineStr">
        <is>
          <t/>
        </is>
      </c>
      <c r="AX204" t="inlineStr">
        <is>
          <t/>
        </is>
      </c>
      <c r="AY204" t="inlineStr">
        <is>
          <t/>
        </is>
      </c>
      <c r="AZ204" t="inlineStr">
        <is>
          <t/>
        </is>
      </c>
      <c r="BA204" t="inlineStr">
        <is>
          <t/>
        </is>
      </c>
      <c r="BB204" t="inlineStr">
        <is>
          <t/>
        </is>
      </c>
      <c r="BC204" t="inlineStr">
        <is>
          <t/>
        </is>
      </c>
      <c r="BD204" t="inlineStr">
        <is>
          <t/>
        </is>
      </c>
      <c r="BE204" t="inlineStr">
        <is>
          <t/>
        </is>
      </c>
      <c r="BF204" t="inlineStr">
        <is>
          <t/>
        </is>
      </c>
      <c r="BG204" t="inlineStr">
        <is>
          <t/>
        </is>
      </c>
      <c r="BH204" t="inlineStr">
        <is>
          <t/>
        </is>
      </c>
      <c r="BI204" t="inlineStr">
        <is>
          <t/>
        </is>
      </c>
      <c r="BJ204" t="inlineStr">
        <is>
          <t/>
        </is>
      </c>
      <c r="BK204" t="inlineStr">
        <is>
          <t/>
        </is>
      </c>
      <c r="BL204" t="inlineStr">
        <is>
          <t/>
        </is>
      </c>
      <c r="BM204" t="inlineStr">
        <is>
          <t/>
        </is>
      </c>
      <c r="BN204" s="2" t="inlineStr">
        <is>
          <t>Direktīva par intelektuālā īpašuma tiesību piemērošanu|
Eiropas Parlamenta un Padomes Direktīva 2004/48/EK (2004. gada 29. aprīlis) par intelektuālā īpašuma tiesību piemērošanu</t>
        </is>
      </c>
      <c r="BO204" s="2" t="inlineStr">
        <is>
          <t>3|
3</t>
        </is>
      </c>
      <c r="BP204" s="2" t="inlineStr">
        <is>
          <t xml:space="preserve">|
</t>
        </is>
      </c>
      <c r="BQ204" t="inlineStr">
        <is>
          <t/>
        </is>
      </c>
      <c r="BR204" t="inlineStr">
        <is>
          <t/>
        </is>
      </c>
      <c r="BS204" t="inlineStr">
        <is>
          <t/>
        </is>
      </c>
      <c r="BT204" t="inlineStr">
        <is>
          <t/>
        </is>
      </c>
      <c r="BU204" t="inlineStr">
        <is>
          <t/>
        </is>
      </c>
      <c r="BV204" t="inlineStr">
        <is>
          <t/>
        </is>
      </c>
      <c r="BW204" t="inlineStr">
        <is>
          <t/>
        </is>
      </c>
      <c r="BX204" t="inlineStr">
        <is>
          <t/>
        </is>
      </c>
      <c r="BY204" t="inlineStr">
        <is>
          <t/>
        </is>
      </c>
      <c r="BZ204" s="2" t="inlineStr">
        <is>
          <t>dyrektywa w sprawie egzekwowania praw własności intelektualnej|
dyrektywa 2004/48/WE Parlamentu Europejskiego i Rady z dnia 29 kwietnia 2004 r. w sprawie egzekwowania praw własności intelektualnej</t>
        </is>
      </c>
      <c r="CA204" s="2" t="inlineStr">
        <is>
          <t>3|
3</t>
        </is>
      </c>
      <c r="CB204" s="2" t="inlineStr">
        <is>
          <t xml:space="preserve">|
</t>
        </is>
      </c>
      <c r="CC204" t="inlineStr">
        <is>
          <t/>
        </is>
      </c>
      <c r="CD204" t="inlineStr">
        <is>
          <t/>
        </is>
      </c>
      <c r="CE204" t="inlineStr">
        <is>
          <t/>
        </is>
      </c>
      <c r="CF204" t="inlineStr">
        <is>
          <t/>
        </is>
      </c>
      <c r="CG204" t="inlineStr">
        <is>
          <t/>
        </is>
      </c>
      <c r="CH204" t="inlineStr">
        <is>
          <t/>
        </is>
      </c>
      <c r="CI204" t="inlineStr">
        <is>
          <t/>
        </is>
      </c>
      <c r="CJ204" t="inlineStr">
        <is>
          <t/>
        </is>
      </c>
      <c r="CK204" t="inlineStr">
        <is>
          <t/>
        </is>
      </c>
      <c r="CL204" t="inlineStr">
        <is>
          <t/>
        </is>
      </c>
      <c r="CM204" t="inlineStr">
        <is>
          <t/>
        </is>
      </c>
      <c r="CN204" t="inlineStr">
        <is>
          <t/>
        </is>
      </c>
      <c r="CO204" t="inlineStr">
        <is>
          <t/>
        </is>
      </c>
      <c r="CP204" t="inlineStr">
        <is>
          <t/>
        </is>
      </c>
      <c r="CQ204" t="inlineStr">
        <is>
          <t/>
        </is>
      </c>
      <c r="CR204" t="inlineStr">
        <is>
          <t/>
        </is>
      </c>
      <c r="CS204" t="inlineStr">
        <is>
          <t/>
        </is>
      </c>
      <c r="CT204" t="inlineStr">
        <is>
          <t/>
        </is>
      </c>
      <c r="CU204" t="inlineStr">
        <is>
          <t/>
        </is>
      </c>
      <c r="CV204" t="inlineStr">
        <is>
          <t/>
        </is>
      </c>
      <c r="CW204" t="inlineStr">
        <is>
          <t/>
        </is>
      </c>
    </row>
    <row r="205">
      <c r="A205" s="1" t="str">
        <f>HYPERLINK("https://iate.europa.eu/entry/result/128842/all", "128842")</f>
        <v>128842</v>
      </c>
      <c r="B205" t="inlineStr">
        <is>
          <t>EDUCATION AND COMMUNICATIONS;SOCIAL QUESTIONS</t>
        </is>
      </c>
      <c r="C205" t="inlineStr">
        <is>
          <t>EDUCATION AND COMMUNICATIONS|communications|communications industry;SOCIAL QUESTIONS|culture and religion|arts|music</t>
        </is>
      </c>
      <c r="D205" t="inlineStr">
        <is>
          <t>no</t>
        </is>
      </c>
      <c r="E205" t="inlineStr">
        <is>
          <t/>
        </is>
      </c>
      <c r="F205" t="inlineStr">
        <is>
          <t/>
        </is>
      </c>
      <c r="G205" t="inlineStr">
        <is>
          <t/>
        </is>
      </c>
      <c r="H205" t="inlineStr">
        <is>
          <t/>
        </is>
      </c>
      <c r="I205" t="inlineStr">
        <is>
          <t/>
        </is>
      </c>
      <c r="J205" t="inlineStr">
        <is>
          <t/>
        </is>
      </c>
      <c r="K205" t="inlineStr">
        <is>
          <t/>
        </is>
      </c>
      <c r="L205" t="inlineStr">
        <is>
          <t/>
        </is>
      </c>
      <c r="M205" t="inlineStr">
        <is>
          <t/>
        </is>
      </c>
      <c r="N205" s="2" t="inlineStr">
        <is>
          <t>IFPI|
Den Internationale Organisation for den Fonografiske Branche|
Den Internationale Sammenslutning af Fonogram- og Videogramfremstillere (IFPI)</t>
        </is>
      </c>
      <c r="O205" s="2" t="inlineStr">
        <is>
          <t>3|
3|
4</t>
        </is>
      </c>
      <c r="P205" s="2" t="inlineStr">
        <is>
          <t xml:space="preserve">|
|
</t>
        </is>
      </c>
      <c r="Q205" t="inlineStr">
        <is>
          <t/>
        </is>
      </c>
      <c r="R205" s="2" t="inlineStr">
        <is>
          <t>Internationale Vereinigung der Hersteller von Phonogrammen und Videogrammen|
IFPI|
internationaler Verband der phonographischen Industrie</t>
        </is>
      </c>
      <c r="S205" s="2" t="inlineStr">
        <is>
          <t>3|
3|
1</t>
        </is>
      </c>
      <c r="T205" s="2" t="inlineStr">
        <is>
          <t xml:space="preserve">|
|
</t>
        </is>
      </c>
      <c r="U205" t="inlineStr">
        <is>
          <t/>
        </is>
      </c>
      <c r="V205" s="2" t="inlineStr">
        <is>
          <t>Διεθνής Ομοσπονδία Παραγωγών Φωνογραφημάτων και Βιντεογραφημάτων|
διεθνής ομοσπονδία φωνογραφικής βιομηχανίας|
IFPI|
Διεθνής Ομοσπονδία Φωνογραφικής και Μαγνητοσκοπικής Βιομηχανίας</t>
        </is>
      </c>
      <c r="W205" s="2" t="inlineStr">
        <is>
          <t>3|
3|
3|
2</t>
        </is>
      </c>
      <c r="X205" s="2" t="inlineStr">
        <is>
          <t xml:space="preserve">|
|
|
</t>
        </is>
      </c>
      <c r="Y205" t="inlineStr">
        <is>
          <t/>
        </is>
      </c>
      <c r="Z205" s="2" t="inlineStr">
        <is>
          <t>International Federation of the Phonographic Industry|
IFPI|
International Federation of Producers of Phonograms and Videograms</t>
        </is>
      </c>
      <c r="AA205" s="2" t="inlineStr">
        <is>
          <t>3|
3|
3</t>
        </is>
      </c>
      <c r="AB205" s="2" t="inlineStr">
        <is>
          <t>|
|
obsolete</t>
        </is>
      </c>
      <c r="AC205" t="inlineStr">
        <is>
          <t>non-profit-making Swiss association, with its registered office at Utoquai 37, 8024 Zurich, Switzerland, whose objects are as follows:
&lt;p&gt;(i) to create and promote the rights of producers of phonograms and videograms ("music videos") nationally through statutes, case law or contract, and internationally through conventions and agreements and, where such rights already exist, to defend, preserve and develop them;&lt;/p&gt;
&lt;p&gt;(ii) to further the interests of producers of phonograms and music videos by making representations to governments and negotiating with international intergovernmental organisations or non-governmental organisations and other interested and representative bodies;&lt;/p&gt;
&lt;p&gt;(iii) to advance generally the present and future welfare of its members&lt;/p&gt;</t>
        </is>
      </c>
      <c r="AD205" s="2" t="inlineStr">
        <is>
          <t>Federación Internacional de la Industria Fonográfica|
Federación Internacional de Fonogramas y Videogramas|
FIIF</t>
        </is>
      </c>
      <c r="AE205" s="2" t="inlineStr">
        <is>
          <t>3|
3|
3</t>
        </is>
      </c>
      <c r="AF205" s="2" t="inlineStr">
        <is>
          <t xml:space="preserve">|
|
</t>
        </is>
      </c>
      <c r="AG205" t="inlineStr">
        <is>
          <t/>
        </is>
      </c>
      <c r="AH205" s="2" t="inlineStr">
        <is>
          <t>Rahvusvaheline Fonograafiatööstuse Föderatsioon</t>
        </is>
      </c>
      <c r="AI205" s="2" t="inlineStr">
        <is>
          <t>3</t>
        </is>
      </c>
      <c r="AJ205" s="2" t="inlineStr">
        <is>
          <t/>
        </is>
      </c>
      <c r="AK205" t="inlineStr">
        <is>
          <t/>
        </is>
      </c>
      <c r="AL205" s="2" t="inlineStr">
        <is>
          <t>IFPI|
kansainvälinen fonografiateollisuuden liitto</t>
        </is>
      </c>
      <c r="AM205" s="2" t="inlineStr">
        <is>
          <t>3|
3</t>
        </is>
      </c>
      <c r="AN205" s="2" t="inlineStr">
        <is>
          <t xml:space="preserve">|
</t>
        </is>
      </c>
      <c r="AO205" t="inlineStr">
        <is>
          <t/>
        </is>
      </c>
      <c r="AP205" s="2" t="inlineStr">
        <is>
          <t>FIIP|
IFPI|
Fédération internationale des producteurs de phonographes|
Fédération internationale de l'industrie phonographique</t>
        </is>
      </c>
      <c r="AQ205" s="2" t="inlineStr">
        <is>
          <t>3|
3|
3|
3</t>
        </is>
      </c>
      <c r="AR205" s="2" t="inlineStr">
        <is>
          <t xml:space="preserve">|
|
|
</t>
        </is>
      </c>
      <c r="AS205" t="inlineStr">
        <is>
          <t/>
        </is>
      </c>
      <c r="AT205" t="inlineStr">
        <is>
          <t/>
        </is>
      </c>
      <c r="AU205" t="inlineStr">
        <is>
          <t/>
        </is>
      </c>
      <c r="AV205" t="inlineStr">
        <is>
          <t/>
        </is>
      </c>
      <c r="AW205" t="inlineStr">
        <is>
          <t/>
        </is>
      </c>
      <c r="AX205" t="inlineStr">
        <is>
          <t/>
        </is>
      </c>
      <c r="AY205" t="inlineStr">
        <is>
          <t/>
        </is>
      </c>
      <c r="AZ205" t="inlineStr">
        <is>
          <t/>
        </is>
      </c>
      <c r="BA205" t="inlineStr">
        <is>
          <t/>
        </is>
      </c>
      <c r="BB205" t="inlineStr">
        <is>
          <t/>
        </is>
      </c>
      <c r="BC205" t="inlineStr">
        <is>
          <t/>
        </is>
      </c>
      <c r="BD205" t="inlineStr">
        <is>
          <t/>
        </is>
      </c>
      <c r="BE205" t="inlineStr">
        <is>
          <t/>
        </is>
      </c>
      <c r="BF205" s="2" t="inlineStr">
        <is>
          <t>Federazione internazionale dell'industria fonografica|
IFPI</t>
        </is>
      </c>
      <c r="BG205" s="2" t="inlineStr">
        <is>
          <t>3|
3</t>
        </is>
      </c>
      <c r="BH205" s="2" t="inlineStr">
        <is>
          <t xml:space="preserve">|
</t>
        </is>
      </c>
      <c r="BI205" t="inlineStr">
        <is>
          <t/>
        </is>
      </c>
      <c r="BJ205" t="inlineStr">
        <is>
          <t/>
        </is>
      </c>
      <c r="BK205" t="inlineStr">
        <is>
          <t/>
        </is>
      </c>
      <c r="BL205" t="inlineStr">
        <is>
          <t/>
        </is>
      </c>
      <c r="BM205" t="inlineStr">
        <is>
          <t/>
        </is>
      </c>
      <c r="BN205" t="inlineStr">
        <is>
          <t/>
        </is>
      </c>
      <c r="BO205" t="inlineStr">
        <is>
          <t/>
        </is>
      </c>
      <c r="BP205" t="inlineStr">
        <is>
          <t/>
        </is>
      </c>
      <c r="BQ205" t="inlineStr">
        <is>
          <t/>
        </is>
      </c>
      <c r="BR205" t="inlineStr">
        <is>
          <t/>
        </is>
      </c>
      <c r="BS205" t="inlineStr">
        <is>
          <t/>
        </is>
      </c>
      <c r="BT205" t="inlineStr">
        <is>
          <t/>
        </is>
      </c>
      <c r="BU205" t="inlineStr">
        <is>
          <t/>
        </is>
      </c>
      <c r="BV205" s="2" t="inlineStr">
        <is>
          <t>Internationale Federatie van Producenten van Fonogrammen en Videogrammen (IFPI)|
IFPI|
Beroepsvereniging van platen- en cd-fabrikanten</t>
        </is>
      </c>
      <c r="BW205" s="2" t="inlineStr">
        <is>
          <t>2|
3|
3</t>
        </is>
      </c>
      <c r="BX205" s="2" t="inlineStr">
        <is>
          <t xml:space="preserve">|
|
</t>
        </is>
      </c>
      <c r="BY205" t="inlineStr">
        <is>
          <t/>
        </is>
      </c>
      <c r="BZ205" s="2" t="inlineStr">
        <is>
          <t>Międzynarodowa Federacja Przemysłu Fonograficznego|
IFPI</t>
        </is>
      </c>
      <c r="CA205" s="2" t="inlineStr">
        <is>
          <t>3|
3</t>
        </is>
      </c>
      <c r="CB205" s="2" t="inlineStr">
        <is>
          <t xml:space="preserve">|
</t>
        </is>
      </c>
      <c r="CC205" t="inlineStr">
        <is>
          <t>organizacja non-profit reprezentująca interesy przemysłu muzycznego z całego świata, której głównym zadaniem jest reprezentowanie producentów oraz zwalczanie praktyk piractwa fonograficznego</t>
        </is>
      </c>
      <c r="CD205" s="2" t="inlineStr">
        <is>
          <t>Federação Internacional da Indústria Fonográfica|
IFPI|
FIIF</t>
        </is>
      </c>
      <c r="CE205" s="2" t="inlineStr">
        <is>
          <t>3|
3|
3</t>
        </is>
      </c>
      <c r="CF205" s="2" t="inlineStr">
        <is>
          <t xml:space="preserve">|
|
</t>
        </is>
      </c>
      <c r="CG205" t="inlineStr">
        <is>
          <t>Fundada em 1933, em Roma. Anterior designação: Federação Internacional de Produtores de Fonogramas e de Videogramas. Tem nomeadamente como objectivo promover os direitos dos produtores de fonogramas e de videogramas a nível nacional e internacional. Línguas: EN,ES,FR,DE,IT.</t>
        </is>
      </c>
      <c r="CH205" t="inlineStr">
        <is>
          <t/>
        </is>
      </c>
      <c r="CI205" t="inlineStr">
        <is>
          <t/>
        </is>
      </c>
      <c r="CJ205" t="inlineStr">
        <is>
          <t/>
        </is>
      </c>
      <c r="CK205" t="inlineStr">
        <is>
          <t/>
        </is>
      </c>
      <c r="CL205" t="inlineStr">
        <is>
          <t/>
        </is>
      </c>
      <c r="CM205" t="inlineStr">
        <is>
          <t/>
        </is>
      </c>
      <c r="CN205" t="inlineStr">
        <is>
          <t/>
        </is>
      </c>
      <c r="CO205" t="inlineStr">
        <is>
          <t/>
        </is>
      </c>
      <c r="CP205" s="2" t="inlineStr">
        <is>
          <t>Mednarodno združenje fonografske industrije</t>
        </is>
      </c>
      <c r="CQ205" s="2" t="inlineStr">
        <is>
          <t>3</t>
        </is>
      </c>
      <c r="CR205" s="2" t="inlineStr">
        <is>
          <t/>
        </is>
      </c>
      <c r="CS205" t="inlineStr">
        <is>
          <t/>
        </is>
      </c>
      <c r="CT205" s="2" t="inlineStr">
        <is>
          <t>IFPI</t>
        </is>
      </c>
      <c r="CU205" s="2" t="inlineStr">
        <is>
          <t>3</t>
        </is>
      </c>
      <c r="CV205" s="2" t="inlineStr">
        <is>
          <t/>
        </is>
      </c>
      <c r="CW205" t="inlineStr">
        <is>
          <t/>
        </is>
      </c>
    </row>
    <row r="206">
      <c r="A206" s="1" t="str">
        <f>HYPERLINK("https://iate.europa.eu/entry/result/158830/all", "158830")</f>
        <v>158830</v>
      </c>
      <c r="B206" t="inlineStr">
        <is>
          <t>EDUCATION AND COMMUNICATIONS;PRODUCTION, TECHNOLOGY AND RESEARCH;LAW</t>
        </is>
      </c>
      <c r="C206" t="inlineStr">
        <is>
          <t>EDUCATION AND COMMUNICATIONS|communications|communications systems|telecommunications;PRODUCTION, TECHNOLOGY AND RESEARCH|research and intellectual property|intellectual property;EDUCATION AND COMMUNICATIONS|information technology and data processing|computer system;LAW</t>
        </is>
      </c>
      <c r="D206" t="inlineStr">
        <is>
          <t>yes</t>
        </is>
      </c>
      <c r="E206" t="inlineStr">
        <is>
          <t/>
        </is>
      </c>
      <c r="F206" s="2" t="inlineStr">
        <is>
          <t>цифрово управление на права|
цифрово управление на правата|
управление на цифровите права</t>
        </is>
      </c>
      <c r="G206" s="2" t="inlineStr">
        <is>
          <t>3|
3|
3</t>
        </is>
      </c>
      <c r="H206" s="2" t="inlineStr">
        <is>
          <t xml:space="preserve">|
|
</t>
        </is>
      </c>
      <c r="I206" t="inlineStr">
        <is>
          <t>технология за контрол на достъпа, чрез която се затруднява създаването на копия от защитени произведения или пък се позволява проследяването на вече създадените такива</t>
        </is>
      </c>
      <c r="J206" s="2" t="inlineStr">
        <is>
          <t>správa digitálních práv</t>
        </is>
      </c>
      <c r="K206" s="2" t="inlineStr">
        <is>
          <t>2</t>
        </is>
      </c>
      <c r="L206" s="2" t="inlineStr">
        <is>
          <t/>
        </is>
      </c>
      <c r="M206" t="inlineStr">
        <is>
          <t>správa a ochrana digitálního intelektuálního vlastnictví vztahujícího se mimo jiné na textové dokumenty, grafiku, video nebo audio</t>
        </is>
      </c>
      <c r="N206" s="2" t="inlineStr">
        <is>
          <t>DRM|
forvaltning af digitale rettigheder|
digital rights management</t>
        </is>
      </c>
      <c r="O206" s="2" t="inlineStr">
        <is>
          <t>4|
4|
4</t>
        </is>
      </c>
      <c r="P206" s="2" t="inlineStr">
        <is>
          <t xml:space="preserve">|
|
</t>
        </is>
      </c>
      <c r="Q206" t="inlineStr">
        <is>
          <t/>
        </is>
      </c>
      <c r="R206" s="2" t="inlineStr">
        <is>
          <t>Digital Rights Management|
DRM|
Verwaltung digitaler Rechte|
digitaler Urheberrechtsschutz|
Management der digitalen Rechte</t>
        </is>
      </c>
      <c r="S206" s="2" t="inlineStr">
        <is>
          <t>3|
3|
2|
3|
3</t>
        </is>
      </c>
      <c r="T206" s="2" t="inlineStr">
        <is>
          <t xml:space="preserve">|
|
|
|
</t>
        </is>
      </c>
      <c r="U206" t="inlineStr">
        <is>
          <t>Schutz von Rechten an digitalen Inhalten/Gütern und deren Verwertung</t>
        </is>
      </c>
      <c r="V206" s="2" t="inlineStr">
        <is>
          <t>διαχείριση ψηφιακών δικαιωµάτων|
DRM</t>
        </is>
      </c>
      <c r="W206" s="2" t="inlineStr">
        <is>
          <t>3|
3</t>
        </is>
      </c>
      <c r="X206" s="2" t="inlineStr">
        <is>
          <t xml:space="preserve">|
</t>
        </is>
      </c>
      <c r="Y206" t="inlineStr">
        <is>
          <t>περιγραφή, ταυτοποίηση, συναλλαγή, προστασία, παρακολούθηση, και ανίχνευση όλων των μορφών χρήσης ψηφιακού περιεχομένου τόσο σε άυλη όσο και σε υλική μορφή</t>
        </is>
      </c>
      <c r="Z206" s="2" t="inlineStr">
        <is>
          <t>digital rights management|
DRM</t>
        </is>
      </c>
      <c r="AA206" s="2" t="inlineStr">
        <is>
          <t>3|
3</t>
        </is>
      </c>
      <c r="AB206" s="2" t="inlineStr">
        <is>
          <t xml:space="preserve">|
</t>
        </is>
      </c>
      <c r="AC206" t="inlineStr">
        <is>
          <t>system for protecting the copyrights of data circulated via the Internet or other digital media by enabling secure distribution and/or disabling illegal distribution of the data</t>
        </is>
      </c>
      <c r="AD206" s="2" t="inlineStr">
        <is>
          <t>gestión de derechos digitales|
DRM|
sistema anticopia</t>
        </is>
      </c>
      <c r="AE206" s="2" t="inlineStr">
        <is>
          <t>3|
3|
2</t>
        </is>
      </c>
      <c r="AF206" s="2" t="inlineStr">
        <is>
          <t xml:space="preserve">preferred|
admitted|
</t>
        </is>
      </c>
      <c r="AG206" t="inlineStr">
        <is>
          <t>Sistemas de control de los contenidos digitales para protegerlos contra usos no autorizados.</t>
        </is>
      </c>
      <c r="AH206" s="2" t="inlineStr">
        <is>
          <t>digitaalõiguste haldamine|
autoriõiguse digitaalkaitse</t>
        </is>
      </c>
      <c r="AI206" s="2" t="inlineStr">
        <is>
          <t>3|
3</t>
        </is>
      </c>
      <c r="AJ206" s="2" t="inlineStr">
        <is>
          <t>|
preferred</t>
        </is>
      </c>
      <c r="AK206" t="inlineStr">
        <is>
          <t/>
        </is>
      </c>
      <c r="AL206" s="2" t="inlineStr">
        <is>
          <t>DRM|
digitaalinen oikeuksien hallinta|
digitaalinen käyttöoikeuksien hallinta</t>
        </is>
      </c>
      <c r="AM206" s="2" t="inlineStr">
        <is>
          <t>3|
2|
3</t>
        </is>
      </c>
      <c r="AN206" s="2" t="inlineStr">
        <is>
          <t xml:space="preserve">|
|
</t>
        </is>
      </c>
      <c r="AO206" t="inlineStr">
        <is>
          <t>yleisnimi tekniikoille,
joilla pyritään rajoittamaan tekijänoikeuden alaisen digitaalisen materiaalin,
esim. elokuvien tai musiikin edelleenlähettämistä, kopiointia jne.</t>
        </is>
      </c>
      <c r="AP206" s="2" t="inlineStr">
        <is>
          <t>DRM|
GDN|
gestion des droits numériques</t>
        </is>
      </c>
      <c r="AQ206" s="2" t="inlineStr">
        <is>
          <t>3|
3|
3</t>
        </is>
      </c>
      <c r="AR206" s="2" t="inlineStr">
        <is>
          <t xml:space="preserve">|
|
</t>
        </is>
      </c>
      <c r="AS206" t="inlineStr">
        <is>
          <t>ensemble des techniques employées pour sécuriser les conditions d'accès et d'utilisation d'une œuvre audio et/ou vidéo sous format numérique</t>
        </is>
      </c>
      <c r="AT206" s="2" t="inlineStr">
        <is>
          <t>DRM|
bainistíocht ceart digiteach</t>
        </is>
      </c>
      <c r="AU206" s="2" t="inlineStr">
        <is>
          <t>3|
3</t>
        </is>
      </c>
      <c r="AV206" s="2" t="inlineStr">
        <is>
          <t xml:space="preserve">|
</t>
        </is>
      </c>
      <c r="AW206" t="inlineStr">
        <is>
          <t/>
        </is>
      </c>
      <c r="AX206" s="2" t="inlineStr">
        <is>
          <t>upravljanje digitalnim pravima</t>
        </is>
      </c>
      <c r="AY206" s="2" t="inlineStr">
        <is>
          <t>3</t>
        </is>
      </c>
      <c r="AZ206" s="2" t="inlineStr">
        <is>
          <t/>
        </is>
      </c>
      <c r="BA206" t="inlineStr">
        <is>
          <t/>
        </is>
      </c>
      <c r="BB206" t="inlineStr">
        <is>
          <t/>
        </is>
      </c>
      <c r="BC206" t="inlineStr">
        <is>
          <t/>
        </is>
      </c>
      <c r="BD206" t="inlineStr">
        <is>
          <t/>
        </is>
      </c>
      <c r="BE206" t="inlineStr">
        <is>
          <t/>
        </is>
      </c>
      <c r="BF206" s="2" t="inlineStr">
        <is>
          <t>gestione dei diritti digitali|
DRM</t>
        </is>
      </c>
      <c r="BG206" s="2" t="inlineStr">
        <is>
          <t>3|
1</t>
        </is>
      </c>
      <c r="BH206" s="2" t="inlineStr">
        <is>
          <t xml:space="preserve">|
</t>
        </is>
      </c>
      <c r="BI206" t="inlineStr">
        <is>
          <t/>
        </is>
      </c>
      <c r="BJ206" t="inlineStr">
        <is>
          <t/>
        </is>
      </c>
      <c r="BK206" t="inlineStr">
        <is>
          <t/>
        </is>
      </c>
      <c r="BL206" t="inlineStr">
        <is>
          <t/>
        </is>
      </c>
      <c r="BM206" t="inlineStr">
        <is>
          <t/>
        </is>
      </c>
      <c r="BN206" t="inlineStr">
        <is>
          <t/>
        </is>
      </c>
      <c r="BO206" t="inlineStr">
        <is>
          <t/>
        </is>
      </c>
      <c r="BP206" t="inlineStr">
        <is>
          <t/>
        </is>
      </c>
      <c r="BQ206" t="inlineStr">
        <is>
          <t/>
        </is>
      </c>
      <c r="BR206" t="inlineStr">
        <is>
          <t/>
        </is>
      </c>
      <c r="BS206" t="inlineStr">
        <is>
          <t/>
        </is>
      </c>
      <c r="BT206" t="inlineStr">
        <is>
          <t/>
        </is>
      </c>
      <c r="BU206" t="inlineStr">
        <is>
          <t/>
        </is>
      </c>
      <c r="BV206" s="2" t="inlineStr">
        <is>
          <t>DRM|
beheer van digitale rechten</t>
        </is>
      </c>
      <c r="BW206" s="2" t="inlineStr">
        <is>
          <t>2|
2</t>
        </is>
      </c>
      <c r="BX206" s="2" t="inlineStr">
        <is>
          <t xml:space="preserve">|
</t>
        </is>
      </c>
      <c r="BY206" t="inlineStr">
        <is>
          <t>1. "Met DRM wordt gedoeld op elektronische systemen van ter beschikking stellen en gebruik van creatief materiaal in digitale vorm, waarmee beveiliging tegen illegaal gebruik mogelijk is en waarmee legaal gebruik kan worden gemonitord en afgerekend. Met DRM kan inhoud worden gegeven aan afspraken tussen partijen en kunnen vergoedingen worden verdeeld aan individuele rechthebbenden." 2. "Effectieve DRM-technologie werkt door distributeurs van elektronische content de mogelijkheid te bieden de toegang van het publiek tot de content te controleren - of het nu gaat om drukwerk, muziek of afbeeldingen - met behulp van speciaal vervaardigde codering. Individuele "sleutels" voor het bekijken van of luisteren naar de content worden geleverd aan een eindgebruiker die rechten heeft gekocht, wat over het algemeen inhoudt dat er beperkingen zijn ten aanzien van kopiëren, printen en herdistributie. Wanneer een potentiële eigenaar van digitale rechten een content-bestand downloadt, controleert de DRM-software de identiteit van de gebruiker, neemt contact op met het financiële coördinatiecentrum voor het regelen van de betaling, verstrekt de sleutel voor de decodering van het bestand en wijst een sleutel toe - bijvoorbeeld een wachtwoord - voor toegang in de toekomst. 3. ContentGuard is een voorbeeld van een toepassing voor beheer van digitale rechten.</t>
        </is>
      </c>
      <c r="BZ206" s="2" t="inlineStr">
        <is>
          <t>zarządzanie prawami cyfrowymi</t>
        </is>
      </c>
      <c r="CA206" s="2" t="inlineStr">
        <is>
          <t>3</t>
        </is>
      </c>
      <c r="CB206" s="2" t="inlineStr">
        <is>
          <t/>
        </is>
      </c>
      <c r="CC206" t="inlineStr">
        <is>
          <t>technologia używana przez dostawców zawartości, na przykład przez sklepy internetowe, w celu kontrolowania, czy pochodzące od nich cyfrowe pliki muzyczne i pliki wideo są używane i dystrybuowane w sposób zgodny z wolą ich wydawcy</t>
        </is>
      </c>
      <c r="CD206" s="2" t="inlineStr">
        <is>
          <t>GDD|
gestão dos direitos digitais</t>
        </is>
      </c>
      <c r="CE206" s="2" t="inlineStr">
        <is>
          <t>2|
3</t>
        </is>
      </c>
      <c r="CF206" s="2" t="inlineStr">
        <is>
          <t xml:space="preserve">|
</t>
        </is>
      </c>
      <c r="CG206" t="inlineStr">
        <is>
          <t>Sistema de gestão que, através de logiciais adequados, permite ao proprietário de determinados dados digitais definir os limites de utilização desses dados por terceiros. Em geral, este tipo de sistema é utilizado como protecção dos dados contra o uso abusivo e a reprodução não autorizada.</t>
        </is>
      </c>
      <c r="CH206" t="inlineStr">
        <is>
          <t/>
        </is>
      </c>
      <c r="CI206" t="inlineStr">
        <is>
          <t/>
        </is>
      </c>
      <c r="CJ206" t="inlineStr">
        <is>
          <t/>
        </is>
      </c>
      <c r="CK206" t="inlineStr">
        <is>
          <t/>
        </is>
      </c>
      <c r="CL206" t="inlineStr">
        <is>
          <t/>
        </is>
      </c>
      <c r="CM206" t="inlineStr">
        <is>
          <t/>
        </is>
      </c>
      <c r="CN206" t="inlineStr">
        <is>
          <t/>
        </is>
      </c>
      <c r="CO206" t="inlineStr">
        <is>
          <t/>
        </is>
      </c>
      <c r="CP206" t="inlineStr">
        <is>
          <t/>
        </is>
      </c>
      <c r="CQ206" t="inlineStr">
        <is>
          <t/>
        </is>
      </c>
      <c r="CR206" t="inlineStr">
        <is>
          <t/>
        </is>
      </c>
      <c r="CS206" t="inlineStr">
        <is>
          <t/>
        </is>
      </c>
      <c r="CT206" s="2" t="inlineStr">
        <is>
          <t>DRM|
förvaltning av digitala rättigheter</t>
        </is>
      </c>
      <c r="CU206" s="2" t="inlineStr">
        <is>
          <t>3|
3</t>
        </is>
      </c>
      <c r="CV206" s="2" t="inlineStr">
        <is>
          <t xml:space="preserve">|
</t>
        </is>
      </c>
      <c r="CW206" t="inlineStr">
        <is>
          <t>"digital rights management - kopieringsskydd, hantering av upphovsrätt i digitala medier; skydd mot otillåten kopiering av upphovsrättsligt skyddat material (musik, video, bilder, böcker i digital form). I praktiken bygger drm oftast på kryptering. Krypteringen gör det omöjligt att spela upp en köpt fil på "fel" spelare (eller uppspelningsprogram) eller att kopiera filen. Eventuellt kan man kopiera filen en eller två gånger, men inte mer."</t>
        </is>
      </c>
    </row>
    <row r="207">
      <c r="A207" s="1" t="str">
        <f>HYPERLINK("https://iate.europa.eu/entry/result/908751/all", "908751")</f>
        <v>908751</v>
      </c>
      <c r="B207" t="inlineStr">
        <is>
          <t>PRODUCTION, TECHNOLOGY AND RESEARCH</t>
        </is>
      </c>
      <c r="C207" t="inlineStr">
        <is>
          <t>PRODUCTION, TECHNOLOGY AND RESEARCH|research and intellectual property|intellectual property</t>
        </is>
      </c>
      <c r="D207" t="inlineStr">
        <is>
          <t>no</t>
        </is>
      </c>
      <c r="E207" t="inlineStr">
        <is>
          <t/>
        </is>
      </c>
      <c r="F207" t="inlineStr">
        <is>
          <t/>
        </is>
      </c>
      <c r="G207" t="inlineStr">
        <is>
          <t/>
        </is>
      </c>
      <c r="H207" t="inlineStr">
        <is>
          <t/>
        </is>
      </c>
      <c r="I207" t="inlineStr">
        <is>
          <t/>
        </is>
      </c>
      <c r="J207" t="inlineStr">
        <is>
          <t/>
        </is>
      </c>
      <c r="K207" t="inlineStr">
        <is>
          <t/>
        </is>
      </c>
      <c r="L207" t="inlineStr">
        <is>
          <t/>
        </is>
      </c>
      <c r="M207" t="inlineStr">
        <is>
          <t/>
        </is>
      </c>
      <c r="N207" s="2" t="inlineStr">
        <is>
          <t>Det Stående Udvalg for Ophavsret og Beslægtede Rettigheder</t>
        </is>
      </c>
      <c r="O207" s="2" t="inlineStr">
        <is>
          <t>4</t>
        </is>
      </c>
      <c r="P207" s="2" t="inlineStr">
        <is>
          <t/>
        </is>
      </c>
      <c r="Q207" t="inlineStr">
        <is>
          <t/>
        </is>
      </c>
      <c r="R207" s="2" t="inlineStr">
        <is>
          <t>Ständiger WIPO-Ausschuss für Urheberrecht und verwandte Schutzrechte</t>
        </is>
      </c>
      <c r="S207" s="2" t="inlineStr">
        <is>
          <t>2</t>
        </is>
      </c>
      <c r="T207" s="2" t="inlineStr">
        <is>
          <t/>
        </is>
      </c>
      <c r="U207" t="inlineStr">
        <is>
          <t/>
        </is>
      </c>
      <c r="V207" t="inlineStr">
        <is>
          <t/>
        </is>
      </c>
      <c r="W207" t="inlineStr">
        <is>
          <t/>
        </is>
      </c>
      <c r="X207" t="inlineStr">
        <is>
          <t/>
        </is>
      </c>
      <c r="Y207" t="inlineStr">
        <is>
          <t/>
        </is>
      </c>
      <c r="Z207" s="2" t="inlineStr">
        <is>
          <t>Standing Committee on Copyright and Related Rights|
SCCR|
Standing Committee on Copyright and Neighbouring Rights</t>
        </is>
      </c>
      <c r="AA207" s="2" t="inlineStr">
        <is>
          <t>3|
3|
1</t>
        </is>
      </c>
      <c r="AB207" s="2" t="inlineStr">
        <is>
          <t xml:space="preserve">|
|
</t>
        </is>
      </c>
      <c r="AC207" t="inlineStr">
        <is>
          <t/>
        </is>
      </c>
      <c r="AD207" s="2" t="inlineStr">
        <is>
          <t>Comité Permanente de Derecho de Autor y Derechos Conexos</t>
        </is>
      </c>
      <c r="AE207" s="2" t="inlineStr">
        <is>
          <t>3</t>
        </is>
      </c>
      <c r="AF207" s="2" t="inlineStr">
        <is>
          <t/>
        </is>
      </c>
      <c r="AG207" t="inlineStr">
        <is>
          <t/>
        </is>
      </c>
      <c r="AH207" t="inlineStr">
        <is>
          <t/>
        </is>
      </c>
      <c r="AI207" t="inlineStr">
        <is>
          <t/>
        </is>
      </c>
      <c r="AJ207" t="inlineStr">
        <is>
          <t/>
        </is>
      </c>
      <c r="AK207" t="inlineStr">
        <is>
          <t/>
        </is>
      </c>
      <c r="AL207" s="2" t="inlineStr">
        <is>
          <t>tekijänoikeutta ja sen lähioikeuksia käsittelevä pysyvä komitea|
tekijänoikeutta ja siihen liittyviä oikeuksia käsittelevä pysyvä komitea</t>
        </is>
      </c>
      <c r="AM207" s="2" t="inlineStr">
        <is>
          <t>2|
2</t>
        </is>
      </c>
      <c r="AN207" s="2" t="inlineStr">
        <is>
          <t xml:space="preserve">|
</t>
        </is>
      </c>
      <c r="AO207" t="inlineStr">
        <is>
          <t/>
        </is>
      </c>
      <c r="AP207" s="2" t="inlineStr">
        <is>
          <t>Comité permanent du droit d'auteur et des droits connexes</t>
        </is>
      </c>
      <c r="AQ207" s="2" t="inlineStr">
        <is>
          <t>3</t>
        </is>
      </c>
      <c r="AR207" s="2" t="inlineStr">
        <is>
          <t/>
        </is>
      </c>
      <c r="AS207" t="inlineStr">
        <is>
          <t>Comité permanent dont la création a été décidée en mars 1998</t>
        </is>
      </c>
      <c r="AT207" t="inlineStr">
        <is>
          <t/>
        </is>
      </c>
      <c r="AU207" t="inlineStr">
        <is>
          <t/>
        </is>
      </c>
      <c r="AV207" t="inlineStr">
        <is>
          <t/>
        </is>
      </c>
      <c r="AW207" t="inlineStr">
        <is>
          <t/>
        </is>
      </c>
      <c r="AX207" t="inlineStr">
        <is>
          <t/>
        </is>
      </c>
      <c r="AY207" t="inlineStr">
        <is>
          <t/>
        </is>
      </c>
      <c r="AZ207" t="inlineStr">
        <is>
          <t/>
        </is>
      </c>
      <c r="BA207" t="inlineStr">
        <is>
          <t/>
        </is>
      </c>
      <c r="BB207" t="inlineStr">
        <is>
          <t/>
        </is>
      </c>
      <c r="BC207" t="inlineStr">
        <is>
          <t/>
        </is>
      </c>
      <c r="BD207" t="inlineStr">
        <is>
          <t/>
        </is>
      </c>
      <c r="BE207" t="inlineStr">
        <is>
          <t/>
        </is>
      </c>
      <c r="BF207" s="2" t="inlineStr">
        <is>
          <t>comitato permanente per i diritti d'autore e i diritti connessi|
SCCR</t>
        </is>
      </c>
      <c r="BG207" s="2" t="inlineStr">
        <is>
          <t>2|
2</t>
        </is>
      </c>
      <c r="BH207" s="2" t="inlineStr">
        <is>
          <t xml:space="preserve">|
</t>
        </is>
      </c>
      <c r="BI207" t="inlineStr">
        <is>
          <t/>
        </is>
      </c>
      <c r="BJ207" t="inlineStr">
        <is>
          <t/>
        </is>
      </c>
      <c r="BK207" t="inlineStr">
        <is>
          <t/>
        </is>
      </c>
      <c r="BL207" t="inlineStr">
        <is>
          <t/>
        </is>
      </c>
      <c r="BM207" t="inlineStr">
        <is>
          <t/>
        </is>
      </c>
      <c r="BN207" t="inlineStr">
        <is>
          <t/>
        </is>
      </c>
      <c r="BO207" t="inlineStr">
        <is>
          <t/>
        </is>
      </c>
      <c r="BP207" t="inlineStr">
        <is>
          <t/>
        </is>
      </c>
      <c r="BQ207" t="inlineStr">
        <is>
          <t/>
        </is>
      </c>
      <c r="BR207" t="inlineStr">
        <is>
          <t/>
        </is>
      </c>
      <c r="BS207" t="inlineStr">
        <is>
          <t/>
        </is>
      </c>
      <c r="BT207" t="inlineStr">
        <is>
          <t/>
        </is>
      </c>
      <c r="BU207" t="inlineStr">
        <is>
          <t/>
        </is>
      </c>
      <c r="BV207" s="2" t="inlineStr">
        <is>
          <t>Permanent Comité Auteursrecht en naburige rechten</t>
        </is>
      </c>
      <c r="BW207" s="2" t="inlineStr">
        <is>
          <t>2</t>
        </is>
      </c>
      <c r="BX207" s="2" t="inlineStr">
        <is>
          <t/>
        </is>
      </c>
      <c r="BY207" t="inlineStr">
        <is>
          <t/>
        </is>
      </c>
      <c r="BZ207" t="inlineStr">
        <is>
          <t/>
        </is>
      </c>
      <c r="CA207" t="inlineStr">
        <is>
          <t/>
        </is>
      </c>
      <c r="CB207" t="inlineStr">
        <is>
          <t/>
        </is>
      </c>
      <c r="CC207" t="inlineStr">
        <is>
          <t/>
        </is>
      </c>
      <c r="CD207" t="inlineStr">
        <is>
          <t/>
        </is>
      </c>
      <c r="CE207" t="inlineStr">
        <is>
          <t/>
        </is>
      </c>
      <c r="CF207" t="inlineStr">
        <is>
          <t/>
        </is>
      </c>
      <c r="CG207" t="inlineStr">
        <is>
          <t/>
        </is>
      </c>
      <c r="CH207" t="inlineStr">
        <is>
          <t/>
        </is>
      </c>
      <c r="CI207" t="inlineStr">
        <is>
          <t/>
        </is>
      </c>
      <c r="CJ207" t="inlineStr">
        <is>
          <t/>
        </is>
      </c>
      <c r="CK207" t="inlineStr">
        <is>
          <t/>
        </is>
      </c>
      <c r="CL207" t="inlineStr">
        <is>
          <t/>
        </is>
      </c>
      <c r="CM207" t="inlineStr">
        <is>
          <t/>
        </is>
      </c>
      <c r="CN207" t="inlineStr">
        <is>
          <t/>
        </is>
      </c>
      <c r="CO207" t="inlineStr">
        <is>
          <t/>
        </is>
      </c>
      <c r="CP207" t="inlineStr">
        <is>
          <t/>
        </is>
      </c>
      <c r="CQ207" t="inlineStr">
        <is>
          <t/>
        </is>
      </c>
      <c r="CR207" t="inlineStr">
        <is>
          <t/>
        </is>
      </c>
      <c r="CS207" t="inlineStr">
        <is>
          <t/>
        </is>
      </c>
      <c r="CT207" t="inlineStr">
        <is>
          <t/>
        </is>
      </c>
      <c r="CU207" t="inlineStr">
        <is>
          <t/>
        </is>
      </c>
      <c r="CV207" t="inlineStr">
        <is>
          <t/>
        </is>
      </c>
      <c r="CW207" t="inlineStr">
        <is>
          <t/>
        </is>
      </c>
    </row>
    <row r="208">
      <c r="A208" s="1" t="str">
        <f>HYPERLINK("https://iate.europa.eu/entry/result/3579678/all", "3579678")</f>
        <v>3579678</v>
      </c>
      <c r="B208" t="inlineStr">
        <is>
          <t>PRODUCTION, TECHNOLOGY AND RESEARCH</t>
        </is>
      </c>
      <c r="C208" t="inlineStr">
        <is>
          <t>PRODUCTION, TECHNOLOGY AND RESEARCH|research and intellectual property</t>
        </is>
      </c>
      <c r="D208" t="inlineStr">
        <is>
          <t>no</t>
        </is>
      </c>
      <c r="E208" t="inlineStr">
        <is>
          <t/>
        </is>
      </c>
      <c r="F208" t="inlineStr">
        <is>
          <t/>
        </is>
      </c>
      <c r="G208" t="inlineStr">
        <is>
          <t/>
        </is>
      </c>
      <c r="H208" t="inlineStr">
        <is>
          <t/>
        </is>
      </c>
      <c r="I208" t="inlineStr">
        <is>
          <t/>
        </is>
      </c>
      <c r="J208" t="inlineStr">
        <is>
          <t/>
        </is>
      </c>
      <c r="K208" t="inlineStr">
        <is>
          <t/>
        </is>
      </c>
      <c r="L208" t="inlineStr">
        <is>
          <t/>
        </is>
      </c>
      <c r="M208" t="inlineStr">
        <is>
          <t/>
        </is>
      </c>
      <c r="N208" t="inlineStr">
        <is>
          <t/>
        </is>
      </c>
      <c r="O208" t="inlineStr">
        <is>
          <t/>
        </is>
      </c>
      <c r="P208" t="inlineStr">
        <is>
          <t/>
        </is>
      </c>
      <c r="Q208" t="inlineStr">
        <is>
          <t/>
        </is>
      </c>
      <c r="R208" s="2" t="inlineStr">
        <is>
          <t>Einrichtung des Kulturerbes</t>
        </is>
      </c>
      <c r="S208" s="2" t="inlineStr">
        <is>
          <t>3</t>
        </is>
      </c>
      <c r="T208" s="2" t="inlineStr">
        <is>
          <t/>
        </is>
      </c>
      <c r="U208" t="inlineStr">
        <is>
          <t>Organisation mit der Aufgabe, das kulturelle Erbe eines Staates zu sichern, schützen, bewahren und verbreiten</t>
        </is>
      </c>
      <c r="V208" t="inlineStr">
        <is>
          <t/>
        </is>
      </c>
      <c r="W208" t="inlineStr">
        <is>
          <t/>
        </is>
      </c>
      <c r="X208" t="inlineStr">
        <is>
          <t/>
        </is>
      </c>
      <c r="Y208" t="inlineStr">
        <is>
          <t/>
        </is>
      </c>
      <c r="Z208" s="2" t="inlineStr">
        <is>
          <t>cultural heritage institution</t>
        </is>
      </c>
      <c r="AA208" s="2" t="inlineStr">
        <is>
          <t>3</t>
        </is>
      </c>
      <c r="AB208" s="2" t="inlineStr">
        <is>
          <t/>
        </is>
      </c>
      <c r="AC208" t="inlineStr">
        <is>
          <t>organisation whose mission resides in safeguarding, protecting, conserving and disseminating the cultural heritage of a state</t>
        </is>
      </c>
      <c r="AD208" s="2" t="inlineStr">
        <is>
          <t>institución de conservación del patrimonio cultural|
institución de patrimonio cultural|
institución responsable del patrimonio cultural</t>
        </is>
      </c>
      <c r="AE208" s="2" t="inlineStr">
        <is>
          <t>3|
3|
3</t>
        </is>
      </c>
      <c r="AF208" s="2" t="inlineStr">
        <is>
          <t xml:space="preserve">|
|
</t>
        </is>
      </c>
      <c r="AG208" t="inlineStr">
        <is>
          <t>organización cuya misión es salvaguardar, proteger, conservar y difundir el patrimonio cultural de un Estado</t>
        </is>
      </c>
      <c r="AH208" t="inlineStr">
        <is>
          <t/>
        </is>
      </c>
      <c r="AI208" t="inlineStr">
        <is>
          <t/>
        </is>
      </c>
      <c r="AJ208" t="inlineStr">
        <is>
          <t/>
        </is>
      </c>
      <c r="AK208" t="inlineStr">
        <is>
          <t/>
        </is>
      </c>
      <c r="AL208" s="2" t="inlineStr">
        <is>
          <t>kulttuuriperintölaitos</t>
        </is>
      </c>
      <c r="AM208" s="2" t="inlineStr">
        <is>
          <t>3</t>
        </is>
      </c>
      <c r="AN208" s="2" t="inlineStr">
        <is>
          <t/>
        </is>
      </c>
      <c r="AO208" t="inlineStr">
        <is>
          <t/>
        </is>
      </c>
      <c r="AP208" s="2" t="inlineStr">
        <is>
          <t>institution de gestion du patrimoine culturel|
institution du patrimoine culturel</t>
        </is>
      </c>
      <c r="AQ208" s="2" t="inlineStr">
        <is>
          <t>3|
3</t>
        </is>
      </c>
      <c r="AR208" s="2" t="inlineStr">
        <is>
          <t xml:space="preserve">|
</t>
        </is>
      </c>
      <c r="AS208" t="inlineStr">
        <is>
          <t>organisation dont la mission est de sauvegarder, protéger, conserver et diffuser l'héritage culturel d'un état</t>
        </is>
      </c>
      <c r="AT208" t="inlineStr">
        <is>
          <t/>
        </is>
      </c>
      <c r="AU208" t="inlineStr">
        <is>
          <t/>
        </is>
      </c>
      <c r="AV208" t="inlineStr">
        <is>
          <t/>
        </is>
      </c>
      <c r="AW208" t="inlineStr">
        <is>
          <t/>
        </is>
      </c>
      <c r="AX208" t="inlineStr">
        <is>
          <t/>
        </is>
      </c>
      <c r="AY208" t="inlineStr">
        <is>
          <t/>
        </is>
      </c>
      <c r="AZ208" t="inlineStr">
        <is>
          <t/>
        </is>
      </c>
      <c r="BA208" t="inlineStr">
        <is>
          <t/>
        </is>
      </c>
      <c r="BB208" t="inlineStr">
        <is>
          <t/>
        </is>
      </c>
      <c r="BC208" t="inlineStr">
        <is>
          <t/>
        </is>
      </c>
      <c r="BD208" t="inlineStr">
        <is>
          <t/>
        </is>
      </c>
      <c r="BE208" t="inlineStr">
        <is>
          <t/>
        </is>
      </c>
      <c r="BF208" s="2" t="inlineStr">
        <is>
          <t>istituto di tutela del patrimonio culturale</t>
        </is>
      </c>
      <c r="BG208" s="2" t="inlineStr">
        <is>
          <t>3</t>
        </is>
      </c>
      <c r="BH208" s="2" t="inlineStr">
        <is>
          <t/>
        </is>
      </c>
      <c r="BI208" t="inlineStr">
        <is>
          <t>organizzazione la cui missione consiste nella salvaguardia, protezione, conservazione e diffusione del patrimonio culturale di uno Stato</t>
        </is>
      </c>
      <c r="BJ208" t="inlineStr">
        <is>
          <t/>
        </is>
      </c>
      <c r="BK208" t="inlineStr">
        <is>
          <t/>
        </is>
      </c>
      <c r="BL208" t="inlineStr">
        <is>
          <t/>
        </is>
      </c>
      <c r="BM208" t="inlineStr">
        <is>
          <t/>
        </is>
      </c>
      <c r="BN208" t="inlineStr">
        <is>
          <t/>
        </is>
      </c>
      <c r="BO208" t="inlineStr">
        <is>
          <t/>
        </is>
      </c>
      <c r="BP208" t="inlineStr">
        <is>
          <t/>
        </is>
      </c>
      <c r="BQ208" t="inlineStr">
        <is>
          <t/>
        </is>
      </c>
      <c r="BR208" t="inlineStr">
        <is>
          <t/>
        </is>
      </c>
      <c r="BS208" t="inlineStr">
        <is>
          <t/>
        </is>
      </c>
      <c r="BT208" t="inlineStr">
        <is>
          <t/>
        </is>
      </c>
      <c r="BU208" t="inlineStr">
        <is>
          <t/>
        </is>
      </c>
      <c r="BV208" t="inlineStr">
        <is>
          <t/>
        </is>
      </c>
      <c r="BW208" t="inlineStr">
        <is>
          <t/>
        </is>
      </c>
      <c r="BX208" t="inlineStr">
        <is>
          <t/>
        </is>
      </c>
      <c r="BY208" t="inlineStr">
        <is>
          <t/>
        </is>
      </c>
      <c r="BZ208" t="inlineStr">
        <is>
          <t/>
        </is>
      </c>
      <c r="CA208" t="inlineStr">
        <is>
          <t/>
        </is>
      </c>
      <c r="CB208" t="inlineStr">
        <is>
          <t/>
        </is>
      </c>
      <c r="CC208" t="inlineStr">
        <is>
          <t/>
        </is>
      </c>
      <c r="CD208" t="inlineStr">
        <is>
          <t/>
        </is>
      </c>
      <c r="CE208" t="inlineStr">
        <is>
          <t/>
        </is>
      </c>
      <c r="CF208" t="inlineStr">
        <is>
          <t/>
        </is>
      </c>
      <c r="CG208" t="inlineStr">
        <is>
          <t/>
        </is>
      </c>
      <c r="CH208" t="inlineStr">
        <is>
          <t/>
        </is>
      </c>
      <c r="CI208" t="inlineStr">
        <is>
          <t/>
        </is>
      </c>
      <c r="CJ208" t="inlineStr">
        <is>
          <t/>
        </is>
      </c>
      <c r="CK208" t="inlineStr">
        <is>
          <t/>
        </is>
      </c>
      <c r="CL208" s="2" t="inlineStr">
        <is>
          <t>inštitúcia správy kultúrneho dedičstva</t>
        </is>
      </c>
      <c r="CM208" s="2" t="inlineStr">
        <is>
          <t>3</t>
        </is>
      </c>
      <c r="CN208" s="2" t="inlineStr">
        <is>
          <t/>
        </is>
      </c>
      <c r="CO208" t="inlineStr">
        <is>
          <t>verejne prístupná knižnica alebo múzeum, archív alebo inštitúcia spravujúca filmové alebo zvukové dedičstvo</t>
        </is>
      </c>
      <c r="CP208" t="inlineStr">
        <is>
          <t/>
        </is>
      </c>
      <c r="CQ208" t="inlineStr">
        <is>
          <t/>
        </is>
      </c>
      <c r="CR208" t="inlineStr">
        <is>
          <t/>
        </is>
      </c>
      <c r="CS208" t="inlineStr">
        <is>
          <t/>
        </is>
      </c>
      <c r="CT208" t="inlineStr">
        <is>
          <t/>
        </is>
      </c>
      <c r="CU208" t="inlineStr">
        <is>
          <t/>
        </is>
      </c>
      <c r="CV208" t="inlineStr">
        <is>
          <t/>
        </is>
      </c>
      <c r="CW208" t="inlineStr">
        <is>
          <t/>
        </is>
      </c>
    </row>
    <row r="209">
      <c r="A209" s="1" t="str">
        <f>HYPERLINK("https://iate.europa.eu/entry/result/1492104/all", "1492104")</f>
        <v>1492104</v>
      </c>
      <c r="B209" t="inlineStr">
        <is>
          <t>EDUCATION AND COMMUNICATIONS</t>
        </is>
      </c>
      <c r="C209" t="inlineStr">
        <is>
          <t>EDUCATION AND COMMUNICATIONS|information technology and data processing;EDUCATION AND COMMUNICATIONS|communications|communications systems</t>
        </is>
      </c>
      <c r="D209" t="inlineStr">
        <is>
          <t>yes</t>
        </is>
      </c>
      <c r="E209" t="inlineStr">
        <is>
          <t/>
        </is>
      </c>
      <c r="F209" s="2" t="inlineStr">
        <is>
          <t>ATM|
асинхронен метод на пренасяне</t>
        </is>
      </c>
      <c r="G209" s="2" t="inlineStr">
        <is>
          <t>3|
3</t>
        </is>
      </c>
      <c r="H209" s="2" t="inlineStr">
        <is>
          <t xml:space="preserve">|
</t>
        </is>
      </c>
      <c r="I209" t="inlineStr">
        <is>
          <t>метод на пренасяне, при който информацията е организирана в клетки; той е асинхронен в смисъл, че повторяемостта на клетките зависи от изискваната или моментната скорост в битове</t>
        </is>
      </c>
      <c r="J209" s="2" t="inlineStr">
        <is>
          <t>ATM|
asynchronní přenosový režim</t>
        </is>
      </c>
      <c r="K209" s="2" t="inlineStr">
        <is>
          <t>3|
3</t>
        </is>
      </c>
      <c r="L209" s="2" t="inlineStr">
        <is>
          <t xml:space="preserve">|
</t>
        </is>
      </c>
      <c r="M209" t="inlineStr">
        <is>
          <t/>
        </is>
      </c>
      <c r="N209" s="2" t="inlineStr">
        <is>
          <t>asynchronous transfer mode|
ATM|
asynkron overførselsmodus</t>
        </is>
      </c>
      <c r="O209" s="2" t="inlineStr">
        <is>
          <t>3|
3|
2</t>
        </is>
      </c>
      <c r="P209" s="2" t="inlineStr">
        <is>
          <t xml:space="preserve">|
|
</t>
        </is>
      </c>
      <c r="Q209" t="inlineStr">
        <is>
          <t>overførselsmodus, hvor informationen er organiseret i celler</t>
        </is>
      </c>
      <c r="R209" s="2" t="inlineStr">
        <is>
          <t>asynchroner Übertragungsmodus|
ATM</t>
        </is>
      </c>
      <c r="S209" s="2" t="inlineStr">
        <is>
          <t>3|
3</t>
        </is>
      </c>
      <c r="T209" s="2" t="inlineStr">
        <is>
          <t xml:space="preserve">|
</t>
        </is>
      </c>
      <c r="U209" t="inlineStr">
        <is>
          <t>Übertragungsmodus, bei dem die Information in Zellen aufgegliedert ist</t>
        </is>
      </c>
      <c r="V209" s="2" t="inlineStr">
        <is>
          <t>ασύγχρονος τρόπος μεταφοράς|
ATM</t>
        </is>
      </c>
      <c r="W209" s="2" t="inlineStr">
        <is>
          <t>3|
3</t>
        </is>
      </c>
      <c r="X209" s="2" t="inlineStr">
        <is>
          <t xml:space="preserve">|
</t>
        </is>
      </c>
      <c r="Y209" t="inlineStr">
        <is>
          <t>τρόπος μεταφοράς στον οποίο οι πληροφορίες είναι οργανωμένες σε κυψελίδες</t>
        </is>
      </c>
      <c r="Z209" s="2" t="inlineStr">
        <is>
          <t>asynchronous transfer mode|
ATM</t>
        </is>
      </c>
      <c r="AA209" s="2" t="inlineStr">
        <is>
          <t>3|
3</t>
        </is>
      </c>
      <c r="AB209" s="2" t="inlineStr">
        <is>
          <t xml:space="preserve">|
</t>
        </is>
      </c>
      <c r="AC209" t="inlineStr">
        <is>
          <t>transfer mode in which the information is organized into cells</t>
        </is>
      </c>
      <c r="AD209" s="2" t="inlineStr">
        <is>
          <t>ATM|
modo de transferencia asíncrono|
MTA</t>
        </is>
      </c>
      <c r="AE209" s="2" t="inlineStr">
        <is>
          <t>3|
3|
3</t>
        </is>
      </c>
      <c r="AF209" s="2" t="inlineStr">
        <is>
          <t>admitted|
|
preferred</t>
        </is>
      </c>
      <c r="AG209" t="inlineStr">
        <is>
          <t>Modo de transferencia en el que la información es transferida dentro de 
células etiquetadas; es asíncrono en el sentido de que la sucesión de 
las células que contienen información de un usuario individual no es 
necesariamente periódica.</t>
        </is>
      </c>
      <c r="AH209" s="2" t="inlineStr">
        <is>
          <t>asünkroonedastus</t>
        </is>
      </c>
      <c r="AI209" s="2" t="inlineStr">
        <is>
          <t>3</t>
        </is>
      </c>
      <c r="AJ209" s="2" t="inlineStr">
        <is>
          <t/>
        </is>
      </c>
      <c r="AK209" t="inlineStr">
        <is>
          <t>telefonsidet ja andmesidet ühendav tehnoloogia: &lt;div&gt;- rakendab asünkroonset aegmultipleksimist &lt;/div&gt;&lt;div&gt;- mudel vastab ligikaudu OSI mudeli kihtidele 1-3 &lt;/div&gt;&lt;div&gt;- edastus toimub virtuaalsete püsikanalite kaudu &lt;/div&gt;&lt;div&gt;- edastusüksus on 53-baidine rakk&lt;/div&gt;</t>
        </is>
      </c>
      <c r="AL209" s="2" t="inlineStr">
        <is>
          <t>ATM|
asynkroninen siirtomuoto</t>
        </is>
      </c>
      <c r="AM209" s="2" t="inlineStr">
        <is>
          <t>3|
3</t>
        </is>
      </c>
      <c r="AN209" s="2" t="inlineStr">
        <is>
          <t xml:space="preserve">|
</t>
        </is>
      </c>
      <c r="AO209" t="inlineStr">
        <is>
          <t>tiedonsiirtomuoto, jossa tieto on järjestelty soluiksi; siirto on asynkronista siinä mielessä, että solujen siirtotaajuus riippuu vaadittavasta ja hetkellisestä bittinopeudesta</t>
        </is>
      </c>
      <c r="AP209" s="2" t="inlineStr">
        <is>
          <t>mode de transfert asynchrone</t>
        </is>
      </c>
      <c r="AQ209" s="2" t="inlineStr">
        <is>
          <t>3</t>
        </is>
      </c>
      <c r="AR209" s="2" t="inlineStr">
        <is>
          <t/>
        </is>
      </c>
      <c r="AS209" t="inlineStr">
        <is>
          <t>mode de transfert dans lequel les informations sont organisées en cellules</t>
        </is>
      </c>
      <c r="AT209" s="2" t="inlineStr">
        <is>
          <t>mód aistrithe aisioncronach|
ATM</t>
        </is>
      </c>
      <c r="AU209" s="2" t="inlineStr">
        <is>
          <t>3|
3</t>
        </is>
      </c>
      <c r="AV209" s="2" t="inlineStr">
        <is>
          <t xml:space="preserve">|
</t>
        </is>
      </c>
      <c r="AW209" t="inlineStr">
        <is>
          <t>modh aistrithe ina n-eagraítear an fhaisnéis i gcealla</t>
        </is>
      </c>
      <c r="AX209" s="2" t="inlineStr">
        <is>
          <t>asinkroni način prijenosa</t>
        </is>
      </c>
      <c r="AY209" s="2" t="inlineStr">
        <is>
          <t>3</t>
        </is>
      </c>
      <c r="AZ209" s="2" t="inlineStr">
        <is>
          <t/>
        </is>
      </c>
      <c r="BA209" t="inlineStr">
        <is>
          <t>način prijenosa u kojem su informacije 
organizirane u ćelije</t>
        </is>
      </c>
      <c r="BB209" s="2" t="inlineStr">
        <is>
          <t>aszinkron átviteli mód|
ATM</t>
        </is>
      </c>
      <c r="BC209" s="2" t="inlineStr">
        <is>
          <t>3|
3</t>
        </is>
      </c>
      <c r="BD209" s="2" t="inlineStr">
        <is>
          <t xml:space="preserve">|
</t>
        </is>
      </c>
      <c r="BE209" t="inlineStr">
        <is>
          <t/>
        </is>
      </c>
      <c r="BF209" s="2" t="inlineStr">
        <is>
          <t>ATM|
modalità di trasferimento asincrona|
modo di trasferimento asincrono</t>
        </is>
      </c>
      <c r="BG209" s="2" t="inlineStr">
        <is>
          <t>3|
3|
3</t>
        </is>
      </c>
      <c r="BH209" s="2" t="inlineStr">
        <is>
          <t xml:space="preserve">|
|
</t>
        </is>
      </c>
      <c r="BI209" t="inlineStr">
        <is>
          <t>modo di trasferimento nel quale le informazioni sono organizzate in celle</t>
        </is>
      </c>
      <c r="BJ209" s="2" t="inlineStr">
        <is>
          <t>asinchroninio persiuntimo veika|
APV</t>
        </is>
      </c>
      <c r="BK209" s="2" t="inlineStr">
        <is>
          <t>3|
3</t>
        </is>
      </c>
      <c r="BL209" s="2" t="inlineStr">
        <is>
          <t xml:space="preserve">|
</t>
        </is>
      </c>
      <c r="BM209" t="inlineStr">
        <is>
          <t/>
        </is>
      </c>
      <c r="BN209" s="2" t="inlineStr">
        <is>
          <t>&lt;i&gt;ATM&lt;/i&gt; režīms|
&lt;i&gt;ATM&lt;/i&gt;|
asinhronās pārsūtīšanas režīms</t>
        </is>
      </c>
      <c r="BO209" s="2" t="inlineStr">
        <is>
          <t>3|
3|
3</t>
        </is>
      </c>
      <c r="BP209" s="2" t="inlineStr">
        <is>
          <t xml:space="preserve">|
|
</t>
        </is>
      </c>
      <c r="BQ209" t="inlineStr">
        <is>
          <t/>
        </is>
      </c>
      <c r="BR209" s="2" t="inlineStr">
        <is>
          <t>modalità ta' trasferiment asinkronika</t>
        </is>
      </c>
      <c r="BS209" s="2" t="inlineStr">
        <is>
          <t>3</t>
        </is>
      </c>
      <c r="BT209" s="2" t="inlineStr">
        <is>
          <t/>
        </is>
      </c>
      <c r="BU209" t="inlineStr">
        <is>
          <t>modalità ta’ trasferiment li fiha l-informazzjoni tiġi organizzata f’ċelloli</t>
        </is>
      </c>
      <c r="BV209" s="2" t="inlineStr">
        <is>
          <t>asynchrone transmissiemodus|
ATM</t>
        </is>
      </c>
      <c r="BW209" s="2" t="inlineStr">
        <is>
          <t>3|
3</t>
        </is>
      </c>
      <c r="BX209" s="2" t="inlineStr">
        <is>
          <t xml:space="preserve">|
</t>
        </is>
      </c>
      <c r="BY209" t="inlineStr">
        <is>
          <t>"transfermodus waarbij de informatie is geordend in cellen"</t>
        </is>
      </c>
      <c r="BZ209" s="2" t="inlineStr">
        <is>
          <t>ATM|
asynchroniczny tryb transmisji pakietowej</t>
        </is>
      </c>
      <c r="CA209" s="2" t="inlineStr">
        <is>
          <t>3|
3</t>
        </is>
      </c>
      <c r="CB209" s="2" t="inlineStr">
        <is>
          <t xml:space="preserve">|
</t>
        </is>
      </c>
      <c r="CC209" t="inlineStr">
        <is>
          <t>szerokopasmowy standard komunikacji, realizujący przesył pakietów poprzez łącza wirtualne</t>
        </is>
      </c>
      <c r="CD209" s="2" t="inlineStr">
        <is>
          <t>modo de transferência assíncrono</t>
        </is>
      </c>
      <c r="CE209" s="2" t="inlineStr">
        <is>
          <t>3</t>
        </is>
      </c>
      <c r="CF209" s="2" t="inlineStr">
        <is>
          <t/>
        </is>
      </c>
      <c r="CG209" t="inlineStr">
        <is>
          <t>Modo de transferência de dados, que permite encaminhar, com um alto débito, pacotes cuja principal característica é apresentarem um tamanho fixo.</t>
        </is>
      </c>
      <c r="CH209" s="2" t="inlineStr">
        <is>
          <t>ATM|
mod de transfer asincron</t>
        </is>
      </c>
      <c r="CI209" s="2" t="inlineStr">
        <is>
          <t>3|
3</t>
        </is>
      </c>
      <c r="CJ209" s="2" t="inlineStr">
        <is>
          <t xml:space="preserve">|
</t>
        </is>
      </c>
      <c r="CK209" t="inlineStr">
        <is>
          <t/>
        </is>
      </c>
      <c r="CL209" s="2" t="inlineStr">
        <is>
          <t>ATM|
asynchrónny prenosový mód</t>
        </is>
      </c>
      <c r="CM209" s="2" t="inlineStr">
        <is>
          <t>3|
3</t>
        </is>
      </c>
      <c r="CN209" s="2" t="inlineStr">
        <is>
          <t xml:space="preserve">|
</t>
        </is>
      </c>
      <c r="CO209" t="inlineStr">
        <is>
          <t>prenosový režim, pri ktorom je informácia usporiadaná do buniek</t>
        </is>
      </c>
      <c r="CP209" s="2" t="inlineStr">
        <is>
          <t>ATM|
asinhroni prenosni način</t>
        </is>
      </c>
      <c r="CQ209" s="2" t="inlineStr">
        <is>
          <t>3|
3</t>
        </is>
      </c>
      <c r="CR209" s="2" t="inlineStr">
        <is>
          <t xml:space="preserve">|
</t>
        </is>
      </c>
      <c r="CS209" t="inlineStr">
        <is>
          <t/>
        </is>
      </c>
      <c r="CT209" s="2" t="inlineStr">
        <is>
          <t>asynkront överföringsmod|
ATM</t>
        </is>
      </c>
      <c r="CU209" s="2" t="inlineStr">
        <is>
          <t>3|
3</t>
        </is>
      </c>
      <c r="CV209" s="2" t="inlineStr">
        <is>
          <t xml:space="preserve">|
</t>
        </is>
      </c>
      <c r="CW209" t="inlineStr">
        <is>
          <t/>
        </is>
      </c>
    </row>
    <row r="210">
      <c r="A210" s="1" t="str">
        <f>HYPERLINK("https://iate.europa.eu/entry/result/792889/all", "792889")</f>
        <v>792889</v>
      </c>
      <c r="B210" t="inlineStr">
        <is>
          <t>SOCIAL QUESTIONS;PRODUCTION, TECHNOLOGY AND RESEARCH</t>
        </is>
      </c>
      <c r="C210" t="inlineStr">
        <is>
          <t>SOCIAL QUESTIONS|culture and religion;PRODUCTION, TECHNOLOGY AND RESEARCH|research and intellectual property|intellectual property</t>
        </is>
      </c>
      <c r="D210" t="inlineStr">
        <is>
          <t>no</t>
        </is>
      </c>
      <c r="E210" t="inlineStr">
        <is>
          <t/>
        </is>
      </c>
      <c r="F210" t="inlineStr">
        <is>
          <t/>
        </is>
      </c>
      <c r="G210" t="inlineStr">
        <is>
          <t/>
        </is>
      </c>
      <c r="H210" t="inlineStr">
        <is>
          <t/>
        </is>
      </c>
      <c r="I210" t="inlineStr">
        <is>
          <t/>
        </is>
      </c>
      <c r="J210" t="inlineStr">
        <is>
          <t/>
        </is>
      </c>
      <c r="K210" t="inlineStr">
        <is>
          <t/>
        </is>
      </c>
      <c r="L210" t="inlineStr">
        <is>
          <t/>
        </is>
      </c>
      <c r="M210" t="inlineStr">
        <is>
          <t/>
        </is>
      </c>
      <c r="N210" t="inlineStr">
        <is>
          <t/>
        </is>
      </c>
      <c r="O210" t="inlineStr">
        <is>
          <t/>
        </is>
      </c>
      <c r="P210" t="inlineStr">
        <is>
          <t/>
        </is>
      </c>
      <c r="Q210" t="inlineStr">
        <is>
          <t/>
        </is>
      </c>
      <c r="R210" s="2" t="inlineStr">
        <is>
          <t>Internationale Vereinigung für Literatur und Kunst</t>
        </is>
      </c>
      <c r="S210" s="2" t="inlineStr">
        <is>
          <t>2</t>
        </is>
      </c>
      <c r="T210" s="2" t="inlineStr">
        <is>
          <t/>
        </is>
      </c>
      <c r="U210" t="inlineStr">
        <is>
          <t/>
        </is>
      </c>
      <c r="V210" t="inlineStr">
        <is>
          <t/>
        </is>
      </c>
      <c r="W210" t="inlineStr">
        <is>
          <t/>
        </is>
      </c>
      <c r="X210" t="inlineStr">
        <is>
          <t/>
        </is>
      </c>
      <c r="Y210" t="inlineStr">
        <is>
          <t/>
        </is>
      </c>
      <c r="Z210" s="2" t="inlineStr">
        <is>
          <t>ALAI|
International Literary and Artistic Association</t>
        </is>
      </c>
      <c r="AA210" s="2" t="inlineStr">
        <is>
          <t>3|
3</t>
        </is>
      </c>
      <c r="AB210" s="2" t="inlineStr">
        <is>
          <t xml:space="preserve">|
</t>
        </is>
      </c>
      <c r="AC210" t="inlineStr">
        <is>
          <t/>
        </is>
      </c>
      <c r="AD210" s="2" t="inlineStr">
        <is>
          <t>Asociación Literaria y Artística Internacional|
ALAI</t>
        </is>
      </c>
      <c r="AE210" s="2" t="inlineStr">
        <is>
          <t>3|
3</t>
        </is>
      </c>
      <c r="AF210" s="2" t="inlineStr">
        <is>
          <t xml:space="preserve">|
</t>
        </is>
      </c>
      <c r="AG210" t="inlineStr">
        <is>
          <t/>
        </is>
      </c>
      <c r="AH210" t="inlineStr">
        <is>
          <t/>
        </is>
      </c>
      <c r="AI210" t="inlineStr">
        <is>
          <t/>
        </is>
      </c>
      <c r="AJ210" t="inlineStr">
        <is>
          <t/>
        </is>
      </c>
      <c r="AK210" t="inlineStr">
        <is>
          <t/>
        </is>
      </c>
      <c r="AL210" t="inlineStr">
        <is>
          <t/>
        </is>
      </c>
      <c r="AM210" t="inlineStr">
        <is>
          <t/>
        </is>
      </c>
      <c r="AN210" t="inlineStr">
        <is>
          <t/>
        </is>
      </c>
      <c r="AO210" t="inlineStr">
        <is>
          <t/>
        </is>
      </c>
      <c r="AP210" s="2" t="inlineStr">
        <is>
          <t>Association littéraire et artistique internationale|
ALAI</t>
        </is>
      </c>
      <c r="AQ210" s="2" t="inlineStr">
        <is>
          <t>2|
2</t>
        </is>
      </c>
      <c r="AR210" s="2" t="inlineStr">
        <is>
          <t xml:space="preserve">|
</t>
        </is>
      </c>
      <c r="AS210" t="inlineStr">
        <is>
          <t/>
        </is>
      </c>
      <c r="AT210" t="inlineStr">
        <is>
          <t/>
        </is>
      </c>
      <c r="AU210" t="inlineStr">
        <is>
          <t/>
        </is>
      </c>
      <c r="AV210" t="inlineStr">
        <is>
          <t/>
        </is>
      </c>
      <c r="AW210" t="inlineStr">
        <is>
          <t/>
        </is>
      </c>
      <c r="AX210" t="inlineStr">
        <is>
          <t/>
        </is>
      </c>
      <c r="AY210" t="inlineStr">
        <is>
          <t/>
        </is>
      </c>
      <c r="AZ210" t="inlineStr">
        <is>
          <t/>
        </is>
      </c>
      <c r="BA210" t="inlineStr">
        <is>
          <t/>
        </is>
      </c>
      <c r="BB210" t="inlineStr">
        <is>
          <t/>
        </is>
      </c>
      <c r="BC210" t="inlineStr">
        <is>
          <t/>
        </is>
      </c>
      <c r="BD210" t="inlineStr">
        <is>
          <t/>
        </is>
      </c>
      <c r="BE210" t="inlineStr">
        <is>
          <t/>
        </is>
      </c>
      <c r="BF210" t="inlineStr">
        <is>
          <t/>
        </is>
      </c>
      <c r="BG210" t="inlineStr">
        <is>
          <t/>
        </is>
      </c>
      <c r="BH210" t="inlineStr">
        <is>
          <t/>
        </is>
      </c>
      <c r="BI210" t="inlineStr">
        <is>
          <t/>
        </is>
      </c>
      <c r="BJ210" t="inlineStr">
        <is>
          <t/>
        </is>
      </c>
      <c r="BK210" t="inlineStr">
        <is>
          <t/>
        </is>
      </c>
      <c r="BL210" t="inlineStr">
        <is>
          <t/>
        </is>
      </c>
      <c r="BM210" t="inlineStr">
        <is>
          <t/>
        </is>
      </c>
      <c r="BN210" t="inlineStr">
        <is>
          <t/>
        </is>
      </c>
      <c r="BO210" t="inlineStr">
        <is>
          <t/>
        </is>
      </c>
      <c r="BP210" t="inlineStr">
        <is>
          <t/>
        </is>
      </c>
      <c r="BQ210" t="inlineStr">
        <is>
          <t/>
        </is>
      </c>
      <c r="BR210" t="inlineStr">
        <is>
          <t/>
        </is>
      </c>
      <c r="BS210" t="inlineStr">
        <is>
          <t/>
        </is>
      </c>
      <c r="BT210" t="inlineStr">
        <is>
          <t/>
        </is>
      </c>
      <c r="BU210" t="inlineStr">
        <is>
          <t/>
        </is>
      </c>
      <c r="BV210" t="inlineStr">
        <is>
          <t/>
        </is>
      </c>
      <c r="BW210" t="inlineStr">
        <is>
          <t/>
        </is>
      </c>
      <c r="BX210" t="inlineStr">
        <is>
          <t/>
        </is>
      </c>
      <c r="BY210" t="inlineStr">
        <is>
          <t/>
        </is>
      </c>
      <c r="BZ210" t="inlineStr">
        <is>
          <t/>
        </is>
      </c>
      <c r="CA210" t="inlineStr">
        <is>
          <t/>
        </is>
      </c>
      <c r="CB210" t="inlineStr">
        <is>
          <t/>
        </is>
      </c>
      <c r="CC210" t="inlineStr">
        <is>
          <t/>
        </is>
      </c>
      <c r="CD210" s="2" t="inlineStr">
        <is>
          <t>ALAI|
Associação Literária e Artística Internacional</t>
        </is>
      </c>
      <c r="CE210" s="2" t="inlineStr">
        <is>
          <t>2|
2</t>
        </is>
      </c>
      <c r="CF210" s="2" t="inlineStr">
        <is>
          <t xml:space="preserve">|
</t>
        </is>
      </c>
      <c r="CG210" t="inlineStr">
        <is>
          <t/>
        </is>
      </c>
      <c r="CH210" t="inlineStr">
        <is>
          <t/>
        </is>
      </c>
      <c r="CI210" t="inlineStr">
        <is>
          <t/>
        </is>
      </c>
      <c r="CJ210" t="inlineStr">
        <is>
          <t/>
        </is>
      </c>
      <c r="CK210" t="inlineStr">
        <is>
          <t/>
        </is>
      </c>
      <c r="CL210" t="inlineStr">
        <is>
          <t/>
        </is>
      </c>
      <c r="CM210" t="inlineStr">
        <is>
          <t/>
        </is>
      </c>
      <c r="CN210" t="inlineStr">
        <is>
          <t/>
        </is>
      </c>
      <c r="CO210" t="inlineStr">
        <is>
          <t/>
        </is>
      </c>
      <c r="CP210" t="inlineStr">
        <is>
          <t/>
        </is>
      </c>
      <c r="CQ210" t="inlineStr">
        <is>
          <t/>
        </is>
      </c>
      <c r="CR210" t="inlineStr">
        <is>
          <t/>
        </is>
      </c>
      <c r="CS210" t="inlineStr">
        <is>
          <t/>
        </is>
      </c>
      <c r="CT210" t="inlineStr">
        <is>
          <t/>
        </is>
      </c>
      <c r="CU210" t="inlineStr">
        <is>
          <t/>
        </is>
      </c>
      <c r="CV210" t="inlineStr">
        <is>
          <t/>
        </is>
      </c>
      <c r="CW210" t="inlineStr">
        <is>
          <t/>
        </is>
      </c>
    </row>
    <row r="211">
      <c r="A211" s="1" t="str">
        <f>HYPERLINK("https://iate.europa.eu/entry/result/3579620/all", "3579620")</f>
        <v>3579620</v>
      </c>
      <c r="B211" t="inlineStr">
        <is>
          <t>PRODUCTION, TECHNOLOGY AND RESEARCH</t>
        </is>
      </c>
      <c r="C211" t="inlineStr">
        <is>
          <t>PRODUCTION, TECHNOLOGY AND RESEARCH|research and intellectual property</t>
        </is>
      </c>
      <c r="D211" t="inlineStr">
        <is>
          <t>no</t>
        </is>
      </c>
      <c r="E211" t="inlineStr">
        <is>
          <t/>
        </is>
      </c>
      <c r="F211" t="inlineStr">
        <is>
          <t/>
        </is>
      </c>
      <c r="G211" t="inlineStr">
        <is>
          <t/>
        </is>
      </c>
      <c r="H211" t="inlineStr">
        <is>
          <t/>
        </is>
      </c>
      <c r="I211" t="inlineStr">
        <is>
          <t/>
        </is>
      </c>
      <c r="J211" t="inlineStr">
        <is>
          <t/>
        </is>
      </c>
      <c r="K211" t="inlineStr">
        <is>
          <t/>
        </is>
      </c>
      <c r="L211" t="inlineStr">
        <is>
          <t/>
        </is>
      </c>
      <c r="M211" t="inlineStr">
        <is>
          <t/>
        </is>
      </c>
      <c r="N211" t="inlineStr">
        <is>
          <t/>
        </is>
      </c>
      <c r="O211" t="inlineStr">
        <is>
          <t/>
        </is>
      </c>
      <c r="P211" t="inlineStr">
        <is>
          <t/>
        </is>
      </c>
      <c r="Q211" t="inlineStr">
        <is>
          <t/>
        </is>
      </c>
      <c r="R211" s="2" t="inlineStr">
        <is>
          <t>rechtswidrige Offenlegung</t>
        </is>
      </c>
      <c r="S211" s="2" t="inlineStr">
        <is>
          <t>4</t>
        </is>
      </c>
      <c r="T211" s="2" t="inlineStr">
        <is>
          <t/>
        </is>
      </c>
      <c r="U211" t="inlineStr">
        <is>
          <t>Preisgabe eines Geschäftsgeheimnissses, das auf rechtswidrige Weise oder ohne Zustimmung des Inhabers des Geschäftsgeheimnisses erlangt wurde, oder Verstoß gegen eine Geheimhaltungsvereinbarung oder eine andere Verpflichtung, das Geschäftsgeheimnis nicht offenzulegen</t>
        </is>
      </c>
      <c r="V211" t="inlineStr">
        <is>
          <t/>
        </is>
      </c>
      <c r="W211" t="inlineStr">
        <is>
          <t/>
        </is>
      </c>
      <c r="X211" t="inlineStr">
        <is>
          <t/>
        </is>
      </c>
      <c r="Y211" t="inlineStr">
        <is>
          <t/>
        </is>
      </c>
      <c r="Z211" s="2" t="inlineStr">
        <is>
          <t>unlawful disclosure</t>
        </is>
      </c>
      <c r="AA211" s="2" t="inlineStr">
        <is>
          <t>4</t>
        </is>
      </c>
      <c r="AB211" s="2" t="inlineStr">
        <is>
          <t/>
        </is>
      </c>
      <c r="AC211" t="inlineStr">
        <is>
          <t>when a person reveals a trade secret that they have obtained by unlawful means, or without the consent of the trade secret holder, or by breaching a confidentiality agreement or any other duty not to disclose the trade secret</t>
        </is>
      </c>
      <c r="AD211" s="2" t="inlineStr">
        <is>
          <t>revelación ilícita</t>
        </is>
      </c>
      <c r="AE211" s="2" t="inlineStr">
        <is>
          <t>4</t>
        </is>
      </c>
      <c r="AF211" s="2" t="inlineStr">
        <is>
          <t/>
        </is>
      </c>
      <c r="AG211" t="inlineStr">
        <is>
          <t>cuando una persona revela un secreto comercial que haya obtenido ilícitamente o sin el consentimiento del poseedor o cuando incumple un acuerdo de confidencialidad o cualquier otra obligación de no revelar el secreto comercial</t>
        </is>
      </c>
      <c r="AH211" t="inlineStr">
        <is>
          <t/>
        </is>
      </c>
      <c r="AI211" t="inlineStr">
        <is>
          <t/>
        </is>
      </c>
      <c r="AJ211" t="inlineStr">
        <is>
          <t/>
        </is>
      </c>
      <c r="AK211" t="inlineStr">
        <is>
          <t/>
        </is>
      </c>
      <c r="AL211" t="inlineStr">
        <is>
          <t/>
        </is>
      </c>
      <c r="AM211" t="inlineStr">
        <is>
          <t/>
        </is>
      </c>
      <c r="AN211" t="inlineStr">
        <is>
          <t/>
        </is>
      </c>
      <c r="AO211" t="inlineStr">
        <is>
          <t/>
        </is>
      </c>
      <c r="AP211" s="2" t="inlineStr">
        <is>
          <t>divulgation illicite</t>
        </is>
      </c>
      <c r="AQ211" s="2" t="inlineStr">
        <is>
          <t>4</t>
        </is>
      </c>
      <c r="AR211" s="2" t="inlineStr">
        <is>
          <t/>
        </is>
      </c>
      <c r="AS211" t="inlineStr">
        <is>
          <t>lorsqu'une personne révèle un secret d'affaires qu'elle a obtenu de manière illicite, ou sans le consentement du détenteur du secret d'affaires, ou en agissant en violation d'un accord de confidentialité ou de toute autre obligation de ne pas divulguer le secret d'affaires</t>
        </is>
      </c>
      <c r="AT211" t="inlineStr">
        <is>
          <t/>
        </is>
      </c>
      <c r="AU211" t="inlineStr">
        <is>
          <t/>
        </is>
      </c>
      <c r="AV211" t="inlineStr">
        <is>
          <t/>
        </is>
      </c>
      <c r="AW211" t="inlineStr">
        <is>
          <t/>
        </is>
      </c>
      <c r="AX211" t="inlineStr">
        <is>
          <t/>
        </is>
      </c>
      <c r="AY211" t="inlineStr">
        <is>
          <t/>
        </is>
      </c>
      <c r="AZ211" t="inlineStr">
        <is>
          <t/>
        </is>
      </c>
      <c r="BA211" t="inlineStr">
        <is>
          <t/>
        </is>
      </c>
      <c r="BB211" t="inlineStr">
        <is>
          <t/>
        </is>
      </c>
      <c r="BC211" t="inlineStr">
        <is>
          <t/>
        </is>
      </c>
      <c r="BD211" t="inlineStr">
        <is>
          <t/>
        </is>
      </c>
      <c r="BE211" t="inlineStr">
        <is>
          <t/>
        </is>
      </c>
      <c r="BF211" s="2" t="inlineStr">
        <is>
          <t>divulgazione illecita</t>
        </is>
      </c>
      <c r="BG211" s="2" t="inlineStr">
        <is>
          <t>4</t>
        </is>
      </c>
      <c r="BH211" s="2" t="inlineStr">
        <is>
          <t/>
        </is>
      </c>
      <c r="BI211" t="inlineStr">
        <is>
          <t>rivelazione di un segreto commerciale ottenuto illecitamente, senza il consenso del detentore oppure in violazione di un accordo di riservatezza o di qualsiasi altro obbligo di non divulgare il segreto commerciale</t>
        </is>
      </c>
      <c r="BJ211" t="inlineStr">
        <is>
          <t/>
        </is>
      </c>
      <c r="BK211" t="inlineStr">
        <is>
          <t/>
        </is>
      </c>
      <c r="BL211" t="inlineStr">
        <is>
          <t/>
        </is>
      </c>
      <c r="BM211" t="inlineStr">
        <is>
          <t/>
        </is>
      </c>
      <c r="BN211" t="inlineStr">
        <is>
          <t/>
        </is>
      </c>
      <c r="BO211" t="inlineStr">
        <is>
          <t/>
        </is>
      </c>
      <c r="BP211" t="inlineStr">
        <is>
          <t/>
        </is>
      </c>
      <c r="BQ211" t="inlineStr">
        <is>
          <t/>
        </is>
      </c>
      <c r="BR211" t="inlineStr">
        <is>
          <t/>
        </is>
      </c>
      <c r="BS211" t="inlineStr">
        <is>
          <t/>
        </is>
      </c>
      <c r="BT211" t="inlineStr">
        <is>
          <t/>
        </is>
      </c>
      <c r="BU211" t="inlineStr">
        <is>
          <t/>
        </is>
      </c>
      <c r="BV211" t="inlineStr">
        <is>
          <t/>
        </is>
      </c>
      <c r="BW211" t="inlineStr">
        <is>
          <t/>
        </is>
      </c>
      <c r="BX211" t="inlineStr">
        <is>
          <t/>
        </is>
      </c>
      <c r="BY211" t="inlineStr">
        <is>
          <t/>
        </is>
      </c>
      <c r="BZ211" t="inlineStr">
        <is>
          <t/>
        </is>
      </c>
      <c r="CA211" t="inlineStr">
        <is>
          <t/>
        </is>
      </c>
      <c r="CB211" t="inlineStr">
        <is>
          <t/>
        </is>
      </c>
      <c r="CC211" t="inlineStr">
        <is>
          <t/>
        </is>
      </c>
      <c r="CD211" t="inlineStr">
        <is>
          <t/>
        </is>
      </c>
      <c r="CE211" t="inlineStr">
        <is>
          <t/>
        </is>
      </c>
      <c r="CF211" t="inlineStr">
        <is>
          <t/>
        </is>
      </c>
      <c r="CG211" t="inlineStr">
        <is>
          <t/>
        </is>
      </c>
      <c r="CH211" t="inlineStr">
        <is>
          <t/>
        </is>
      </c>
      <c r="CI211" t="inlineStr">
        <is>
          <t/>
        </is>
      </c>
      <c r="CJ211" t="inlineStr">
        <is>
          <t/>
        </is>
      </c>
      <c r="CK211" t="inlineStr">
        <is>
          <t/>
        </is>
      </c>
      <c r="CL211" t="inlineStr">
        <is>
          <t/>
        </is>
      </c>
      <c r="CM211" t="inlineStr">
        <is>
          <t/>
        </is>
      </c>
      <c r="CN211" t="inlineStr">
        <is>
          <t/>
        </is>
      </c>
      <c r="CO211" t="inlineStr">
        <is>
          <t/>
        </is>
      </c>
      <c r="CP211" t="inlineStr">
        <is>
          <t/>
        </is>
      </c>
      <c r="CQ211" t="inlineStr">
        <is>
          <t/>
        </is>
      </c>
      <c r="CR211" t="inlineStr">
        <is>
          <t/>
        </is>
      </c>
      <c r="CS211" t="inlineStr">
        <is>
          <t/>
        </is>
      </c>
      <c r="CT211" t="inlineStr">
        <is>
          <t/>
        </is>
      </c>
      <c r="CU211" t="inlineStr">
        <is>
          <t/>
        </is>
      </c>
      <c r="CV211" t="inlineStr">
        <is>
          <t/>
        </is>
      </c>
      <c r="CW211" t="inlineStr">
        <is>
          <t/>
        </is>
      </c>
    </row>
    <row r="212">
      <c r="A212" s="1" t="str">
        <f>HYPERLINK("https://iate.europa.eu/entry/result/854798/all", "854798")</f>
        <v>854798</v>
      </c>
      <c r="B212" t="inlineStr">
        <is>
          <t>SOCIAL QUESTIONS</t>
        </is>
      </c>
      <c r="C212" t="inlineStr">
        <is>
          <t>SOCIAL QUESTIONS|social affairs;SOCIAL QUESTIONS|culture and religion</t>
        </is>
      </c>
      <c r="D212" t="inlineStr">
        <is>
          <t>no</t>
        </is>
      </c>
      <c r="E212" t="inlineStr">
        <is>
          <t/>
        </is>
      </c>
      <c r="F212" t="inlineStr">
        <is>
          <t/>
        </is>
      </c>
      <c r="G212" t="inlineStr">
        <is>
          <t/>
        </is>
      </c>
      <c r="H212" t="inlineStr">
        <is>
          <t/>
        </is>
      </c>
      <c r="I212" t="inlineStr">
        <is>
          <t/>
        </is>
      </c>
      <c r="J212" t="inlineStr">
        <is>
          <t/>
        </is>
      </c>
      <c r="K212" t="inlineStr">
        <is>
          <t/>
        </is>
      </c>
      <c r="L212" t="inlineStr">
        <is>
          <t/>
        </is>
      </c>
      <c r="M212" t="inlineStr">
        <is>
          <t/>
        </is>
      </c>
      <c r="N212" t="inlineStr">
        <is>
          <t/>
        </is>
      </c>
      <c r="O212" t="inlineStr">
        <is>
          <t/>
        </is>
      </c>
      <c r="P212" t="inlineStr">
        <is>
          <t/>
        </is>
      </c>
      <c r="Q212" t="inlineStr">
        <is>
          <t/>
        </is>
      </c>
      <c r="R212" s="2" t="inlineStr">
        <is>
          <t>Internationale Vereinigung der Verwertungsgesellschaften auf dem Gebiet des Urheberrechts</t>
        </is>
      </c>
      <c r="S212" s="2" t="inlineStr">
        <is>
          <t>2</t>
        </is>
      </c>
      <c r="T212" s="2" t="inlineStr">
        <is>
          <t/>
        </is>
      </c>
      <c r="U212" t="inlineStr">
        <is>
          <t/>
        </is>
      </c>
      <c r="V212" t="inlineStr">
        <is>
          <t/>
        </is>
      </c>
      <c r="W212" t="inlineStr">
        <is>
          <t/>
        </is>
      </c>
      <c r="X212" t="inlineStr">
        <is>
          <t/>
        </is>
      </c>
      <c r="Y212" t="inlineStr">
        <is>
          <t/>
        </is>
      </c>
      <c r="Z212" s="2" t="inlineStr">
        <is>
          <t>International Confederation of Societies of Authors and Composers|
CISAC</t>
        </is>
      </c>
      <c r="AA212" s="2" t="inlineStr">
        <is>
          <t>4|
4</t>
        </is>
      </c>
      <c r="AB212" s="2" t="inlineStr">
        <is>
          <t xml:space="preserve">|
</t>
        </is>
      </c>
      <c r="AC212" t="inlineStr">
        <is>
          <t>non-governmental, non-profit organisation founded in 1926 which works towards increased recognition and protection of creators’ rights</t>
        </is>
      </c>
      <c r="AD212" s="2" t="inlineStr">
        <is>
          <t>Confederación Internacional de Sociedades de Autores y Compositores|
CISAC</t>
        </is>
      </c>
      <c r="AE212" s="2" t="inlineStr">
        <is>
          <t>4|
4</t>
        </is>
      </c>
      <c r="AF212" s="2" t="inlineStr">
        <is>
          <t xml:space="preserve">|
</t>
        </is>
      </c>
      <c r="AG212" t="inlineStr">
        <is>
          <t>Organización no gubernamental, sin ánimo de lucro, cuyo principal cometido es favorecer y proteger a los creadores mediante el fortalecimiento de la red de sociedades de autores en la que se apoyan.</t>
        </is>
      </c>
      <c r="AH212" t="inlineStr">
        <is>
          <t/>
        </is>
      </c>
      <c r="AI212" t="inlineStr">
        <is>
          <t/>
        </is>
      </c>
      <c r="AJ212" t="inlineStr">
        <is>
          <t/>
        </is>
      </c>
      <c r="AK212" t="inlineStr">
        <is>
          <t/>
        </is>
      </c>
      <c r="AL212" t="inlineStr">
        <is>
          <t/>
        </is>
      </c>
      <c r="AM212" t="inlineStr">
        <is>
          <t/>
        </is>
      </c>
      <c r="AN212" t="inlineStr">
        <is>
          <t/>
        </is>
      </c>
      <c r="AO212" t="inlineStr">
        <is>
          <t/>
        </is>
      </c>
      <c r="AP212" s="2" t="inlineStr">
        <is>
          <t>Confédération internationale des sociétés d'auteurs et compositeurs|
CISAC</t>
        </is>
      </c>
      <c r="AQ212" s="2" t="inlineStr">
        <is>
          <t>4|
4</t>
        </is>
      </c>
      <c r="AR212" s="2" t="inlineStr">
        <is>
          <t xml:space="preserve">|
</t>
        </is>
      </c>
      <c r="AS212" t="inlineStr">
        <is>
          <t>organisation non gouvernementale, à but non lucratif, fondée en 1926, dont la principale mission est de servir et de défendre les créateurs en renforçant le réseau de sociétés d’auteurs qui les soutient</t>
        </is>
      </c>
      <c r="AT212" t="inlineStr">
        <is>
          <t/>
        </is>
      </c>
      <c r="AU212" t="inlineStr">
        <is>
          <t/>
        </is>
      </c>
      <c r="AV212" t="inlineStr">
        <is>
          <t/>
        </is>
      </c>
      <c r="AW212" t="inlineStr">
        <is>
          <t/>
        </is>
      </c>
      <c r="AX212" t="inlineStr">
        <is>
          <t/>
        </is>
      </c>
      <c r="AY212" t="inlineStr">
        <is>
          <t/>
        </is>
      </c>
      <c r="AZ212" t="inlineStr">
        <is>
          <t/>
        </is>
      </c>
      <c r="BA212" t="inlineStr">
        <is>
          <t/>
        </is>
      </c>
      <c r="BB212" s="2" t="inlineStr">
        <is>
          <t>Szerzői Jogvédő Szervezetek Nemzetközi Szövetsége</t>
        </is>
      </c>
      <c r="BC212" s="2" t="inlineStr">
        <is>
          <t>4</t>
        </is>
      </c>
      <c r="BD212" s="2" t="inlineStr">
        <is>
          <t/>
        </is>
      </c>
      <c r="BE212" t="inlineStr">
        <is>
          <t/>
        </is>
      </c>
      <c r="BF212" s="2" t="inlineStr">
        <is>
          <t>CISAC|
Confederazione internazionale delle società di autori e compositori</t>
        </is>
      </c>
      <c r="BG212" s="2" t="inlineStr">
        <is>
          <t>2|
2</t>
        </is>
      </c>
      <c r="BH212" s="2" t="inlineStr">
        <is>
          <t xml:space="preserve">|
</t>
        </is>
      </c>
      <c r="BI212" t="inlineStr">
        <is>
          <t/>
        </is>
      </c>
      <c r="BJ212" t="inlineStr">
        <is>
          <t/>
        </is>
      </c>
      <c r="BK212" t="inlineStr">
        <is>
          <t/>
        </is>
      </c>
      <c r="BL212" t="inlineStr">
        <is>
          <t/>
        </is>
      </c>
      <c r="BM212" t="inlineStr">
        <is>
          <t/>
        </is>
      </c>
      <c r="BN212" t="inlineStr">
        <is>
          <t/>
        </is>
      </c>
      <c r="BO212" t="inlineStr">
        <is>
          <t/>
        </is>
      </c>
      <c r="BP212" t="inlineStr">
        <is>
          <t/>
        </is>
      </c>
      <c r="BQ212" t="inlineStr">
        <is>
          <t/>
        </is>
      </c>
      <c r="BR212" t="inlineStr">
        <is>
          <t/>
        </is>
      </c>
      <c r="BS212" t="inlineStr">
        <is>
          <t/>
        </is>
      </c>
      <c r="BT212" t="inlineStr">
        <is>
          <t/>
        </is>
      </c>
      <c r="BU212" t="inlineStr">
        <is>
          <t/>
        </is>
      </c>
      <c r="BV212" s="2" t="inlineStr">
        <is>
          <t>CISAC</t>
        </is>
      </c>
      <c r="BW212" s="2" t="inlineStr">
        <is>
          <t>2</t>
        </is>
      </c>
      <c r="BX212" s="2" t="inlineStr">
        <is>
          <t/>
        </is>
      </c>
      <c r="BY212" t="inlineStr">
        <is>
          <t/>
        </is>
      </c>
      <c r="BZ212" t="inlineStr">
        <is>
          <t/>
        </is>
      </c>
      <c r="CA212" t="inlineStr">
        <is>
          <t/>
        </is>
      </c>
      <c r="CB212" t="inlineStr">
        <is>
          <t/>
        </is>
      </c>
      <c r="CC212" t="inlineStr">
        <is>
          <t/>
        </is>
      </c>
      <c r="CD212" s="2" t="inlineStr">
        <is>
          <t>Confederação Internacional das Sociedades de Autores e Compositores|
CISAC</t>
        </is>
      </c>
      <c r="CE212" s="2" t="inlineStr">
        <is>
          <t>2|
2</t>
        </is>
      </c>
      <c r="CF212" s="2" t="inlineStr">
        <is>
          <t xml:space="preserve">|
</t>
        </is>
      </c>
      <c r="CG212" t="inlineStr">
        <is>
          <t/>
        </is>
      </c>
      <c r="CH212" t="inlineStr">
        <is>
          <t/>
        </is>
      </c>
      <c r="CI212" t="inlineStr">
        <is>
          <t/>
        </is>
      </c>
      <c r="CJ212" t="inlineStr">
        <is>
          <t/>
        </is>
      </c>
      <c r="CK212" t="inlineStr">
        <is>
          <t/>
        </is>
      </c>
      <c r="CL212" t="inlineStr">
        <is>
          <t/>
        </is>
      </c>
      <c r="CM212" t="inlineStr">
        <is>
          <t/>
        </is>
      </c>
      <c r="CN212" t="inlineStr">
        <is>
          <t/>
        </is>
      </c>
      <c r="CO212" t="inlineStr">
        <is>
          <t/>
        </is>
      </c>
      <c r="CP212" t="inlineStr">
        <is>
          <t/>
        </is>
      </c>
      <c r="CQ212" t="inlineStr">
        <is>
          <t/>
        </is>
      </c>
      <c r="CR212" t="inlineStr">
        <is>
          <t/>
        </is>
      </c>
      <c r="CS212" t="inlineStr">
        <is>
          <t/>
        </is>
      </c>
      <c r="CT212" t="inlineStr">
        <is>
          <t/>
        </is>
      </c>
      <c r="CU212" t="inlineStr">
        <is>
          <t/>
        </is>
      </c>
      <c r="CV212" t="inlineStr">
        <is>
          <t/>
        </is>
      </c>
      <c r="CW212" t="inlineStr">
        <is>
          <t/>
        </is>
      </c>
    </row>
    <row r="213">
      <c r="A213" s="1" t="str">
        <f>HYPERLINK("https://iate.europa.eu/entry/result/3579619/all", "3579619")</f>
        <v>3579619</v>
      </c>
      <c r="B213" t="inlineStr">
        <is>
          <t>PRODUCTION, TECHNOLOGY AND RESEARCH</t>
        </is>
      </c>
      <c r="C213" t="inlineStr">
        <is>
          <t>PRODUCTION, TECHNOLOGY AND RESEARCH|research and intellectual property</t>
        </is>
      </c>
      <c r="D213" t="inlineStr">
        <is>
          <t>no</t>
        </is>
      </c>
      <c r="E213" t="inlineStr">
        <is>
          <t/>
        </is>
      </c>
      <c r="F213" t="inlineStr">
        <is>
          <t/>
        </is>
      </c>
      <c r="G213" t="inlineStr">
        <is>
          <t/>
        </is>
      </c>
      <c r="H213" t="inlineStr">
        <is>
          <t/>
        </is>
      </c>
      <c r="I213" t="inlineStr">
        <is>
          <t/>
        </is>
      </c>
      <c r="J213" t="inlineStr">
        <is>
          <t/>
        </is>
      </c>
      <c r="K213" t="inlineStr">
        <is>
          <t/>
        </is>
      </c>
      <c r="L213" t="inlineStr">
        <is>
          <t/>
        </is>
      </c>
      <c r="M213" t="inlineStr">
        <is>
          <t/>
        </is>
      </c>
      <c r="N213" t="inlineStr">
        <is>
          <t/>
        </is>
      </c>
      <c r="O213" t="inlineStr">
        <is>
          <t/>
        </is>
      </c>
      <c r="P213" t="inlineStr">
        <is>
          <t/>
        </is>
      </c>
      <c r="Q213" t="inlineStr">
        <is>
          <t/>
        </is>
      </c>
      <c r="R213" s="2" t="inlineStr">
        <is>
          <t>rechtswidriger Erwerb</t>
        </is>
      </c>
      <c r="S213" s="2" t="inlineStr">
        <is>
          <t>4</t>
        </is>
      </c>
      <c r="T213" s="2" t="inlineStr">
        <is>
          <t/>
        </is>
      </c>
      <c r="U213" t="inlineStr">
        <is>
          <t>Beschaffung eines Geschäftsgeheimnisses ohne Zustimmung des Inhabers des Geschäftsgeheimnisses durch unbefugten Zugang zu, unbefugte Aneignung oder unbefugtes Kopieren von Dokumenten, Gegenständen, Materialien, Stoffen oder elektronischen Dateien, die der rechtmäßigen Kontrolle durch den Inhaber des Geschäftsgeheimnisses unterliegen und die das Geschäftsgeheimnis enthalten oder aus denen sich das Geschäftsgeheimnis ableiten lässt</t>
        </is>
      </c>
      <c r="V213" t="inlineStr">
        <is>
          <t/>
        </is>
      </c>
      <c r="W213" t="inlineStr">
        <is>
          <t/>
        </is>
      </c>
      <c r="X213" t="inlineStr">
        <is>
          <t/>
        </is>
      </c>
      <c r="Y213" t="inlineStr">
        <is>
          <t/>
        </is>
      </c>
      <c r="Z213" s="2" t="inlineStr">
        <is>
          <t>unlawful acquisition</t>
        </is>
      </c>
      <c r="AA213" s="2" t="inlineStr">
        <is>
          <t>4</t>
        </is>
      </c>
      <c r="AB213" s="2" t="inlineStr">
        <is>
          <t/>
        </is>
      </c>
      <c r="AC213" t="inlineStr">
        <is>
          <t>obtaining a trade secret without the consent of the trade secret holder by unauthorised access to, appropriation of, or copying of any documents, objects, materials, substances or electronic files, lawfully under the control of the trade secret holder, containing the trade secret or from which the trade secret can be deduced</t>
        </is>
      </c>
      <c r="AD213" s="2" t="inlineStr">
        <is>
          <t>obtención ilícita</t>
        </is>
      </c>
      <c r="AE213" s="2" t="inlineStr">
        <is>
          <t>4</t>
        </is>
      </c>
      <c r="AF213" s="2" t="inlineStr">
        <is>
          <t/>
        </is>
      </c>
      <c r="AG213" t="inlineStr">
        <is>
          <t>obtención de un secreto comercial sin el consentimiento de su poseedor cuando se lleve a cabo mediante el acceso no autorizado a, así como la apropiación o la copia no autorizadas de, cualquier documento, objeto, material, sustancia o fichero electrónico, que se encuentre legítimamente bajo el control del poseedor del secreto comercial y que contenga el secreto comercial o a partir del cual este se pueda deducir</t>
        </is>
      </c>
      <c r="AH213" t="inlineStr">
        <is>
          <t/>
        </is>
      </c>
      <c r="AI213" t="inlineStr">
        <is>
          <t/>
        </is>
      </c>
      <c r="AJ213" t="inlineStr">
        <is>
          <t/>
        </is>
      </c>
      <c r="AK213" t="inlineStr">
        <is>
          <t/>
        </is>
      </c>
      <c r="AL213" t="inlineStr">
        <is>
          <t/>
        </is>
      </c>
      <c r="AM213" t="inlineStr">
        <is>
          <t/>
        </is>
      </c>
      <c r="AN213" t="inlineStr">
        <is>
          <t/>
        </is>
      </c>
      <c r="AO213" t="inlineStr">
        <is>
          <t/>
        </is>
      </c>
      <c r="AP213" s="2" t="inlineStr">
        <is>
          <t>obtention illicite|
acquisition illicite</t>
        </is>
      </c>
      <c r="AQ213" s="2" t="inlineStr">
        <is>
          <t>4|
4</t>
        </is>
      </c>
      <c r="AR213" s="2" t="inlineStr">
        <is>
          <t xml:space="preserve">|
</t>
        </is>
      </c>
      <c r="AS213" t="inlineStr">
        <is>
          <t>obtention d'un secret d'affaires sans le consentement du détenteur du secret d'affaires par le biais d'un accès non autorisé à tout document, objet, matériau, substance ou fichier électronique ou d'une appropriation ou copie non autorisée de ces éléments, que le détenteur du secret d'affaires contrôle de façon licite et qui contiennent ledit secret d'affaires ou dont ledit secret d'affaires peut être déduit</t>
        </is>
      </c>
      <c r="AT213" t="inlineStr">
        <is>
          <t/>
        </is>
      </c>
      <c r="AU213" t="inlineStr">
        <is>
          <t/>
        </is>
      </c>
      <c r="AV213" t="inlineStr">
        <is>
          <t/>
        </is>
      </c>
      <c r="AW213" t="inlineStr">
        <is>
          <t/>
        </is>
      </c>
      <c r="AX213" t="inlineStr">
        <is>
          <t/>
        </is>
      </c>
      <c r="AY213" t="inlineStr">
        <is>
          <t/>
        </is>
      </c>
      <c r="AZ213" t="inlineStr">
        <is>
          <t/>
        </is>
      </c>
      <c r="BA213" t="inlineStr">
        <is>
          <t/>
        </is>
      </c>
      <c r="BB213" t="inlineStr">
        <is>
          <t/>
        </is>
      </c>
      <c r="BC213" t="inlineStr">
        <is>
          <t/>
        </is>
      </c>
      <c r="BD213" t="inlineStr">
        <is>
          <t/>
        </is>
      </c>
      <c r="BE213" t="inlineStr">
        <is>
          <t/>
        </is>
      </c>
      <c r="BF213" s="2" t="inlineStr">
        <is>
          <t>acquisizione illecita</t>
        </is>
      </c>
      <c r="BG213" s="2" t="inlineStr">
        <is>
          <t>4</t>
        </is>
      </c>
      <c r="BH213" s="2" t="inlineStr">
        <is>
          <t/>
        </is>
      </c>
      <c r="BI213" t="inlineStr">
        <is>
          <t>ottenimento di un segreto commerciale senza il consenso del detentore con l'accesso non autorizzato, l'appropriazione o la copia non autorizzate di documenti, oggetti, materiali, sostanze o file elettronici sottoposti al lecito controllo del detentore del segreto commerciale, che contengono il segreto commerciale o dai quali il segreto commerciale può essere desunto</t>
        </is>
      </c>
      <c r="BJ213" t="inlineStr">
        <is>
          <t/>
        </is>
      </c>
      <c r="BK213" t="inlineStr">
        <is>
          <t/>
        </is>
      </c>
      <c r="BL213" t="inlineStr">
        <is>
          <t/>
        </is>
      </c>
      <c r="BM213" t="inlineStr">
        <is>
          <t/>
        </is>
      </c>
      <c r="BN213" t="inlineStr">
        <is>
          <t/>
        </is>
      </c>
      <c r="BO213" t="inlineStr">
        <is>
          <t/>
        </is>
      </c>
      <c r="BP213" t="inlineStr">
        <is>
          <t/>
        </is>
      </c>
      <c r="BQ213" t="inlineStr">
        <is>
          <t/>
        </is>
      </c>
      <c r="BR213" t="inlineStr">
        <is>
          <t/>
        </is>
      </c>
      <c r="BS213" t="inlineStr">
        <is>
          <t/>
        </is>
      </c>
      <c r="BT213" t="inlineStr">
        <is>
          <t/>
        </is>
      </c>
      <c r="BU213" t="inlineStr">
        <is>
          <t/>
        </is>
      </c>
      <c r="BV213" t="inlineStr">
        <is>
          <t/>
        </is>
      </c>
      <c r="BW213" t="inlineStr">
        <is>
          <t/>
        </is>
      </c>
      <c r="BX213" t="inlineStr">
        <is>
          <t/>
        </is>
      </c>
      <c r="BY213" t="inlineStr">
        <is>
          <t/>
        </is>
      </c>
      <c r="BZ213" t="inlineStr">
        <is>
          <t/>
        </is>
      </c>
      <c r="CA213" t="inlineStr">
        <is>
          <t/>
        </is>
      </c>
      <c r="CB213" t="inlineStr">
        <is>
          <t/>
        </is>
      </c>
      <c r="CC213" t="inlineStr">
        <is>
          <t/>
        </is>
      </c>
      <c r="CD213" t="inlineStr">
        <is>
          <t/>
        </is>
      </c>
      <c r="CE213" t="inlineStr">
        <is>
          <t/>
        </is>
      </c>
      <c r="CF213" t="inlineStr">
        <is>
          <t/>
        </is>
      </c>
      <c r="CG213" t="inlineStr">
        <is>
          <t/>
        </is>
      </c>
      <c r="CH213" t="inlineStr">
        <is>
          <t/>
        </is>
      </c>
      <c r="CI213" t="inlineStr">
        <is>
          <t/>
        </is>
      </c>
      <c r="CJ213" t="inlineStr">
        <is>
          <t/>
        </is>
      </c>
      <c r="CK213" t="inlineStr">
        <is>
          <t/>
        </is>
      </c>
      <c r="CL213" t="inlineStr">
        <is>
          <t/>
        </is>
      </c>
      <c r="CM213" t="inlineStr">
        <is>
          <t/>
        </is>
      </c>
      <c r="CN213" t="inlineStr">
        <is>
          <t/>
        </is>
      </c>
      <c r="CO213" t="inlineStr">
        <is>
          <t/>
        </is>
      </c>
      <c r="CP213" t="inlineStr">
        <is>
          <t/>
        </is>
      </c>
      <c r="CQ213" t="inlineStr">
        <is>
          <t/>
        </is>
      </c>
      <c r="CR213" t="inlineStr">
        <is>
          <t/>
        </is>
      </c>
      <c r="CS213" t="inlineStr">
        <is>
          <t/>
        </is>
      </c>
      <c r="CT213" t="inlineStr">
        <is>
          <t/>
        </is>
      </c>
      <c r="CU213" t="inlineStr">
        <is>
          <t/>
        </is>
      </c>
      <c r="CV213" t="inlineStr">
        <is>
          <t/>
        </is>
      </c>
      <c r="CW213" t="inlineStr">
        <is>
          <t/>
        </is>
      </c>
    </row>
    <row r="214">
      <c r="A214" s="1" t="str">
        <f>HYPERLINK("https://iate.europa.eu/entry/result/862083/all", "862083")</f>
        <v>862083</v>
      </c>
      <c r="B214" t="inlineStr">
        <is>
          <t>TRADE;SOCIAL QUESTIONS;PRODUCTION, TECHNOLOGY AND RESEARCH</t>
        </is>
      </c>
      <c r="C214" t="inlineStr">
        <is>
          <t>TRADE|international trade|international trade;SOCIAL QUESTIONS|culture and religion;PRODUCTION, TECHNOLOGY AND RESEARCH|research and intellectual property|intellectual property</t>
        </is>
      </c>
      <c r="D214" t="inlineStr">
        <is>
          <t>no</t>
        </is>
      </c>
      <c r="E214" t="inlineStr">
        <is>
          <t/>
        </is>
      </c>
      <c r="F214" t="inlineStr">
        <is>
          <t/>
        </is>
      </c>
      <c r="G214" t="inlineStr">
        <is>
          <t/>
        </is>
      </c>
      <c r="H214" t="inlineStr">
        <is>
          <t/>
        </is>
      </c>
      <c r="I214" t="inlineStr">
        <is>
          <t/>
        </is>
      </c>
      <c r="J214" t="inlineStr">
        <is>
          <t/>
        </is>
      </c>
      <c r="K214" t="inlineStr">
        <is>
          <t/>
        </is>
      </c>
      <c r="L214" t="inlineStr">
        <is>
          <t/>
        </is>
      </c>
      <c r="M214" t="inlineStr">
        <is>
          <t/>
        </is>
      </c>
      <c r="N214" s="2" t="inlineStr">
        <is>
          <t>ikkefikseret fremførelse</t>
        </is>
      </c>
      <c r="O214" s="2" t="inlineStr">
        <is>
          <t>4</t>
        </is>
      </c>
      <c r="P214" s="2" t="inlineStr">
        <is>
          <t/>
        </is>
      </c>
      <c r="Q214" t="inlineStr">
        <is>
          <t/>
        </is>
      </c>
      <c r="R214" t="inlineStr">
        <is>
          <t/>
        </is>
      </c>
      <c r="S214" t="inlineStr">
        <is>
          <t/>
        </is>
      </c>
      <c r="T214" t="inlineStr">
        <is>
          <t/>
        </is>
      </c>
      <c r="U214" t="inlineStr">
        <is>
          <t/>
        </is>
      </c>
      <c r="V214" t="inlineStr">
        <is>
          <t/>
        </is>
      </c>
      <c r="W214" t="inlineStr">
        <is>
          <t/>
        </is>
      </c>
      <c r="X214" t="inlineStr">
        <is>
          <t/>
        </is>
      </c>
      <c r="Y214" t="inlineStr">
        <is>
          <t/>
        </is>
      </c>
      <c r="Z214" s="2" t="inlineStr">
        <is>
          <t>unfixed performance</t>
        </is>
      </c>
      <c r="AA214" s="2" t="inlineStr">
        <is>
          <t>1</t>
        </is>
      </c>
      <c r="AB214" s="2" t="inlineStr">
        <is>
          <t/>
        </is>
      </c>
      <c r="AC214" t="inlineStr">
        <is>
          <t/>
        </is>
      </c>
      <c r="AD214" t="inlineStr">
        <is>
          <t/>
        </is>
      </c>
      <c r="AE214" t="inlineStr">
        <is>
          <t/>
        </is>
      </c>
      <c r="AF214" t="inlineStr">
        <is>
          <t/>
        </is>
      </c>
      <c r="AG214" t="inlineStr">
        <is>
          <t/>
        </is>
      </c>
      <c r="AH214" t="inlineStr">
        <is>
          <t/>
        </is>
      </c>
      <c r="AI214" t="inlineStr">
        <is>
          <t/>
        </is>
      </c>
      <c r="AJ214" t="inlineStr">
        <is>
          <t/>
        </is>
      </c>
      <c r="AK214" t="inlineStr">
        <is>
          <t/>
        </is>
      </c>
      <c r="AL214" t="inlineStr">
        <is>
          <t/>
        </is>
      </c>
      <c r="AM214" t="inlineStr">
        <is>
          <t/>
        </is>
      </c>
      <c r="AN214" t="inlineStr">
        <is>
          <t/>
        </is>
      </c>
      <c r="AO214" t="inlineStr">
        <is>
          <t/>
        </is>
      </c>
      <c r="AP214" s="2" t="inlineStr">
        <is>
          <t>prestation non fixée</t>
        </is>
      </c>
      <c r="AQ214" s="2" t="inlineStr">
        <is>
          <t>1</t>
        </is>
      </c>
      <c r="AR214" s="2" t="inlineStr">
        <is>
          <t/>
        </is>
      </c>
      <c r="AS214" t="inlineStr">
        <is>
          <t/>
        </is>
      </c>
      <c r="AT214" t="inlineStr">
        <is>
          <t/>
        </is>
      </c>
      <c r="AU214" t="inlineStr">
        <is>
          <t/>
        </is>
      </c>
      <c r="AV214" t="inlineStr">
        <is>
          <t/>
        </is>
      </c>
      <c r="AW214" t="inlineStr">
        <is>
          <t/>
        </is>
      </c>
      <c r="AX214" t="inlineStr">
        <is>
          <t/>
        </is>
      </c>
      <c r="AY214" t="inlineStr">
        <is>
          <t/>
        </is>
      </c>
      <c r="AZ214" t="inlineStr">
        <is>
          <t/>
        </is>
      </c>
      <c r="BA214" t="inlineStr">
        <is>
          <t/>
        </is>
      </c>
      <c r="BB214" t="inlineStr">
        <is>
          <t/>
        </is>
      </c>
      <c r="BC214" t="inlineStr">
        <is>
          <t/>
        </is>
      </c>
      <c r="BD214" t="inlineStr">
        <is>
          <t/>
        </is>
      </c>
      <c r="BE214" t="inlineStr">
        <is>
          <t/>
        </is>
      </c>
      <c r="BF214" s="2" t="inlineStr">
        <is>
          <t>esecuzione non fissata</t>
        </is>
      </c>
      <c r="BG214" s="2" t="inlineStr">
        <is>
          <t>2</t>
        </is>
      </c>
      <c r="BH214" s="2" t="inlineStr">
        <is>
          <t/>
        </is>
      </c>
      <c r="BI214" t="inlineStr">
        <is>
          <t/>
        </is>
      </c>
      <c r="BJ214" t="inlineStr">
        <is>
          <t/>
        </is>
      </c>
      <c r="BK214" t="inlineStr">
        <is>
          <t/>
        </is>
      </c>
      <c r="BL214" t="inlineStr">
        <is>
          <t/>
        </is>
      </c>
      <c r="BM214" t="inlineStr">
        <is>
          <t/>
        </is>
      </c>
      <c r="BN214" t="inlineStr">
        <is>
          <t/>
        </is>
      </c>
      <c r="BO214" t="inlineStr">
        <is>
          <t/>
        </is>
      </c>
      <c r="BP214" t="inlineStr">
        <is>
          <t/>
        </is>
      </c>
      <c r="BQ214" t="inlineStr">
        <is>
          <t/>
        </is>
      </c>
      <c r="BR214" t="inlineStr">
        <is>
          <t/>
        </is>
      </c>
      <c r="BS214" t="inlineStr">
        <is>
          <t/>
        </is>
      </c>
      <c r="BT214" t="inlineStr">
        <is>
          <t/>
        </is>
      </c>
      <c r="BU214" t="inlineStr">
        <is>
          <t/>
        </is>
      </c>
      <c r="BV214" t="inlineStr">
        <is>
          <t/>
        </is>
      </c>
      <c r="BW214" t="inlineStr">
        <is>
          <t/>
        </is>
      </c>
      <c r="BX214" t="inlineStr">
        <is>
          <t/>
        </is>
      </c>
      <c r="BY214" t="inlineStr">
        <is>
          <t/>
        </is>
      </c>
      <c r="BZ214" t="inlineStr">
        <is>
          <t/>
        </is>
      </c>
      <c r="CA214" t="inlineStr">
        <is>
          <t/>
        </is>
      </c>
      <c r="CB214" t="inlineStr">
        <is>
          <t/>
        </is>
      </c>
      <c r="CC214" t="inlineStr">
        <is>
          <t/>
        </is>
      </c>
      <c r="CD214" t="inlineStr">
        <is>
          <t/>
        </is>
      </c>
      <c r="CE214" t="inlineStr">
        <is>
          <t/>
        </is>
      </c>
      <c r="CF214" t="inlineStr">
        <is>
          <t/>
        </is>
      </c>
      <c r="CG214" t="inlineStr">
        <is>
          <t/>
        </is>
      </c>
      <c r="CH214" t="inlineStr">
        <is>
          <t/>
        </is>
      </c>
      <c r="CI214" t="inlineStr">
        <is>
          <t/>
        </is>
      </c>
      <c r="CJ214" t="inlineStr">
        <is>
          <t/>
        </is>
      </c>
      <c r="CK214" t="inlineStr">
        <is>
          <t/>
        </is>
      </c>
      <c r="CL214" t="inlineStr">
        <is>
          <t/>
        </is>
      </c>
      <c r="CM214" t="inlineStr">
        <is>
          <t/>
        </is>
      </c>
      <c r="CN214" t="inlineStr">
        <is>
          <t/>
        </is>
      </c>
      <c r="CO214" t="inlineStr">
        <is>
          <t/>
        </is>
      </c>
      <c r="CP214" t="inlineStr">
        <is>
          <t/>
        </is>
      </c>
      <c r="CQ214" t="inlineStr">
        <is>
          <t/>
        </is>
      </c>
      <c r="CR214" t="inlineStr">
        <is>
          <t/>
        </is>
      </c>
      <c r="CS214" t="inlineStr">
        <is>
          <t/>
        </is>
      </c>
      <c r="CT214" t="inlineStr">
        <is>
          <t/>
        </is>
      </c>
      <c r="CU214" t="inlineStr">
        <is>
          <t/>
        </is>
      </c>
      <c r="CV214" t="inlineStr">
        <is>
          <t/>
        </is>
      </c>
      <c r="CW214" t="inlineStr">
        <is>
          <t/>
        </is>
      </c>
    </row>
    <row r="215">
      <c r="A215" s="1" t="str">
        <f>HYPERLINK("https://iate.europa.eu/entry/result/3579618/all", "3579618")</f>
        <v>3579618</v>
      </c>
      <c r="B215" t="inlineStr">
        <is>
          <t>PRODUCTION, TECHNOLOGY AND RESEARCH</t>
        </is>
      </c>
      <c r="C215" t="inlineStr">
        <is>
          <t>PRODUCTION, TECHNOLOGY AND RESEARCH|research and intellectual property</t>
        </is>
      </c>
      <c r="D215" t="inlineStr">
        <is>
          <t>no</t>
        </is>
      </c>
      <c r="E215" t="inlineStr">
        <is>
          <t/>
        </is>
      </c>
      <c r="F215" t="inlineStr">
        <is>
          <t/>
        </is>
      </c>
      <c r="G215" t="inlineStr">
        <is>
          <t/>
        </is>
      </c>
      <c r="H215" t="inlineStr">
        <is>
          <t/>
        </is>
      </c>
      <c r="I215" t="inlineStr">
        <is>
          <t/>
        </is>
      </c>
      <c r="J215" t="inlineStr">
        <is>
          <t/>
        </is>
      </c>
      <c r="K215" t="inlineStr">
        <is>
          <t/>
        </is>
      </c>
      <c r="L215" t="inlineStr">
        <is>
          <t/>
        </is>
      </c>
      <c r="M215" t="inlineStr">
        <is>
          <t/>
        </is>
      </c>
      <c r="N215" t="inlineStr">
        <is>
          <t/>
        </is>
      </c>
      <c r="O215" t="inlineStr">
        <is>
          <t/>
        </is>
      </c>
      <c r="P215" t="inlineStr">
        <is>
          <t/>
        </is>
      </c>
      <c r="Q215" t="inlineStr">
        <is>
          <t/>
        </is>
      </c>
      <c r="R215" s="2" t="inlineStr">
        <is>
          <t>vertrauliche Information|
nicht veröffentlichte Information</t>
        </is>
      </c>
      <c r="S215" s="2" t="inlineStr">
        <is>
          <t>4|
4</t>
        </is>
      </c>
      <c r="T215" s="2" t="inlineStr">
        <is>
          <t xml:space="preserve">|
</t>
        </is>
      </c>
      <c r="U215" t="inlineStr">
        <is>
          <t>geheimgehaltene Geschäftsinformation, die einer juristischen Person einen Wettbewerbsvorteil gegenüber anderen verschafft</t>
        </is>
      </c>
      <c r="V215" t="inlineStr">
        <is>
          <t/>
        </is>
      </c>
      <c r="W215" t="inlineStr">
        <is>
          <t/>
        </is>
      </c>
      <c r="X215" t="inlineStr">
        <is>
          <t/>
        </is>
      </c>
      <c r="Y215" t="inlineStr">
        <is>
          <t/>
        </is>
      </c>
      <c r="Z215" s="2" t="inlineStr">
        <is>
          <t>undisclosed information</t>
        </is>
      </c>
      <c r="AA215" s="2" t="inlineStr">
        <is>
          <t>4</t>
        </is>
      </c>
      <c r="AB215" s="2" t="inlineStr">
        <is>
          <t/>
        </is>
      </c>
      <c r="AC215" t="inlineStr">
        <is>
          <t>confidential business information that is kept secret and provides a legal person with a competitive edge over others</t>
        </is>
      </c>
      <c r="AD215" s="2" t="inlineStr">
        <is>
          <t>información no divulgada</t>
        </is>
      </c>
      <c r="AE215" s="2" t="inlineStr">
        <is>
          <t>4</t>
        </is>
      </c>
      <c r="AF215" s="2" t="inlineStr">
        <is>
          <t/>
        </is>
      </c>
      <c r="AG215" t="inlineStr">
        <is>
          <t>información comercial confidencial que se mantiene en secreto y proporciona a una persona jurídica una ventaja competitiva frente a otras personas</t>
        </is>
      </c>
      <c r="AH215" t="inlineStr">
        <is>
          <t/>
        </is>
      </c>
      <c r="AI215" t="inlineStr">
        <is>
          <t/>
        </is>
      </c>
      <c r="AJ215" t="inlineStr">
        <is>
          <t/>
        </is>
      </c>
      <c r="AK215" t="inlineStr">
        <is>
          <t/>
        </is>
      </c>
      <c r="AL215" t="inlineStr">
        <is>
          <t/>
        </is>
      </c>
      <c r="AM215" t="inlineStr">
        <is>
          <t/>
        </is>
      </c>
      <c r="AN215" t="inlineStr">
        <is>
          <t/>
        </is>
      </c>
      <c r="AO215" t="inlineStr">
        <is>
          <t/>
        </is>
      </c>
      <c r="AP215" s="2" t="inlineStr">
        <is>
          <t>renseignement non divulgué</t>
        </is>
      </c>
      <c r="AQ215" s="2" t="inlineStr">
        <is>
          <t>4</t>
        </is>
      </c>
      <c r="AR215" s="2" t="inlineStr">
        <is>
          <t/>
        </is>
      </c>
      <c r="AS215" t="inlineStr">
        <is>
          <t>information commerciale confidentielle qui est gardée secrète et qui procure à une personne morale un avantage concurrentiel par rapport à d'autres</t>
        </is>
      </c>
      <c r="AT215" t="inlineStr">
        <is>
          <t/>
        </is>
      </c>
      <c r="AU215" t="inlineStr">
        <is>
          <t/>
        </is>
      </c>
      <c r="AV215" t="inlineStr">
        <is>
          <t/>
        </is>
      </c>
      <c r="AW215" t="inlineStr">
        <is>
          <t/>
        </is>
      </c>
      <c r="AX215" t="inlineStr">
        <is>
          <t/>
        </is>
      </c>
      <c r="AY215" t="inlineStr">
        <is>
          <t/>
        </is>
      </c>
      <c r="AZ215" t="inlineStr">
        <is>
          <t/>
        </is>
      </c>
      <c r="BA215" t="inlineStr">
        <is>
          <t/>
        </is>
      </c>
      <c r="BB215" t="inlineStr">
        <is>
          <t/>
        </is>
      </c>
      <c r="BC215" t="inlineStr">
        <is>
          <t/>
        </is>
      </c>
      <c r="BD215" t="inlineStr">
        <is>
          <t/>
        </is>
      </c>
      <c r="BE215" t="inlineStr">
        <is>
          <t/>
        </is>
      </c>
      <c r="BF215" s="2" t="inlineStr">
        <is>
          <t>informazione segreta</t>
        </is>
      </c>
      <c r="BG215" s="2" t="inlineStr">
        <is>
          <t>4</t>
        </is>
      </c>
      <c r="BH215" s="2" t="inlineStr">
        <is>
          <t/>
        </is>
      </c>
      <c r="BI215" t="inlineStr">
        <is>
          <t>informazione commerciale riservata che non è divulgata e che fornisce a una persona giuridica un vantaggio concorrenziale rispetto ad altri</t>
        </is>
      </c>
      <c r="BJ215" t="inlineStr">
        <is>
          <t/>
        </is>
      </c>
      <c r="BK215" t="inlineStr">
        <is>
          <t/>
        </is>
      </c>
      <c r="BL215" t="inlineStr">
        <is>
          <t/>
        </is>
      </c>
      <c r="BM215" t="inlineStr">
        <is>
          <t/>
        </is>
      </c>
      <c r="BN215" t="inlineStr">
        <is>
          <t/>
        </is>
      </c>
      <c r="BO215" t="inlineStr">
        <is>
          <t/>
        </is>
      </c>
      <c r="BP215" t="inlineStr">
        <is>
          <t/>
        </is>
      </c>
      <c r="BQ215" t="inlineStr">
        <is>
          <t/>
        </is>
      </c>
      <c r="BR215" t="inlineStr">
        <is>
          <t/>
        </is>
      </c>
      <c r="BS215" t="inlineStr">
        <is>
          <t/>
        </is>
      </c>
      <c r="BT215" t="inlineStr">
        <is>
          <t/>
        </is>
      </c>
      <c r="BU215" t="inlineStr">
        <is>
          <t/>
        </is>
      </c>
      <c r="BV215" t="inlineStr">
        <is>
          <t/>
        </is>
      </c>
      <c r="BW215" t="inlineStr">
        <is>
          <t/>
        </is>
      </c>
      <c r="BX215" t="inlineStr">
        <is>
          <t/>
        </is>
      </c>
      <c r="BY215" t="inlineStr">
        <is>
          <t/>
        </is>
      </c>
      <c r="BZ215" t="inlineStr">
        <is>
          <t/>
        </is>
      </c>
      <c r="CA215" t="inlineStr">
        <is>
          <t/>
        </is>
      </c>
      <c r="CB215" t="inlineStr">
        <is>
          <t/>
        </is>
      </c>
      <c r="CC215" t="inlineStr">
        <is>
          <t/>
        </is>
      </c>
      <c r="CD215" t="inlineStr">
        <is>
          <t/>
        </is>
      </c>
      <c r="CE215" t="inlineStr">
        <is>
          <t/>
        </is>
      </c>
      <c r="CF215" t="inlineStr">
        <is>
          <t/>
        </is>
      </c>
      <c r="CG215" t="inlineStr">
        <is>
          <t/>
        </is>
      </c>
      <c r="CH215" t="inlineStr">
        <is>
          <t/>
        </is>
      </c>
      <c r="CI215" t="inlineStr">
        <is>
          <t/>
        </is>
      </c>
      <c r="CJ215" t="inlineStr">
        <is>
          <t/>
        </is>
      </c>
      <c r="CK215" t="inlineStr">
        <is>
          <t/>
        </is>
      </c>
      <c r="CL215" t="inlineStr">
        <is>
          <t/>
        </is>
      </c>
      <c r="CM215" t="inlineStr">
        <is>
          <t/>
        </is>
      </c>
      <c r="CN215" t="inlineStr">
        <is>
          <t/>
        </is>
      </c>
      <c r="CO215" t="inlineStr">
        <is>
          <t/>
        </is>
      </c>
      <c r="CP215" t="inlineStr">
        <is>
          <t/>
        </is>
      </c>
      <c r="CQ215" t="inlineStr">
        <is>
          <t/>
        </is>
      </c>
      <c r="CR215" t="inlineStr">
        <is>
          <t/>
        </is>
      </c>
      <c r="CS215" t="inlineStr">
        <is>
          <t/>
        </is>
      </c>
      <c r="CT215" t="inlineStr">
        <is>
          <t/>
        </is>
      </c>
      <c r="CU215" t="inlineStr">
        <is>
          <t/>
        </is>
      </c>
      <c r="CV215" t="inlineStr">
        <is>
          <t/>
        </is>
      </c>
      <c r="CW215" t="inlineStr">
        <is>
          <t/>
        </is>
      </c>
    </row>
    <row r="216">
      <c r="A216" s="1" t="str">
        <f>HYPERLINK("https://iate.europa.eu/entry/result/891614/all", "891614")</f>
        <v>891614</v>
      </c>
      <c r="B216" t="inlineStr">
        <is>
          <t>INTERNATIONAL RELATIONS;EUROPEAN UNION;PRODUCTION, TECHNOLOGY AND RESEARCH</t>
        </is>
      </c>
      <c r="C216" t="inlineStr">
        <is>
          <t>INTERNATIONAL RELATIONS|international affairs|international agreement;EUROPEAN UNION|European construction|EU relations;PRODUCTION, TECHNOLOGY AND RESEARCH|research and intellectual property|intellectual property</t>
        </is>
      </c>
      <c r="D216" t="inlineStr">
        <is>
          <t>yes</t>
        </is>
      </c>
      <c r="E216" t="inlineStr">
        <is>
          <t/>
        </is>
      </c>
      <c r="F216" s="2" t="inlineStr">
        <is>
          <t>Договор за правото в областта на търговските марки</t>
        </is>
      </c>
      <c r="G216" s="2" t="inlineStr">
        <is>
          <t>3</t>
        </is>
      </c>
      <c r="H216" s="2" t="inlineStr">
        <is>
          <t/>
        </is>
      </c>
      <c r="I216" t="inlineStr">
        <is>
          <t/>
        </is>
      </c>
      <c r="J216" s="2" t="inlineStr">
        <is>
          <t>Smlouva o známkovém právu</t>
        </is>
      </c>
      <c r="K216" s="2" t="inlineStr">
        <is>
          <t>3</t>
        </is>
      </c>
      <c r="L216" s="2" t="inlineStr">
        <is>
          <t/>
        </is>
      </c>
      <c r="M216" t="inlineStr">
        <is>
          <t/>
        </is>
      </c>
      <c r="N216" s="2" t="inlineStr">
        <is>
          <t>traktaten om varemærkeret</t>
        </is>
      </c>
      <c r="O216" s="2" t="inlineStr">
        <is>
          <t>4</t>
        </is>
      </c>
      <c r="P216" s="2" t="inlineStr">
        <is>
          <t/>
        </is>
      </c>
      <c r="Q216" t="inlineStr">
        <is>
          <t/>
        </is>
      </c>
      <c r="R216" s="2" t="inlineStr">
        <is>
          <t>Vertrag über das Markenrecht|
Markenrechtsvertrag</t>
        </is>
      </c>
      <c r="S216" s="2" t="inlineStr">
        <is>
          <t>3|
3</t>
        </is>
      </c>
      <c r="T216" s="2" t="inlineStr">
        <is>
          <t xml:space="preserve">|
</t>
        </is>
      </c>
      <c r="U216" t="inlineStr">
        <is>
          <t/>
        </is>
      </c>
      <c r="V216" s="2" t="inlineStr">
        <is>
          <t>Συνθήκη για το δίκαιο των σημάτων</t>
        </is>
      </c>
      <c r="W216" s="2" t="inlineStr">
        <is>
          <t>3</t>
        </is>
      </c>
      <c r="X216" s="2" t="inlineStr">
        <is>
          <t/>
        </is>
      </c>
      <c r="Y216" t="inlineStr">
        <is>
          <t/>
        </is>
      </c>
      <c r="Z216" s="2" t="inlineStr">
        <is>
          <t>Trademark Law Treaty|
trade mark law treaty|
TLT|
trade-mark law treaty</t>
        </is>
      </c>
      <c r="AA216" s="2" t="inlineStr">
        <is>
          <t>4|
1|
4|
1</t>
        </is>
      </c>
      <c r="AB216" s="2" t="inlineStr">
        <is>
          <t xml:space="preserve">|
|
|
</t>
        </is>
      </c>
      <c r="AC216" t="inlineStr">
        <is>
          <t/>
        </is>
      </c>
      <c r="AD216" s="2" t="inlineStr">
        <is>
          <t>Tratado sobre el Derecho de Marcas|
TLT</t>
        </is>
      </c>
      <c r="AE216" s="2" t="inlineStr">
        <is>
          <t>4|
3</t>
        </is>
      </c>
      <c r="AF216" s="2" t="inlineStr">
        <is>
          <t xml:space="preserve">|
</t>
        </is>
      </c>
      <c r="AG216" t="inlineStr">
        <is>
          <t>Tiene por objeto aproximar y simplificar los procedimientos nacionales y regionales de registro de las marcas comerciales &lt;a href="/entry/result/1253839/all" id="ENTRY_TO_ENTRY_CONVERTER" target="_blank"&gt;IATE:1253839&lt;/a&gt; . Ello se logrará mediante la simplificación y armonización de determinados elementos de estos procedimientos, haciendo con ello que la presentación de solicitudes de marcas y la gestión de sus registros en múltiples jurisdicciones resulten menos complejas y más previsibles.&lt;br&gt;Prevé, entre otras cosas, plazos de registro y renovación de 10 años; protección de las marcas de servicio &lt;a href="/entry/result/763102/all" id="ENTRY_TO_ENTRY_CONVERTER" target="_blank"&gt;IATE:763102&lt;/a&gt; ; disposiciones que limitan la documentación y las formalidades exigidas para la obtención o renovación de una marca o para el otorgamiento de un poder, para los cambios de denominación, y demás documentación sobre titularidad, autenticación o certificación de una marca, y prohibición de otros requisitos generales.</t>
        </is>
      </c>
      <c r="AH216" s="2" t="inlineStr">
        <is>
          <t>kaubamärgiõiguse leping</t>
        </is>
      </c>
      <c r="AI216" s="2" t="inlineStr">
        <is>
          <t>3</t>
        </is>
      </c>
      <c r="AJ216" s="2" t="inlineStr">
        <is>
          <t/>
        </is>
      </c>
      <c r="AK216" t="inlineStr">
        <is>
          <t/>
        </is>
      </c>
      <c r="AL216" s="2" t="inlineStr">
        <is>
          <t>tavaramerkkilakisopimus</t>
        </is>
      </c>
      <c r="AM216" s="2" t="inlineStr">
        <is>
          <t>3</t>
        </is>
      </c>
      <c r="AN216" s="2" t="inlineStr">
        <is>
          <t/>
        </is>
      </c>
      <c r="AO216" t="inlineStr">
        <is>
          <t>WIPO:n puitteissa neuvoteltu kansainvälinen tavaramerkkilainsäädännön harmonisointisopimus</t>
        </is>
      </c>
      <c r="AP216" s="2" t="inlineStr">
        <is>
          <t>Traité sur le droit des marques|
TLT</t>
        </is>
      </c>
      <c r="AQ216" s="2" t="inlineStr">
        <is>
          <t>4|
3</t>
        </is>
      </c>
      <c r="AR216" s="2" t="inlineStr">
        <is>
          <t xml:space="preserve">|
</t>
        </is>
      </c>
      <c r="AS216" t="inlineStr">
        <is>
          <t/>
        </is>
      </c>
      <c r="AT216" s="2" t="inlineStr">
        <is>
          <t>TLT|
an Conradh um an Dlí Trádmharcanna</t>
        </is>
      </c>
      <c r="AU216" s="2" t="inlineStr">
        <is>
          <t>3|
3</t>
        </is>
      </c>
      <c r="AV216" s="2" t="inlineStr">
        <is>
          <t xml:space="preserve">|
</t>
        </is>
      </c>
      <c r="AW216" t="inlineStr">
        <is>
          <t/>
        </is>
      </c>
      <c r="AX216" s="2" t="inlineStr">
        <is>
          <t>Ugovor o pravu žiga</t>
        </is>
      </c>
      <c r="AY216" s="2" t="inlineStr">
        <is>
          <t>3</t>
        </is>
      </c>
      <c r="AZ216" s="2" t="inlineStr">
        <is>
          <t/>
        </is>
      </c>
      <c r="BA216" t="inlineStr">
        <is>
          <t/>
        </is>
      </c>
      <c r="BB216" s="2" t="inlineStr">
        <is>
          <t>Védjegyjogi Szerződés</t>
        </is>
      </c>
      <c r="BC216" s="2" t="inlineStr">
        <is>
          <t>4</t>
        </is>
      </c>
      <c r="BD216" s="2" t="inlineStr">
        <is>
          <t/>
        </is>
      </c>
      <c r="BE216" t="inlineStr">
        <is>
          <t/>
        </is>
      </c>
      <c r="BF216" s="2" t="inlineStr">
        <is>
          <t>trattato sul diritto dei marchi</t>
        </is>
      </c>
      <c r="BG216" s="2" t="inlineStr">
        <is>
          <t>3</t>
        </is>
      </c>
      <c r="BH216" s="2" t="inlineStr">
        <is>
          <t/>
        </is>
      </c>
      <c r="BI216" t="inlineStr">
        <is>
          <t>trattato contenente disposizioni volte a semplificare le procedure amministrative connesse ai marchi</t>
        </is>
      </c>
      <c r="BJ216" s="2" t="inlineStr">
        <is>
          <t>Sutartis dėl prekių ženklų įstatymų</t>
        </is>
      </c>
      <c r="BK216" s="2" t="inlineStr">
        <is>
          <t>3</t>
        </is>
      </c>
      <c r="BL216" s="2" t="inlineStr">
        <is>
          <t/>
        </is>
      </c>
      <c r="BM216" t="inlineStr">
        <is>
          <t/>
        </is>
      </c>
      <c r="BN216" s="2" t="inlineStr">
        <is>
          <t>Preču zīmju līgums</t>
        </is>
      </c>
      <c r="BO216" s="2" t="inlineStr">
        <is>
          <t>3</t>
        </is>
      </c>
      <c r="BP216" s="2" t="inlineStr">
        <is>
          <t/>
        </is>
      </c>
      <c r="BQ216" t="inlineStr">
        <is>
          <t/>
        </is>
      </c>
      <c r="BR216" s="2" t="inlineStr">
        <is>
          <t>Trattat dwar il-Liġi tat-Trademarks</t>
        </is>
      </c>
      <c r="BS216" s="2" t="inlineStr">
        <is>
          <t>3</t>
        </is>
      </c>
      <c r="BT216" s="2" t="inlineStr">
        <is>
          <t/>
        </is>
      </c>
      <c r="BU216" t="inlineStr">
        <is>
          <t>Adottat f'Ġinevra fis-27 ta' Ottubru 1994.</t>
        </is>
      </c>
      <c r="BV216" s="2" t="inlineStr">
        <is>
          <t>Verdrag inzake het merkenrecht</t>
        </is>
      </c>
      <c r="BW216" s="2" t="inlineStr">
        <is>
          <t>4</t>
        </is>
      </c>
      <c r="BX216" s="2" t="inlineStr">
        <is>
          <t/>
        </is>
      </c>
      <c r="BY216" t="inlineStr">
        <is>
          <t/>
        </is>
      </c>
      <c r="BZ216" s="2" t="inlineStr">
        <is>
          <t>Traktat o prawie znaków towarowych</t>
        </is>
      </c>
      <c r="CA216" s="2" t="inlineStr">
        <is>
          <t>3</t>
        </is>
      </c>
      <c r="CB216" s="2" t="inlineStr">
        <is>
          <t/>
        </is>
      </c>
      <c r="CC216" t="inlineStr">
        <is>
          <t>traktat podpisany w Genewie w 1994 r., mający na celu uproszczenie procedur administracyjnych dotyczących ochrony znaków handlowych</t>
        </is>
      </c>
      <c r="CD216" s="2" t="inlineStr">
        <is>
          <t>TDM|
Tratado sobre o Direito das Marcas</t>
        </is>
      </c>
      <c r="CE216" s="2" t="inlineStr">
        <is>
          <t>2|
3</t>
        </is>
      </c>
      <c r="CF216" s="2" t="inlineStr">
        <is>
          <t xml:space="preserve">|
</t>
        </is>
      </c>
      <c r="CG216" t="inlineStr">
        <is>
          <t>Genebra, 27.10.1994.</t>
        </is>
      </c>
      <c r="CH216" s="2" t="inlineStr">
        <is>
          <t>Tratatul privind dreptul mărcilor</t>
        </is>
      </c>
      <c r="CI216" s="2" t="inlineStr">
        <is>
          <t>3</t>
        </is>
      </c>
      <c r="CJ216" s="2" t="inlineStr">
        <is>
          <t/>
        </is>
      </c>
      <c r="CK216" t="inlineStr">
        <is>
          <t/>
        </is>
      </c>
      <c r="CL216" s="2" t="inlineStr">
        <is>
          <t>Dohovor o práve ochrannej známky</t>
        </is>
      </c>
      <c r="CM216" s="2" t="inlineStr">
        <is>
          <t>3</t>
        </is>
      </c>
      <c r="CN216" s="2" t="inlineStr">
        <is>
          <t/>
        </is>
      </c>
      <c r="CO216" t="inlineStr">
        <is>
          <t/>
        </is>
      </c>
      <c r="CP216" s="2" t="inlineStr">
        <is>
          <t>Pogodba o pravu znamk</t>
        </is>
      </c>
      <c r="CQ216" s="2" t="inlineStr">
        <is>
          <t>3</t>
        </is>
      </c>
      <c r="CR216" s="2" t="inlineStr">
        <is>
          <t/>
        </is>
      </c>
      <c r="CS216" t="inlineStr">
        <is>
          <t/>
        </is>
      </c>
      <c r="CT216" s="2" t="inlineStr">
        <is>
          <t>fördraget om varumärkesrätt</t>
        </is>
      </c>
      <c r="CU216" s="2" t="inlineStr">
        <is>
          <t>3</t>
        </is>
      </c>
      <c r="CV216" s="2" t="inlineStr">
        <is>
          <t/>
        </is>
      </c>
      <c r="CW216" t="inlineStr">
        <is>
          <t/>
        </is>
      </c>
    </row>
    <row r="217">
      <c r="A217" s="1" t="str">
        <f>HYPERLINK("https://iate.europa.eu/entry/result/3579614/all", "3579614")</f>
        <v>3579614</v>
      </c>
      <c r="B217" t="inlineStr">
        <is>
          <t>PRODUCTION, TECHNOLOGY AND RESEARCH</t>
        </is>
      </c>
      <c r="C217" t="inlineStr">
        <is>
          <t>PRODUCTION, TECHNOLOGY AND RESEARCH|research and intellectual property</t>
        </is>
      </c>
      <c r="D217" t="inlineStr">
        <is>
          <t>no</t>
        </is>
      </c>
      <c r="E217" t="inlineStr">
        <is>
          <t/>
        </is>
      </c>
      <c r="F217" t="inlineStr">
        <is>
          <t/>
        </is>
      </c>
      <c r="G217" t="inlineStr">
        <is>
          <t/>
        </is>
      </c>
      <c r="H217" t="inlineStr">
        <is>
          <t/>
        </is>
      </c>
      <c r="I217" t="inlineStr">
        <is>
          <t/>
        </is>
      </c>
      <c r="J217" t="inlineStr">
        <is>
          <t/>
        </is>
      </c>
      <c r="K217" t="inlineStr">
        <is>
          <t/>
        </is>
      </c>
      <c r="L217" t="inlineStr">
        <is>
          <t/>
        </is>
      </c>
      <c r="M217" t="inlineStr">
        <is>
          <t/>
        </is>
      </c>
      <c r="N217" t="inlineStr">
        <is>
          <t/>
        </is>
      </c>
      <c r="O217" t="inlineStr">
        <is>
          <t/>
        </is>
      </c>
      <c r="P217" t="inlineStr">
        <is>
          <t/>
        </is>
      </c>
      <c r="Q217" t="inlineStr">
        <is>
          <t/>
        </is>
      </c>
      <c r="R217" s="2" t="inlineStr">
        <is>
          <t>Inhaber eines Geschäftsgeheimnisses</t>
        </is>
      </c>
      <c r="S217" s="2" t="inlineStr">
        <is>
          <t>4</t>
        </is>
      </c>
      <c r="T217" s="2" t="inlineStr">
        <is>
          <t/>
        </is>
      </c>
      <c r="U217" t="inlineStr">
        <is>
          <t>jede natürliche oder juristische Person, die die rechtmäßige Kontrolle über ein Geschäftsgeheimnis besitzt</t>
        </is>
      </c>
      <c r="V217" t="inlineStr">
        <is>
          <t/>
        </is>
      </c>
      <c r="W217" t="inlineStr">
        <is>
          <t/>
        </is>
      </c>
      <c r="X217" t="inlineStr">
        <is>
          <t/>
        </is>
      </c>
      <c r="Y217" t="inlineStr">
        <is>
          <t/>
        </is>
      </c>
      <c r="Z217" s="2" t="inlineStr">
        <is>
          <t>trade secret holder|
trade secret owner</t>
        </is>
      </c>
      <c r="AA217" s="2" t="inlineStr">
        <is>
          <t>4|
4</t>
        </is>
      </c>
      <c r="AB217" s="2" t="inlineStr">
        <is>
          <t xml:space="preserve">|
</t>
        </is>
      </c>
      <c r="AC217" t="inlineStr">
        <is>
          <t>any natural or legal person lawfully controlling a trade secret</t>
        </is>
      </c>
      <c r="AD217" s="2" t="inlineStr">
        <is>
          <t>poseedor de secretos comerciales</t>
        </is>
      </c>
      <c r="AE217" s="2" t="inlineStr">
        <is>
          <t>4</t>
        </is>
      </c>
      <c r="AF217" s="2" t="inlineStr">
        <is>
          <t/>
        </is>
      </c>
      <c r="AG217" t="inlineStr">
        <is>
          <t>cualquier persona física o jurídica que legítimamente ejerza el control de un secreto comercial</t>
        </is>
      </c>
      <c r="AH217" t="inlineStr">
        <is>
          <t/>
        </is>
      </c>
      <c r="AI217" t="inlineStr">
        <is>
          <t/>
        </is>
      </c>
      <c r="AJ217" t="inlineStr">
        <is>
          <t/>
        </is>
      </c>
      <c r="AK217" t="inlineStr">
        <is>
          <t/>
        </is>
      </c>
      <c r="AL217" t="inlineStr">
        <is>
          <t/>
        </is>
      </c>
      <c r="AM217" t="inlineStr">
        <is>
          <t/>
        </is>
      </c>
      <c r="AN217" t="inlineStr">
        <is>
          <t/>
        </is>
      </c>
      <c r="AO217" t="inlineStr">
        <is>
          <t/>
        </is>
      </c>
      <c r="AP217" s="2" t="inlineStr">
        <is>
          <t>détenteur d’un secret d’affaires</t>
        </is>
      </c>
      <c r="AQ217" s="2" t="inlineStr">
        <is>
          <t>4</t>
        </is>
      </c>
      <c r="AR217" s="2" t="inlineStr">
        <is>
          <t/>
        </is>
      </c>
      <c r="AS217" t="inlineStr">
        <is>
          <t>toute personne physique ou morale qui a le contrôle d'un secret d'affaires de façon licite</t>
        </is>
      </c>
      <c r="AT217" t="inlineStr">
        <is>
          <t/>
        </is>
      </c>
      <c r="AU217" t="inlineStr">
        <is>
          <t/>
        </is>
      </c>
      <c r="AV217" t="inlineStr">
        <is>
          <t/>
        </is>
      </c>
      <c r="AW217" t="inlineStr">
        <is>
          <t/>
        </is>
      </c>
      <c r="AX217" t="inlineStr">
        <is>
          <t/>
        </is>
      </c>
      <c r="AY217" t="inlineStr">
        <is>
          <t/>
        </is>
      </c>
      <c r="AZ217" t="inlineStr">
        <is>
          <t/>
        </is>
      </c>
      <c r="BA217" t="inlineStr">
        <is>
          <t/>
        </is>
      </c>
      <c r="BB217" t="inlineStr">
        <is>
          <t/>
        </is>
      </c>
      <c r="BC217" t="inlineStr">
        <is>
          <t/>
        </is>
      </c>
      <c r="BD217" t="inlineStr">
        <is>
          <t/>
        </is>
      </c>
      <c r="BE217" t="inlineStr">
        <is>
          <t/>
        </is>
      </c>
      <c r="BF217" s="2" t="inlineStr">
        <is>
          <t>detentore di segreto commerciale|
titolare di segreto commerciale</t>
        </is>
      </c>
      <c r="BG217" s="2" t="inlineStr">
        <is>
          <t>4|
4</t>
        </is>
      </c>
      <c r="BH217" s="2" t="inlineStr">
        <is>
          <t xml:space="preserve">|
</t>
        </is>
      </c>
      <c r="BI217" t="inlineStr">
        <is>
          <t>qualsiasi persona fisica o giuridica che controlla legittimamente un segreto commerciale</t>
        </is>
      </c>
      <c r="BJ217" t="inlineStr">
        <is>
          <t/>
        </is>
      </c>
      <c r="BK217" t="inlineStr">
        <is>
          <t/>
        </is>
      </c>
      <c r="BL217" t="inlineStr">
        <is>
          <t/>
        </is>
      </c>
      <c r="BM217" t="inlineStr">
        <is>
          <t/>
        </is>
      </c>
      <c r="BN217" t="inlineStr">
        <is>
          <t/>
        </is>
      </c>
      <c r="BO217" t="inlineStr">
        <is>
          <t/>
        </is>
      </c>
      <c r="BP217" t="inlineStr">
        <is>
          <t/>
        </is>
      </c>
      <c r="BQ217" t="inlineStr">
        <is>
          <t/>
        </is>
      </c>
      <c r="BR217" t="inlineStr">
        <is>
          <t/>
        </is>
      </c>
      <c r="BS217" t="inlineStr">
        <is>
          <t/>
        </is>
      </c>
      <c r="BT217" t="inlineStr">
        <is>
          <t/>
        </is>
      </c>
      <c r="BU217" t="inlineStr">
        <is>
          <t/>
        </is>
      </c>
      <c r="BV217" t="inlineStr">
        <is>
          <t/>
        </is>
      </c>
      <c r="BW217" t="inlineStr">
        <is>
          <t/>
        </is>
      </c>
      <c r="BX217" t="inlineStr">
        <is>
          <t/>
        </is>
      </c>
      <c r="BY217" t="inlineStr">
        <is>
          <t/>
        </is>
      </c>
      <c r="BZ217" t="inlineStr">
        <is>
          <t/>
        </is>
      </c>
      <c r="CA217" t="inlineStr">
        <is>
          <t/>
        </is>
      </c>
      <c r="CB217" t="inlineStr">
        <is>
          <t/>
        </is>
      </c>
      <c r="CC217" t="inlineStr">
        <is>
          <t/>
        </is>
      </c>
      <c r="CD217" t="inlineStr">
        <is>
          <t/>
        </is>
      </c>
      <c r="CE217" t="inlineStr">
        <is>
          <t/>
        </is>
      </c>
      <c r="CF217" t="inlineStr">
        <is>
          <t/>
        </is>
      </c>
      <c r="CG217" t="inlineStr">
        <is>
          <t/>
        </is>
      </c>
      <c r="CH217" t="inlineStr">
        <is>
          <t/>
        </is>
      </c>
      <c r="CI217" t="inlineStr">
        <is>
          <t/>
        </is>
      </c>
      <c r="CJ217" t="inlineStr">
        <is>
          <t/>
        </is>
      </c>
      <c r="CK217" t="inlineStr">
        <is>
          <t/>
        </is>
      </c>
      <c r="CL217" t="inlineStr">
        <is>
          <t/>
        </is>
      </c>
      <c r="CM217" t="inlineStr">
        <is>
          <t/>
        </is>
      </c>
      <c r="CN217" t="inlineStr">
        <is>
          <t/>
        </is>
      </c>
      <c r="CO217" t="inlineStr">
        <is>
          <t/>
        </is>
      </c>
      <c r="CP217" t="inlineStr">
        <is>
          <t/>
        </is>
      </c>
      <c r="CQ217" t="inlineStr">
        <is>
          <t/>
        </is>
      </c>
      <c r="CR217" t="inlineStr">
        <is>
          <t/>
        </is>
      </c>
      <c r="CS217" t="inlineStr">
        <is>
          <t/>
        </is>
      </c>
      <c r="CT217" t="inlineStr">
        <is>
          <t/>
        </is>
      </c>
      <c r="CU217" t="inlineStr">
        <is>
          <t/>
        </is>
      </c>
      <c r="CV217" t="inlineStr">
        <is>
          <t/>
        </is>
      </c>
      <c r="CW217" t="inlineStr">
        <is>
          <t/>
        </is>
      </c>
    </row>
    <row r="218">
      <c r="A218" s="1" t="str">
        <f>HYPERLINK("https://iate.europa.eu/entry/result/789124/all", "789124")</f>
        <v>789124</v>
      </c>
      <c r="B218" t="inlineStr">
        <is>
          <t>BUSINESS AND COMPETITION;PRODUCTION, TECHNOLOGY AND RESEARCH</t>
        </is>
      </c>
      <c r="C218" t="inlineStr">
        <is>
          <t>BUSINESS AND COMPETITION|business organisation|business policy;PRODUCTION, TECHNOLOGY AND RESEARCH|research and intellectual property|intellectual property</t>
        </is>
      </c>
      <c r="D218" t="inlineStr">
        <is>
          <t>yes</t>
        </is>
      </c>
      <c r="E218" t="inlineStr">
        <is>
          <t/>
        </is>
      </c>
      <c r="F218" t="inlineStr">
        <is>
          <t/>
        </is>
      </c>
      <c r="G218" t="inlineStr">
        <is>
          <t/>
        </is>
      </c>
      <c r="H218" t="inlineStr">
        <is>
          <t/>
        </is>
      </c>
      <c r="I218" t="inlineStr">
        <is>
          <t/>
        </is>
      </c>
      <c r="J218" t="inlineStr">
        <is>
          <t/>
        </is>
      </c>
      <c r="K218" t="inlineStr">
        <is>
          <t/>
        </is>
      </c>
      <c r="L218" t="inlineStr">
        <is>
          <t/>
        </is>
      </c>
      <c r="M218" t="inlineStr">
        <is>
          <t/>
        </is>
      </c>
      <c r="N218" s="2" t="inlineStr">
        <is>
          <t>erhvervshemmelighed|
handelshemmelighed|
forretningshemmelighed</t>
        </is>
      </c>
      <c r="O218" s="2" t="inlineStr">
        <is>
          <t>3|
3|
3</t>
        </is>
      </c>
      <c r="P218" s="2" t="inlineStr">
        <is>
          <t xml:space="preserve">|
|
</t>
        </is>
      </c>
      <c r="Q218" t="inlineStr">
        <is>
          <t>oplysninger, der
ikke er almindeligt kendt blandt eller umiddelbart tilgængelige for personer i
de kredse, der normalt beskæftiger sig med den pågældende type oplysninger, har
handelsværdi, fordi de er hemmelige, og er blevet underkastet rimelige
foranstaltninger til hemmeligholdelse</t>
        </is>
      </c>
      <c r="R218" s="2" t="inlineStr">
        <is>
          <t>Betriebs- und Geschäftsgeheimnis|
Geschäftsgeheimnis</t>
        </is>
      </c>
      <c r="S218" s="2" t="inlineStr">
        <is>
          <t>3|
3</t>
        </is>
      </c>
      <c r="T218" s="2" t="inlineStr">
        <is>
          <t xml:space="preserve">|
</t>
        </is>
      </c>
      <c r="U218" t="inlineStr">
        <is>
          <t>alles, was mit e. Geschäftsbetrieb im Zus.hang steht, nicht offenkundig ist u. nach dem Willen des Betriebsinhabers geheim gehalten werden soll, weil e. Bekanntwerden die Wettbewerbsfähigkeit d. Betriebs schädigt; Geschäftsgeheimnis: z.B. Kunden- u. Preislisten, Kalkulationen, techn. Daten von Maschinen, Umsatzzahlen</t>
        </is>
      </c>
      <c r="V218" s="2" t="inlineStr">
        <is>
          <t>Εμπορικό μυστικό</t>
        </is>
      </c>
      <c r="W218" s="2" t="inlineStr">
        <is>
          <t>3</t>
        </is>
      </c>
      <c r="X218" s="2" t="inlineStr">
        <is>
          <t/>
        </is>
      </c>
      <c r="Y218" t="inlineStr">
        <is>
          <t>Ένας μυστικός τύπος ή τεχνική,που τον γνωρίζει και τον χρησιμοποιεί πλεονεκτικά ένας μόνο κατασκευαστής.</t>
        </is>
      </c>
      <c r="Z218" s="2" t="inlineStr">
        <is>
          <t>trade secret</t>
        </is>
      </c>
      <c r="AA218" s="2" t="inlineStr">
        <is>
          <t>3</t>
        </is>
      </c>
      <c r="AB218" s="2" t="inlineStr">
        <is>
          <t/>
        </is>
      </c>
      <c r="AC218" t="inlineStr">
        <is>
          <t>information which is not generally known
among or readily accessible to persons within the circles that normally deal
with the kind of information in question, has commercial value because it is
secret, and has been subject to reasonable steps to keep it secret</t>
        </is>
      </c>
      <c r="AD218" s="2" t="inlineStr">
        <is>
          <t>secreto comercial</t>
        </is>
      </c>
      <c r="AE218" s="2" t="inlineStr">
        <is>
          <t>3</t>
        </is>
      </c>
      <c r="AF218" s="2" t="inlineStr">
        <is>
          <t/>
        </is>
      </c>
      <c r="AG218" t="inlineStr">
        <is>
          <t/>
        </is>
      </c>
      <c r="AH218" t="inlineStr">
        <is>
          <t/>
        </is>
      </c>
      <c r="AI218" t="inlineStr">
        <is>
          <t/>
        </is>
      </c>
      <c r="AJ218" t="inlineStr">
        <is>
          <t/>
        </is>
      </c>
      <c r="AK218" t="inlineStr">
        <is>
          <t/>
        </is>
      </c>
      <c r="AL218" s="2" t="inlineStr">
        <is>
          <t>liikesalaisuus</t>
        </is>
      </c>
      <c r="AM218" s="2" t="inlineStr">
        <is>
          <t>2</t>
        </is>
      </c>
      <c r="AN218" s="2" t="inlineStr">
        <is>
          <t/>
        </is>
      </c>
      <c r="AO218" t="inlineStr">
        <is>
          <t>"liike-elämässä kilpailijoilta ym. salattava asia"</t>
        </is>
      </c>
      <c r="AP218" s="2" t="inlineStr">
        <is>
          <t>secret industriel et commercial|
secret d'affaires|
secret des affaires</t>
        </is>
      </c>
      <c r="AQ218" s="2" t="inlineStr">
        <is>
          <t>2|
3|
3</t>
        </is>
      </c>
      <c r="AR218" s="2" t="inlineStr">
        <is>
          <t xml:space="preserve">|
|
</t>
        </is>
      </c>
      <c r="AS218" t="inlineStr">
        <is>
          <t>informations commerciales et savoir-faire détenus par une entreprise dont le caractère secret présente une valeur, qui font l'objet de mesures pour en préserver la confidentialité et dont la divulgation est considérée nuisible à ses intérêts</t>
        </is>
      </c>
      <c r="AT218" s="2" t="inlineStr">
        <is>
          <t>rún ceirde</t>
        </is>
      </c>
      <c r="AU218" s="2" t="inlineStr">
        <is>
          <t>3</t>
        </is>
      </c>
      <c r="AV218" s="2" t="inlineStr">
        <is>
          <t/>
        </is>
      </c>
      <c r="AW218" t="inlineStr">
        <is>
          <t/>
        </is>
      </c>
      <c r="AX218" t="inlineStr">
        <is>
          <t/>
        </is>
      </c>
      <c r="AY218" t="inlineStr">
        <is>
          <t/>
        </is>
      </c>
      <c r="AZ218" t="inlineStr">
        <is>
          <t/>
        </is>
      </c>
      <c r="BA218" t="inlineStr">
        <is>
          <t/>
        </is>
      </c>
      <c r="BB218" s="2" t="inlineStr">
        <is>
          <t>üzleti titok</t>
        </is>
      </c>
      <c r="BC218" s="2" t="inlineStr">
        <is>
          <t>4</t>
        </is>
      </c>
      <c r="BD218" s="2" t="inlineStr">
        <is>
          <t/>
        </is>
      </c>
      <c r="BE218" t="inlineStr">
        <is>
          <t>a gazdasági tevékenységhez kapcsolódó minden nem közismert vagy az érintett gazdasági tevékenységet végző személyek számára nem könnyen hozzáférhető olyan tény, tájékoztatás, egyéb adat és az azokból készült összeállítás, amelynek illetéktelenek által történő megszerzése, hasznosítása, másokkal való közlése vagy nyilvánosságra hozatala a jogosult jogos pénzügyi, gazdasági vagy piaci érdekét sértené vagy veszélyeztetné, feltéve, hogy a titok megőrzésével kapcsolatban a vele jogszerűen rendelkező jogosultat felróhatóság nem terheli</t>
        </is>
      </c>
      <c r="BF218" s="2" t="inlineStr">
        <is>
          <t>segreto commerciale</t>
        </is>
      </c>
      <c r="BG218" s="2" t="inlineStr">
        <is>
          <t>3</t>
        </is>
      </c>
      <c r="BH218" s="2" t="inlineStr">
        <is>
          <t/>
        </is>
      </c>
      <c r="BI218" t="inlineStr">
        <is>
          <t/>
        </is>
      </c>
      <c r="BJ218" t="inlineStr">
        <is>
          <t/>
        </is>
      </c>
      <c r="BK218" t="inlineStr">
        <is>
          <t/>
        </is>
      </c>
      <c r="BL218" t="inlineStr">
        <is>
          <t/>
        </is>
      </c>
      <c r="BM218" t="inlineStr">
        <is>
          <t/>
        </is>
      </c>
      <c r="BN218" s="2" t="inlineStr">
        <is>
          <t>komercnoslēpums|
tirdzniecības noslēpums</t>
        </is>
      </c>
      <c r="BO218" s="2" t="inlineStr">
        <is>
          <t>3|
2</t>
        </is>
      </c>
      <c r="BP218" s="2" t="inlineStr">
        <is>
          <t xml:space="preserve">|
</t>
        </is>
      </c>
      <c r="BQ218" t="inlineStr">
        <is>
          <t>informācija, kas atbilst visām turpmāk minētajām prasībām: a) tā ir slepena tajā nozīmē, ka tā nav (kā veselums vai precīzs tās komponentu izkārtojums un salikums) vispārzināma vai pieejama gatavā veidā personām aprindās, kuras parasti izmanto minēto informācijas veidu; b) tai ir komerciāla vērtība tādēļ, ka tā ir slepena; c) tā attiecīgajos apstākļos ir bijusi pakļauta saprātīgiem slepenības uzturēšanas pasākumiem, ko veic persona, kura likumīgi kontrolē informāciju</t>
        </is>
      </c>
      <c r="BR218" s="2" t="inlineStr">
        <is>
          <t>sigriet tal-mestier</t>
        </is>
      </c>
      <c r="BS218" s="2" t="inlineStr">
        <is>
          <t>3</t>
        </is>
      </c>
      <c r="BT218" s="2" t="inlineStr">
        <is>
          <t/>
        </is>
      </c>
      <c r="BU218" t="inlineStr">
        <is>
          <t/>
        </is>
      </c>
      <c r="BV218" s="2" t="inlineStr">
        <is>
          <t>industriële en commerciële geheimhouding|
handelsgeheim</t>
        </is>
      </c>
      <c r="BW218" s="2" t="inlineStr">
        <is>
          <t>2|
3</t>
        </is>
      </c>
      <c r="BX218" s="2" t="inlineStr">
        <is>
          <t xml:space="preserve">|
</t>
        </is>
      </c>
      <c r="BY218" t="inlineStr">
        <is>
          <t/>
        </is>
      </c>
      <c r="BZ218" t="inlineStr">
        <is>
          <t/>
        </is>
      </c>
      <c r="CA218" t="inlineStr">
        <is>
          <t/>
        </is>
      </c>
      <c r="CB218" t="inlineStr">
        <is>
          <t/>
        </is>
      </c>
      <c r="CC218" t="inlineStr">
        <is>
          <t/>
        </is>
      </c>
      <c r="CD218" s="2" t="inlineStr">
        <is>
          <t>segredo comercial|
segredo industrial e comercial</t>
        </is>
      </c>
      <c r="CE218" s="2" t="inlineStr">
        <is>
          <t>3|
2</t>
        </is>
      </c>
      <c r="CF218" s="2" t="inlineStr">
        <is>
          <t xml:space="preserve">|
</t>
        </is>
      </c>
      <c r="CG218" t="inlineStr">
        <is>
          <t>Informação na posse de uma empresa, sob a forma de uma fórmula, um modelo, um programa, um instrumento, uma técnica, um processo ou um produto cuja não divulgação e conhecimento por outras pessoas proporciona um valor económico real ou potencial e uma vantagem concorrencial a essa empresa e cujo segredo ela pretende preservar.</t>
        </is>
      </c>
      <c r="CH218" s="2" t="inlineStr">
        <is>
          <t>secret comercial</t>
        </is>
      </c>
      <c r="CI218" s="2" t="inlineStr">
        <is>
          <t>3</t>
        </is>
      </c>
      <c r="CJ218" s="2" t="inlineStr">
        <is>
          <t/>
        </is>
      </c>
      <c r="CK218" t="inlineStr">
        <is>
          <t>informația care, în totalitate sau în conexarea exactă a elementelor acesteia, nu este în general cunoscută sau nu este ușor accesibilă persoanelor din mediul care se ocupă în mod obișnuit cu acest gen de informație și care dobândește o valoare comercială prin faptul că este secretă, iar deținătorul a luat măsuri rezonabile, ținând seama de circumstanțe, pentru a fi menținută în regim de secret</t>
        </is>
      </c>
      <c r="CL218" t="inlineStr">
        <is>
          <t/>
        </is>
      </c>
      <c r="CM218" t="inlineStr">
        <is>
          <t/>
        </is>
      </c>
      <c r="CN218" t="inlineStr">
        <is>
          <t/>
        </is>
      </c>
      <c r="CO218" t="inlineStr">
        <is>
          <t/>
        </is>
      </c>
      <c r="CP218" t="inlineStr">
        <is>
          <t/>
        </is>
      </c>
      <c r="CQ218" t="inlineStr">
        <is>
          <t/>
        </is>
      </c>
      <c r="CR218" t="inlineStr">
        <is>
          <t/>
        </is>
      </c>
      <c r="CS218" t="inlineStr">
        <is>
          <t/>
        </is>
      </c>
      <c r="CT218" s="2" t="inlineStr">
        <is>
          <t>företagshemlighet|
yrkeshemlighet</t>
        </is>
      </c>
      <c r="CU218" s="2" t="inlineStr">
        <is>
          <t>3|
3</t>
        </is>
      </c>
      <c r="CV218" s="2" t="inlineStr">
        <is>
          <t xml:space="preserve">|
</t>
        </is>
      </c>
      <c r="CW218" t="inlineStr">
        <is>
          <t>information som uppfyller samtliga följande krav:&lt;br&gt;a) Den är hemlig i den meningen att den inte, som helhet eller i den form dess beståndsdelar ordnats och satts samman, är allmänt känd hos eller lättillgänglig för personer i de kretsar som normalt sett handskas med typen av information i fråga.&lt;br&gt;b) Den har kommersiellt värde på grund av att den är hemlig.&lt;br&gt;c) Den person som lagligen kontrollerar den har med hänsyn till omständigheterna vidtagit rimliga åtgärder för att hålla den hemlig.</t>
        </is>
      </c>
    </row>
    <row r="219">
      <c r="A219" s="1" t="str">
        <f>HYPERLINK("https://iate.europa.eu/entry/result/768622/all", "768622")</f>
        <v>768622</v>
      </c>
      <c r="B219" t="inlineStr">
        <is>
          <t>PRODUCTION, TECHNOLOGY AND RESEARCH</t>
        </is>
      </c>
      <c r="C219" t="inlineStr">
        <is>
          <t>PRODUCTION, TECHNOLOGY AND RESEARCH|research and intellectual property|intellectual property</t>
        </is>
      </c>
      <c r="D219" t="inlineStr">
        <is>
          <t>no</t>
        </is>
      </c>
      <c r="E219" t="inlineStr">
        <is>
          <t/>
        </is>
      </c>
      <c r="F219" t="inlineStr">
        <is>
          <t/>
        </is>
      </c>
      <c r="G219" t="inlineStr">
        <is>
          <t/>
        </is>
      </c>
      <c r="H219" t="inlineStr">
        <is>
          <t/>
        </is>
      </c>
      <c r="I219" t="inlineStr">
        <is>
          <t/>
        </is>
      </c>
      <c r="J219" t="inlineStr">
        <is>
          <t/>
        </is>
      </c>
      <c r="K219" t="inlineStr">
        <is>
          <t/>
        </is>
      </c>
      <c r="L219" t="inlineStr">
        <is>
          <t/>
        </is>
      </c>
      <c r="M219" t="inlineStr">
        <is>
          <t/>
        </is>
      </c>
      <c r="N219" s="2" t="inlineStr">
        <is>
          <t>afkald</t>
        </is>
      </c>
      <c r="O219" s="2" t="inlineStr">
        <is>
          <t>4</t>
        </is>
      </c>
      <c r="P219" s="2" t="inlineStr">
        <is>
          <t/>
        </is>
      </c>
      <c r="Q219" t="inlineStr">
        <is>
          <t/>
        </is>
      </c>
      <c r="R219" s="2" t="inlineStr">
        <is>
          <t>Verzicht</t>
        </is>
      </c>
      <c r="S219" s="2" t="inlineStr">
        <is>
          <t>1</t>
        </is>
      </c>
      <c r="T219" s="2" t="inlineStr">
        <is>
          <t/>
        </is>
      </c>
      <c r="U219" t="inlineStr">
        <is>
          <t/>
        </is>
      </c>
      <c r="V219" s="2" t="inlineStr">
        <is>
          <t>παραίτηση</t>
        </is>
      </c>
      <c r="W219" s="2" t="inlineStr">
        <is>
          <t>2</t>
        </is>
      </c>
      <c r="X219" s="2" t="inlineStr">
        <is>
          <t/>
        </is>
      </c>
      <c r="Y219" t="inlineStr">
        <is>
          <t/>
        </is>
      </c>
      <c r="Z219" s="2" t="inlineStr">
        <is>
          <t>surrender</t>
        </is>
      </c>
      <c r="AA219" s="2" t="inlineStr">
        <is>
          <t>3</t>
        </is>
      </c>
      <c r="AB219" s="2" t="inlineStr">
        <is>
          <t/>
        </is>
      </c>
      <c r="AC219" t="inlineStr">
        <is>
          <t/>
        </is>
      </c>
      <c r="AD219" s="2" t="inlineStr">
        <is>
          <t>renuncia</t>
        </is>
      </c>
      <c r="AE219" s="2" t="inlineStr">
        <is>
          <t>3</t>
        </is>
      </c>
      <c r="AF219" s="2" t="inlineStr">
        <is>
          <t/>
        </is>
      </c>
      <c r="AG219" t="inlineStr">
        <is>
          <t/>
        </is>
      </c>
      <c r="AH219" t="inlineStr">
        <is>
          <t/>
        </is>
      </c>
      <c r="AI219" t="inlineStr">
        <is>
          <t/>
        </is>
      </c>
      <c r="AJ219" t="inlineStr">
        <is>
          <t/>
        </is>
      </c>
      <c r="AK219" t="inlineStr">
        <is>
          <t/>
        </is>
      </c>
      <c r="AL219" s="2" t="inlineStr">
        <is>
          <t>luopuminen</t>
        </is>
      </c>
      <c r="AM219" s="2" t="inlineStr">
        <is>
          <t>3</t>
        </is>
      </c>
      <c r="AN219" s="2" t="inlineStr">
        <is>
          <t/>
        </is>
      </c>
      <c r="AO219" t="inlineStr">
        <is>
          <t/>
        </is>
      </c>
      <c r="AP219" s="2" t="inlineStr">
        <is>
          <t>renonciation</t>
        </is>
      </c>
      <c r="AQ219" s="2" t="inlineStr">
        <is>
          <t>2</t>
        </is>
      </c>
      <c r="AR219" s="2" t="inlineStr">
        <is>
          <t/>
        </is>
      </c>
      <c r="AS219" t="inlineStr">
        <is>
          <t/>
        </is>
      </c>
      <c r="AT219" t="inlineStr">
        <is>
          <t/>
        </is>
      </c>
      <c r="AU219" t="inlineStr">
        <is>
          <t/>
        </is>
      </c>
      <c r="AV219" t="inlineStr">
        <is>
          <t/>
        </is>
      </c>
      <c r="AW219" t="inlineStr">
        <is>
          <t/>
        </is>
      </c>
      <c r="AX219" t="inlineStr">
        <is>
          <t/>
        </is>
      </c>
      <c r="AY219" t="inlineStr">
        <is>
          <t/>
        </is>
      </c>
      <c r="AZ219" t="inlineStr">
        <is>
          <t/>
        </is>
      </c>
      <c r="BA219" t="inlineStr">
        <is>
          <t/>
        </is>
      </c>
      <c r="BB219" t="inlineStr">
        <is>
          <t/>
        </is>
      </c>
      <c r="BC219" t="inlineStr">
        <is>
          <t/>
        </is>
      </c>
      <c r="BD219" t="inlineStr">
        <is>
          <t/>
        </is>
      </c>
      <c r="BE219" t="inlineStr">
        <is>
          <t/>
        </is>
      </c>
      <c r="BF219" s="2" t="inlineStr">
        <is>
          <t>rinuncia</t>
        </is>
      </c>
      <c r="BG219" s="2" t="inlineStr">
        <is>
          <t>3</t>
        </is>
      </c>
      <c r="BH219" s="2" t="inlineStr">
        <is>
          <t/>
        </is>
      </c>
      <c r="BI219" t="inlineStr">
        <is>
          <t/>
        </is>
      </c>
      <c r="BJ219" t="inlineStr">
        <is>
          <t/>
        </is>
      </c>
      <c r="BK219" t="inlineStr">
        <is>
          <t/>
        </is>
      </c>
      <c r="BL219" t="inlineStr">
        <is>
          <t/>
        </is>
      </c>
      <c r="BM219" t="inlineStr">
        <is>
          <t/>
        </is>
      </c>
      <c r="BN219" s="2" t="inlineStr">
        <is>
          <t>atteikšanās</t>
        </is>
      </c>
      <c r="BO219" s="2" t="inlineStr">
        <is>
          <t>2</t>
        </is>
      </c>
      <c r="BP219" s="2" t="inlineStr">
        <is>
          <t/>
        </is>
      </c>
      <c r="BQ219" t="inlineStr">
        <is>
          <t/>
        </is>
      </c>
      <c r="BR219" t="inlineStr">
        <is>
          <t/>
        </is>
      </c>
      <c r="BS219" t="inlineStr">
        <is>
          <t/>
        </is>
      </c>
      <c r="BT219" t="inlineStr">
        <is>
          <t/>
        </is>
      </c>
      <c r="BU219" t="inlineStr">
        <is>
          <t/>
        </is>
      </c>
      <c r="BV219" s="2" t="inlineStr">
        <is>
          <t>afstand</t>
        </is>
      </c>
      <c r="BW219" s="2" t="inlineStr">
        <is>
          <t>2</t>
        </is>
      </c>
      <c r="BX219" s="2" t="inlineStr">
        <is>
          <t/>
        </is>
      </c>
      <c r="BY219" t="inlineStr">
        <is>
          <t/>
        </is>
      </c>
      <c r="BZ219" t="inlineStr">
        <is>
          <t/>
        </is>
      </c>
      <c r="CA219" t="inlineStr">
        <is>
          <t/>
        </is>
      </c>
      <c r="CB219" t="inlineStr">
        <is>
          <t/>
        </is>
      </c>
      <c r="CC219" t="inlineStr">
        <is>
          <t/>
        </is>
      </c>
      <c r="CD219" t="inlineStr">
        <is>
          <t/>
        </is>
      </c>
      <c r="CE219" t="inlineStr">
        <is>
          <t/>
        </is>
      </c>
      <c r="CF219" t="inlineStr">
        <is>
          <t/>
        </is>
      </c>
      <c r="CG219" t="inlineStr">
        <is>
          <t/>
        </is>
      </c>
      <c r="CH219" t="inlineStr">
        <is>
          <t/>
        </is>
      </c>
      <c r="CI219" t="inlineStr">
        <is>
          <t/>
        </is>
      </c>
      <c r="CJ219" t="inlineStr">
        <is>
          <t/>
        </is>
      </c>
      <c r="CK219" t="inlineStr">
        <is>
          <t/>
        </is>
      </c>
      <c r="CL219" t="inlineStr">
        <is>
          <t/>
        </is>
      </c>
      <c r="CM219" t="inlineStr">
        <is>
          <t/>
        </is>
      </c>
      <c r="CN219" t="inlineStr">
        <is>
          <t/>
        </is>
      </c>
      <c r="CO219" t="inlineStr">
        <is>
          <t/>
        </is>
      </c>
      <c r="CP219" t="inlineStr">
        <is>
          <t/>
        </is>
      </c>
      <c r="CQ219" t="inlineStr">
        <is>
          <t/>
        </is>
      </c>
      <c r="CR219" t="inlineStr">
        <is>
          <t/>
        </is>
      </c>
      <c r="CS219" t="inlineStr">
        <is>
          <t/>
        </is>
      </c>
      <c r="CT219" t="inlineStr">
        <is>
          <t/>
        </is>
      </c>
      <c r="CU219" t="inlineStr">
        <is>
          <t/>
        </is>
      </c>
      <c r="CV219" t="inlineStr">
        <is>
          <t/>
        </is>
      </c>
      <c r="CW219" t="inlineStr">
        <is>
          <t/>
        </is>
      </c>
    </row>
    <row r="220">
      <c r="A220" s="1" t="str">
        <f>HYPERLINK("https://iate.europa.eu/entry/result/3562388/all", "3562388")</f>
        <v>3562388</v>
      </c>
      <c r="B220" t="inlineStr">
        <is>
          <t>PRODUCTION, TECHNOLOGY AND RESEARCH</t>
        </is>
      </c>
      <c r="C220" t="inlineStr">
        <is>
          <t>PRODUCTION, TECHNOLOGY AND RESEARCH;PRODUCTION, TECHNOLOGY AND RESEARCH|research and intellectual property</t>
        </is>
      </c>
      <c r="D220" t="inlineStr">
        <is>
          <t>yes</t>
        </is>
      </c>
      <c r="E220" t="inlineStr">
        <is>
          <t/>
        </is>
      </c>
      <c r="F220" s="2" t="inlineStr">
        <is>
          <t>споразумение за представителство</t>
        </is>
      </c>
      <c r="G220" s="2" t="inlineStr">
        <is>
          <t>3</t>
        </is>
      </c>
      <c r="H220" s="2" t="inlineStr">
        <is>
          <t/>
        </is>
      </c>
      <c r="I220" t="inlineStr">
        <is>
          <t>всяко споразумение между организациите за колективно управление на авторски права, съгласно което една организация за колективно управление на авторски права упълномощава друга организация за колективно управление на авторски права да управлява правата, които тя представлява</t>
        </is>
      </c>
      <c r="J220" s="2" t="inlineStr">
        <is>
          <t>dohoda o zastupování</t>
        </is>
      </c>
      <c r="K220" s="2" t="inlineStr">
        <is>
          <t>3</t>
        </is>
      </c>
      <c r="L220" s="2" t="inlineStr">
        <is>
          <t/>
        </is>
      </c>
      <c r="M220" t="inlineStr">
        <is>
          <t/>
        </is>
      </c>
      <c r="N220" s="2" t="inlineStr">
        <is>
          <t>repræsentationsaftale</t>
        </is>
      </c>
      <c r="O220" s="2" t="inlineStr">
        <is>
          <t>4</t>
        </is>
      </c>
      <c r="P220" s="2" t="inlineStr">
        <is>
          <t/>
        </is>
      </c>
      <c r="Q220" t="inlineStr">
        <is>
          <t>enhver aftale mellem de kollektive forvaltningsorganisationer, hvormed en kollektiv forvaltningsorganisation giver en anden kollektiv forvaltningsorganisation bemyndigelse til at forvalte de rettigheder, det repræsenterer</t>
        </is>
      </c>
      <c r="R220" s="2" t="inlineStr">
        <is>
          <t>Repräsentationsvereinbarung</t>
        </is>
      </c>
      <c r="S220" s="2" t="inlineStr">
        <is>
          <t>4</t>
        </is>
      </c>
      <c r="T220" s="2" t="inlineStr">
        <is>
          <t/>
        </is>
      </c>
      <c r="U220" t="inlineStr">
        <is>
          <t>Vereinbarung zwischen Organisationen für die kollektive Rechtewahrnehmung, mit der eine Organisation für die kollektive Rechtewahrnehmung eine andere Organisation für die kollektive Rechtewahrnehmung beauftragt, die von ihr vertretenen Rechte wahrzunehmen</t>
        </is>
      </c>
      <c r="V220" s="2" t="inlineStr">
        <is>
          <t>συμφωνία εκπροσώπησης</t>
        </is>
      </c>
      <c r="W220" s="2" t="inlineStr">
        <is>
          <t>2</t>
        </is>
      </c>
      <c r="X220" s="2" t="inlineStr">
        <is>
          <t/>
        </is>
      </c>
      <c r="Y220" t="inlineStr">
        <is>
          <t/>
        </is>
      </c>
      <c r="Z220" s="2" t="inlineStr">
        <is>
          <t>representation agreement</t>
        </is>
      </c>
      <c r="AA220" s="2" t="inlineStr">
        <is>
          <t>3</t>
        </is>
      </c>
      <c r="AB220" s="2" t="inlineStr">
        <is>
          <t/>
        </is>
      </c>
      <c r="AC220" t="inlineStr">
        <is>
          <t>any agreement between collective management organisations whereby one collective management organisation mandates another collective management organisation to manage the rights it represents</t>
        </is>
      </c>
      <c r="AD220" s="2" t="inlineStr">
        <is>
          <t>acuerdo de representación</t>
        </is>
      </c>
      <c r="AE220" s="2" t="inlineStr">
        <is>
          <t>3</t>
        </is>
      </c>
      <c r="AF220" s="2" t="inlineStr">
        <is>
          <t/>
        </is>
      </c>
      <c r="AG220" t="inlineStr">
        <is>
          <t/>
        </is>
      </c>
      <c r="AH220" s="2" t="inlineStr">
        <is>
          <t>esindusleping</t>
        </is>
      </c>
      <c r="AI220" s="2" t="inlineStr">
        <is>
          <t>3</t>
        </is>
      </c>
      <c r="AJ220" s="2" t="inlineStr">
        <is>
          <t/>
        </is>
      </c>
      <c r="AK220" t="inlineStr">
        <is>
          <t>kollektiivse esindamise organisatsioonide vaheline leping, millega üks kollektiivse esindamise organisatsioon volitab teist kollektiivse esindamise organisatsiooni teostama neid õigusi, mida ta esindajana teostab</t>
        </is>
      </c>
      <c r="AL220" s="2" t="inlineStr">
        <is>
          <t>edustussopimus</t>
        </is>
      </c>
      <c r="AM220" s="2" t="inlineStr">
        <is>
          <t>3</t>
        </is>
      </c>
      <c r="AN220" s="2" t="inlineStr">
        <is>
          <t/>
        </is>
      </c>
      <c r="AO220" t="inlineStr">
        <is>
          <t>yhteishallinnointiorganisaatioiden välinen sopimus, jolla jokin yhteishallinnointiorganisaatio valtuuttaa jonkin toisen yhteishallinnointiorganisaation hallinnoimaan edustamiaan oikeuksia</t>
        </is>
      </c>
      <c r="AP220" s="2" t="inlineStr">
        <is>
          <t>accord de représentation</t>
        </is>
      </c>
      <c r="AQ220" s="2" t="inlineStr">
        <is>
          <t>3</t>
        </is>
      </c>
      <c r="AR220" s="2" t="inlineStr">
        <is>
          <t/>
        </is>
      </c>
      <c r="AS220" t="inlineStr">
        <is>
          <t>tout accord entre des organismes de gestion collective dans le cadre duquel un organisme de gestion collective en mandate un autre pour gérer les droits qu'il représente</t>
        </is>
      </c>
      <c r="AT220" s="2" t="inlineStr">
        <is>
          <t>comhaontú ionadaíochta</t>
        </is>
      </c>
      <c r="AU220" s="2" t="inlineStr">
        <is>
          <t>3</t>
        </is>
      </c>
      <c r="AV220" s="2" t="inlineStr">
        <is>
          <t/>
        </is>
      </c>
      <c r="AW220" t="inlineStr">
        <is>
          <t/>
        </is>
      </c>
      <c r="AX220" s="2" t="inlineStr">
        <is>
          <t>sporazum o zastupanju</t>
        </is>
      </c>
      <c r="AY220" s="2" t="inlineStr">
        <is>
          <t>3</t>
        </is>
      </c>
      <c r="AZ220" s="2" t="inlineStr">
        <is>
          <t/>
        </is>
      </c>
      <c r="BA220" t="inlineStr">
        <is>
          <t>sporazum između organizacije za kolektivno ostvarivanje prava kojim jedna organizacija za kolektivno ostvarivanje prava ovlašćuje drugu organizaciju za kolektivno ostvarivanje prava za upravljanje pravima koja ona zastupa</t>
        </is>
      </c>
      <c r="BB220" s="2" t="inlineStr">
        <is>
          <t>képviseleti szerződés</t>
        </is>
      </c>
      <c r="BC220" s="2" t="inlineStr">
        <is>
          <t>3</t>
        </is>
      </c>
      <c r="BD220" s="2" t="inlineStr">
        <is>
          <t/>
        </is>
      </c>
      <c r="BE220" t="inlineStr">
        <is>
          <t/>
        </is>
      </c>
      <c r="BF220" s="2" t="inlineStr">
        <is>
          <t>accordo di rappresentanza</t>
        </is>
      </c>
      <c r="BG220" s="2" t="inlineStr">
        <is>
          <t>3</t>
        </is>
      </c>
      <c r="BH220" s="2" t="inlineStr">
        <is>
          <t/>
        </is>
      </c>
      <c r="BI220" t="inlineStr">
        <is>
          <t>qualsiasi accordo tra organismi di gestione collettiva in cui un organismo di gestione collettiva conferisce a un altro il mandato di gestire i diritti che esso rappresenta</t>
        </is>
      </c>
      <c r="BJ220" s="2" t="inlineStr">
        <is>
          <t>atstovavimo susitarimas</t>
        </is>
      </c>
      <c r="BK220" s="2" t="inlineStr">
        <is>
          <t>3</t>
        </is>
      </c>
      <c r="BL220" s="2" t="inlineStr">
        <is>
          <t/>
        </is>
      </c>
      <c r="BM220" t="inlineStr">
        <is>
          <t>bet koks kolektyvinio administravimo organizacijų tarpusavio susitarimas, kuriuo viena kolektyvinio administravimo organizacija įgalioja kitą kolektyvinio administravimo organizaciją administruoti jos atstovaujamas teises</t>
        </is>
      </c>
      <c r="BN220" s="2" t="inlineStr">
        <is>
          <t>pārstāvības nolīgums</t>
        </is>
      </c>
      <c r="BO220" s="2" t="inlineStr">
        <is>
          <t>3</t>
        </is>
      </c>
      <c r="BP220" s="2" t="inlineStr">
        <is>
          <t/>
        </is>
      </c>
      <c r="BQ220" t="inlineStr">
        <is>
          <t>jebkurš nolīgums starp mantisko tiesību kolektīvā pārvaldījuma organizācijām, kurā viena mantisko tiesību kolektīvā pārvaldījuma organizācija pilnvaro otru mantisko tiesību kolektīvā pārvaldījuma organizāciju pārvaldīt tiesības, ko tā pārstāv</t>
        </is>
      </c>
      <c r="BR220" s="2" t="inlineStr">
        <is>
          <t>ftehim ta' rappreżentanza</t>
        </is>
      </c>
      <c r="BS220" s="2" t="inlineStr">
        <is>
          <t>3</t>
        </is>
      </c>
      <c r="BT220" s="2" t="inlineStr">
        <is>
          <t/>
        </is>
      </c>
      <c r="BU220" t="inlineStr">
        <is>
          <t>kwalunkwe ftehim bejn organizzazzjonijiet ta' mmaniġġjar kollettiv li bih organizzazzjoni ta’ mmaniġġjar kollettiv waħda tawtorizza lil organizzazzjoni ta’ mmaniġġjar kollettiv oħra biex ti'maniġġja d-drittijiet li tirrappreżenta</t>
        </is>
      </c>
      <c r="BV220" s="2" t="inlineStr">
        <is>
          <t>vertegenwoordigingsovereenkomst</t>
        </is>
      </c>
      <c r="BW220" s="2" t="inlineStr">
        <is>
          <t>3</t>
        </is>
      </c>
      <c r="BX220" s="2" t="inlineStr">
        <is>
          <t/>
        </is>
      </c>
      <c r="BY220" t="inlineStr">
        <is>
          <t>iedere overeenkomst tussen collectieve beheerorganisaties waarbij één collectieve beheerorganisatie een andere collectieve beheerorganisatie belast met het beheer van de rechten die zij vertegenwoordigt</t>
        </is>
      </c>
      <c r="BZ220" s="2" t="inlineStr">
        <is>
          <t>umowa o reprezentacji</t>
        </is>
      </c>
      <c r="CA220" s="2" t="inlineStr">
        <is>
          <t>2</t>
        </is>
      </c>
      <c r="CB220" s="2" t="inlineStr">
        <is>
          <t/>
        </is>
      </c>
      <c r="CC220" t="inlineStr">
        <is>
          <t>umowa między organizacjami zbiorowego zarządzania, na mocy której jedna organizacja zbiorowego zarządzania upoważnia inną organizację zbiorowego zarządzania do zarządzania prawami, które reprezentuje</t>
        </is>
      </c>
      <c r="CD220" s="2" t="inlineStr">
        <is>
          <t>acordo de representação</t>
        </is>
      </c>
      <c r="CE220" s="2" t="inlineStr">
        <is>
          <t>3</t>
        </is>
      </c>
      <c r="CF220" s="2" t="inlineStr">
        <is>
          <t/>
        </is>
      </c>
      <c r="CG220" t="inlineStr">
        <is>
          <t>acordo entre organizações de gestão coletiva pelo qual uma organização de gestão coletiva mandata outra organização de gestão coletiva para gerir os direitos que represente</t>
        </is>
      </c>
      <c r="CH220" s="2" t="inlineStr">
        <is>
          <t>accord de reprezentare</t>
        </is>
      </c>
      <c r="CI220" s="2" t="inlineStr">
        <is>
          <t>3</t>
        </is>
      </c>
      <c r="CJ220" s="2" t="inlineStr">
        <is>
          <t/>
        </is>
      </c>
      <c r="CK220" t="inlineStr">
        <is>
          <t>acorduri între organismele de gestiune colectivă prin care un organism de gestiune colectivă mandatează un alt organism de acest tip să îi gestioneze drepturile pe care le reprezintă</t>
        </is>
      </c>
      <c r="CL220" s="2" t="inlineStr">
        <is>
          <t>dohoda o zastúpení</t>
        </is>
      </c>
      <c r="CM220" s="2" t="inlineStr">
        <is>
          <t>3</t>
        </is>
      </c>
      <c r="CN220" s="2" t="inlineStr">
        <is>
          <t/>
        </is>
      </c>
      <c r="CO220" t="inlineStr">
        <is>
          <t>akákoľvek dohoda medzi organizáciami kolektívnej správy, ktorou jedna organizácia kolektívnej správy splnomocňuje inú organizáciu kolektívnej správy spravovaním práv, ktoré zastupuje</t>
        </is>
      </c>
      <c r="CP220" s="2" t="inlineStr">
        <is>
          <t>sporazum o zastopanju</t>
        </is>
      </c>
      <c r="CQ220" s="2" t="inlineStr">
        <is>
          <t>3</t>
        </is>
      </c>
      <c r="CR220" s="2" t="inlineStr">
        <is>
          <t/>
        </is>
      </c>
      <c r="CS220" t="inlineStr">
        <is>
          <t>vsak sporazum med organizacijami za kolektivno upravljanje pravic, v skladu s katerim ena organizacija za kolektivno upravljanje pravic drugo pooblasti za upravljanje pravic, ki jih zastopa</t>
        </is>
      </c>
      <c r="CT220" s="2" t="inlineStr">
        <is>
          <t>representationsavtal</t>
        </is>
      </c>
      <c r="CU220" s="2" t="inlineStr">
        <is>
          <t>3</t>
        </is>
      </c>
      <c r="CV220" s="2" t="inlineStr">
        <is>
          <t/>
        </is>
      </c>
      <c r="CW220" t="inlineStr">
        <is>
          <t>avtal mellan kollektiva förvaltningsorganisationer genom vilket en kollektiv förvaltningsorganisation ger en annan kollektiv förvaltningsorganisation tillstånd att förvalta de rättigheter den representerar</t>
        </is>
      </c>
    </row>
    <row r="221">
      <c r="A221" s="1" t="str">
        <f>HYPERLINK("https://iate.europa.eu/entry/result/1113229/all", "1113229")</f>
        <v>1113229</v>
      </c>
      <c r="B221" t="inlineStr">
        <is>
          <t>LAW</t>
        </is>
      </c>
      <c r="C221" t="inlineStr">
        <is>
          <t>LAW</t>
        </is>
      </c>
      <c r="D221" t="inlineStr">
        <is>
          <t>no</t>
        </is>
      </c>
      <c r="E221" t="inlineStr">
        <is>
          <t/>
        </is>
      </c>
      <c r="F221" t="inlineStr">
        <is>
          <t/>
        </is>
      </c>
      <c r="G221" t="inlineStr">
        <is>
          <t/>
        </is>
      </c>
      <c r="H221" t="inlineStr">
        <is>
          <t/>
        </is>
      </c>
      <c r="I221" t="inlineStr">
        <is>
          <t/>
        </is>
      </c>
      <c r="J221" t="inlineStr">
        <is>
          <t/>
        </is>
      </c>
      <c r="K221" t="inlineStr">
        <is>
          <t/>
        </is>
      </c>
      <c r="L221" t="inlineStr">
        <is>
          <t/>
        </is>
      </c>
      <c r="M221" t="inlineStr">
        <is>
          <t/>
        </is>
      </c>
      <c r="N221" t="inlineStr">
        <is>
          <t/>
        </is>
      </c>
      <c r="O221" t="inlineStr">
        <is>
          <t/>
        </is>
      </c>
      <c r="P221" t="inlineStr">
        <is>
          <t/>
        </is>
      </c>
      <c r="Q221" t="inlineStr">
        <is>
          <t/>
        </is>
      </c>
      <c r="R221" s="2" t="inlineStr">
        <is>
          <t>Vollstreckung ohne Förmlichkeit</t>
        </is>
      </c>
      <c r="S221" s="2" t="inlineStr">
        <is>
          <t>3</t>
        </is>
      </c>
      <c r="T221" s="2" t="inlineStr">
        <is>
          <t/>
        </is>
      </c>
      <c r="U221" t="inlineStr">
        <is>
          <t/>
        </is>
      </c>
      <c r="V221" t="inlineStr">
        <is>
          <t/>
        </is>
      </c>
      <c r="W221" t="inlineStr">
        <is>
          <t/>
        </is>
      </c>
      <c r="X221" t="inlineStr">
        <is>
          <t/>
        </is>
      </c>
      <c r="Y221" t="inlineStr">
        <is>
          <t/>
        </is>
      </c>
      <c r="Z221" s="2" t="inlineStr">
        <is>
          <t>enforcement as of rights</t>
        </is>
      </c>
      <c r="AA221" s="2" t="inlineStr">
        <is>
          <t>3</t>
        </is>
      </c>
      <c r="AB221" s="2" t="inlineStr">
        <is>
          <t/>
        </is>
      </c>
      <c r="AC221" t="inlineStr">
        <is>
          <t/>
        </is>
      </c>
      <c r="AD221" t="inlineStr">
        <is>
          <t/>
        </is>
      </c>
      <c r="AE221" t="inlineStr">
        <is>
          <t/>
        </is>
      </c>
      <c r="AF221" t="inlineStr">
        <is>
          <t/>
        </is>
      </c>
      <c r="AG221" t="inlineStr">
        <is>
          <t/>
        </is>
      </c>
      <c r="AH221" t="inlineStr">
        <is>
          <t/>
        </is>
      </c>
      <c r="AI221" t="inlineStr">
        <is>
          <t/>
        </is>
      </c>
      <c r="AJ221" t="inlineStr">
        <is>
          <t/>
        </is>
      </c>
      <c r="AK221" t="inlineStr">
        <is>
          <t/>
        </is>
      </c>
      <c r="AL221" t="inlineStr">
        <is>
          <t/>
        </is>
      </c>
      <c r="AM221" t="inlineStr">
        <is>
          <t/>
        </is>
      </c>
      <c r="AN221" t="inlineStr">
        <is>
          <t/>
        </is>
      </c>
      <c r="AO221" t="inlineStr">
        <is>
          <t/>
        </is>
      </c>
      <c r="AP221" s="2" t="inlineStr">
        <is>
          <t>exécution de plein droit</t>
        </is>
      </c>
      <c r="AQ221" s="2" t="inlineStr">
        <is>
          <t>3</t>
        </is>
      </c>
      <c r="AR221" s="2" t="inlineStr">
        <is>
          <t/>
        </is>
      </c>
      <c r="AS221" t="inlineStr">
        <is>
          <t/>
        </is>
      </c>
      <c r="AT221" t="inlineStr">
        <is>
          <t/>
        </is>
      </c>
      <c r="AU221" t="inlineStr">
        <is>
          <t/>
        </is>
      </c>
      <c r="AV221" t="inlineStr">
        <is>
          <t/>
        </is>
      </c>
      <c r="AW221" t="inlineStr">
        <is>
          <t/>
        </is>
      </c>
      <c r="AX221" t="inlineStr">
        <is>
          <t/>
        </is>
      </c>
      <c r="AY221" t="inlineStr">
        <is>
          <t/>
        </is>
      </c>
      <c r="AZ221" t="inlineStr">
        <is>
          <t/>
        </is>
      </c>
      <c r="BA221" t="inlineStr">
        <is>
          <t/>
        </is>
      </c>
      <c r="BB221" t="inlineStr">
        <is>
          <t/>
        </is>
      </c>
      <c r="BC221" t="inlineStr">
        <is>
          <t/>
        </is>
      </c>
      <c r="BD221" t="inlineStr">
        <is>
          <t/>
        </is>
      </c>
      <c r="BE221" t="inlineStr">
        <is>
          <t/>
        </is>
      </c>
      <c r="BF221" s="2" t="inlineStr">
        <is>
          <t>esecuzione di pieno diritto</t>
        </is>
      </c>
      <c r="BG221" s="2" t="inlineStr">
        <is>
          <t>3</t>
        </is>
      </c>
      <c r="BH221" s="2" t="inlineStr">
        <is>
          <t/>
        </is>
      </c>
      <c r="BI221" t="inlineStr">
        <is>
          <t/>
        </is>
      </c>
      <c r="BJ221" t="inlineStr">
        <is>
          <t/>
        </is>
      </c>
      <c r="BK221" t="inlineStr">
        <is>
          <t/>
        </is>
      </c>
      <c r="BL221" t="inlineStr">
        <is>
          <t/>
        </is>
      </c>
      <c r="BM221" t="inlineStr">
        <is>
          <t/>
        </is>
      </c>
      <c r="BN221" t="inlineStr">
        <is>
          <t/>
        </is>
      </c>
      <c r="BO221" t="inlineStr">
        <is>
          <t/>
        </is>
      </c>
      <c r="BP221" t="inlineStr">
        <is>
          <t/>
        </is>
      </c>
      <c r="BQ221" t="inlineStr">
        <is>
          <t/>
        </is>
      </c>
      <c r="BR221" t="inlineStr">
        <is>
          <t/>
        </is>
      </c>
      <c r="BS221" t="inlineStr">
        <is>
          <t/>
        </is>
      </c>
      <c r="BT221" t="inlineStr">
        <is>
          <t/>
        </is>
      </c>
      <c r="BU221" t="inlineStr">
        <is>
          <t/>
        </is>
      </c>
      <c r="BV221" s="2" t="inlineStr">
        <is>
          <t>tenuitvoerlegging van rechtswege</t>
        </is>
      </c>
      <c r="BW221" s="2" t="inlineStr">
        <is>
          <t>3</t>
        </is>
      </c>
      <c r="BX221" s="2" t="inlineStr">
        <is>
          <t/>
        </is>
      </c>
      <c r="BY221" t="inlineStr">
        <is>
          <t/>
        </is>
      </c>
      <c r="BZ221" t="inlineStr">
        <is>
          <t/>
        </is>
      </c>
      <c r="CA221" t="inlineStr">
        <is>
          <t/>
        </is>
      </c>
      <c r="CB221" t="inlineStr">
        <is>
          <t/>
        </is>
      </c>
      <c r="CC221" t="inlineStr">
        <is>
          <t/>
        </is>
      </c>
      <c r="CD221" t="inlineStr">
        <is>
          <t/>
        </is>
      </c>
      <c r="CE221" t="inlineStr">
        <is>
          <t/>
        </is>
      </c>
      <c r="CF221" t="inlineStr">
        <is>
          <t/>
        </is>
      </c>
      <c r="CG221" t="inlineStr">
        <is>
          <t/>
        </is>
      </c>
      <c r="CH221" t="inlineStr">
        <is>
          <t/>
        </is>
      </c>
      <c r="CI221" t="inlineStr">
        <is>
          <t/>
        </is>
      </c>
      <c r="CJ221" t="inlineStr">
        <is>
          <t/>
        </is>
      </c>
      <c r="CK221" t="inlineStr">
        <is>
          <t/>
        </is>
      </c>
      <c r="CL221" t="inlineStr">
        <is>
          <t/>
        </is>
      </c>
      <c r="CM221" t="inlineStr">
        <is>
          <t/>
        </is>
      </c>
      <c r="CN221" t="inlineStr">
        <is>
          <t/>
        </is>
      </c>
      <c r="CO221" t="inlineStr">
        <is>
          <t/>
        </is>
      </c>
      <c r="CP221" t="inlineStr">
        <is>
          <t/>
        </is>
      </c>
      <c r="CQ221" t="inlineStr">
        <is>
          <t/>
        </is>
      </c>
      <c r="CR221" t="inlineStr">
        <is>
          <t/>
        </is>
      </c>
      <c r="CS221" t="inlineStr">
        <is>
          <t/>
        </is>
      </c>
      <c r="CT221" t="inlineStr">
        <is>
          <t/>
        </is>
      </c>
      <c r="CU221" t="inlineStr">
        <is>
          <t/>
        </is>
      </c>
      <c r="CV221" t="inlineStr">
        <is>
          <t/>
        </is>
      </c>
      <c r="CW221" t="inlineStr">
        <is>
          <t/>
        </is>
      </c>
    </row>
    <row r="222">
      <c r="A222" s="1" t="str">
        <f>HYPERLINK("https://iate.europa.eu/entry/result/1100905/all", "1100905")</f>
        <v>1100905</v>
      </c>
      <c r="B222" t="inlineStr">
        <is>
          <t>LAW</t>
        </is>
      </c>
      <c r="C222" t="inlineStr">
        <is>
          <t>LAW</t>
        </is>
      </c>
      <c r="D222" t="inlineStr">
        <is>
          <t>no</t>
        </is>
      </c>
      <c r="E222" t="inlineStr">
        <is>
          <t/>
        </is>
      </c>
      <c r="F222" t="inlineStr">
        <is>
          <t/>
        </is>
      </c>
      <c r="G222" t="inlineStr">
        <is>
          <t/>
        </is>
      </c>
      <c r="H222" t="inlineStr">
        <is>
          <t/>
        </is>
      </c>
      <c r="I222" t="inlineStr">
        <is>
          <t/>
        </is>
      </c>
      <c r="J222" t="inlineStr">
        <is>
          <t/>
        </is>
      </c>
      <c r="K222" t="inlineStr">
        <is>
          <t/>
        </is>
      </c>
      <c r="L222" t="inlineStr">
        <is>
          <t/>
        </is>
      </c>
      <c r="M222" t="inlineStr">
        <is>
          <t/>
        </is>
      </c>
      <c r="N222" s="2" t="inlineStr">
        <is>
          <t>beskyttelsesbetingelse</t>
        </is>
      </c>
      <c r="O222" s="2" t="inlineStr">
        <is>
          <t>3</t>
        </is>
      </c>
      <c r="P222" s="2" t="inlineStr">
        <is>
          <t/>
        </is>
      </c>
      <c r="Q222" t="inlineStr">
        <is>
          <t/>
        </is>
      </c>
      <c r="R222" s="2" t="inlineStr">
        <is>
          <t>Voraussetzung für die Schutzwürdigkeit</t>
        </is>
      </c>
      <c r="S222" s="2" t="inlineStr">
        <is>
          <t>3</t>
        </is>
      </c>
      <c r="T222" s="2" t="inlineStr">
        <is>
          <t/>
        </is>
      </c>
      <c r="U222" t="inlineStr">
        <is>
          <t/>
        </is>
      </c>
      <c r="V222" s="2" t="inlineStr">
        <is>
          <t>απαίτηση προστατευτικότητας</t>
        </is>
      </c>
      <c r="W222" s="2" t="inlineStr">
        <is>
          <t>3</t>
        </is>
      </c>
      <c r="X222" s="2" t="inlineStr">
        <is>
          <t/>
        </is>
      </c>
      <c r="Y222" t="inlineStr">
        <is>
          <t/>
        </is>
      </c>
      <c r="Z222" s="2" t="inlineStr">
        <is>
          <t>requirement for protection</t>
        </is>
      </c>
      <c r="AA222" s="2" t="inlineStr">
        <is>
          <t>3</t>
        </is>
      </c>
      <c r="AB222" s="2" t="inlineStr">
        <is>
          <t/>
        </is>
      </c>
      <c r="AC222" t="inlineStr">
        <is>
          <t/>
        </is>
      </c>
      <c r="AD222" s="2" t="inlineStr">
        <is>
          <t>requisito de acceso a la protección</t>
        </is>
      </c>
      <c r="AE222" s="2" t="inlineStr">
        <is>
          <t>3</t>
        </is>
      </c>
      <c r="AF222" s="2" t="inlineStr">
        <is>
          <t/>
        </is>
      </c>
      <c r="AG222" t="inlineStr">
        <is>
          <t/>
        </is>
      </c>
      <c r="AH222" t="inlineStr">
        <is>
          <t/>
        </is>
      </c>
      <c r="AI222" t="inlineStr">
        <is>
          <t/>
        </is>
      </c>
      <c r="AJ222" t="inlineStr">
        <is>
          <t/>
        </is>
      </c>
      <c r="AK222" t="inlineStr">
        <is>
          <t/>
        </is>
      </c>
      <c r="AL222" t="inlineStr">
        <is>
          <t/>
        </is>
      </c>
      <c r="AM222" t="inlineStr">
        <is>
          <t/>
        </is>
      </c>
      <c r="AN222" t="inlineStr">
        <is>
          <t/>
        </is>
      </c>
      <c r="AO222" t="inlineStr">
        <is>
          <t/>
        </is>
      </c>
      <c r="AP222" s="2" t="inlineStr">
        <is>
          <t>condition d'accès à la protection</t>
        </is>
      </c>
      <c r="AQ222" s="2" t="inlineStr">
        <is>
          <t>3</t>
        </is>
      </c>
      <c r="AR222" s="2" t="inlineStr">
        <is>
          <t/>
        </is>
      </c>
      <c r="AS222" t="inlineStr">
        <is>
          <t/>
        </is>
      </c>
      <c r="AT222" t="inlineStr">
        <is>
          <t/>
        </is>
      </c>
      <c r="AU222" t="inlineStr">
        <is>
          <t/>
        </is>
      </c>
      <c r="AV222" t="inlineStr">
        <is>
          <t/>
        </is>
      </c>
      <c r="AW222" t="inlineStr">
        <is>
          <t/>
        </is>
      </c>
      <c r="AX222" t="inlineStr">
        <is>
          <t/>
        </is>
      </c>
      <c r="AY222" t="inlineStr">
        <is>
          <t/>
        </is>
      </c>
      <c r="AZ222" t="inlineStr">
        <is>
          <t/>
        </is>
      </c>
      <c r="BA222" t="inlineStr">
        <is>
          <t/>
        </is>
      </c>
      <c r="BB222" t="inlineStr">
        <is>
          <t/>
        </is>
      </c>
      <c r="BC222" t="inlineStr">
        <is>
          <t/>
        </is>
      </c>
      <c r="BD222" t="inlineStr">
        <is>
          <t/>
        </is>
      </c>
      <c r="BE222" t="inlineStr">
        <is>
          <t/>
        </is>
      </c>
      <c r="BF222" s="2" t="inlineStr">
        <is>
          <t>requisito di proteggibilità</t>
        </is>
      </c>
      <c r="BG222" s="2" t="inlineStr">
        <is>
          <t>3</t>
        </is>
      </c>
      <c r="BH222" s="2" t="inlineStr">
        <is>
          <t/>
        </is>
      </c>
      <c r="BI222" t="inlineStr">
        <is>
          <t/>
        </is>
      </c>
      <c r="BJ222" t="inlineStr">
        <is>
          <t/>
        </is>
      </c>
      <c r="BK222" t="inlineStr">
        <is>
          <t/>
        </is>
      </c>
      <c r="BL222" t="inlineStr">
        <is>
          <t/>
        </is>
      </c>
      <c r="BM222" t="inlineStr">
        <is>
          <t/>
        </is>
      </c>
      <c r="BN222" t="inlineStr">
        <is>
          <t/>
        </is>
      </c>
      <c r="BO222" t="inlineStr">
        <is>
          <t/>
        </is>
      </c>
      <c r="BP222" t="inlineStr">
        <is>
          <t/>
        </is>
      </c>
      <c r="BQ222" t="inlineStr">
        <is>
          <t/>
        </is>
      </c>
      <c r="BR222" t="inlineStr">
        <is>
          <t/>
        </is>
      </c>
      <c r="BS222" t="inlineStr">
        <is>
          <t/>
        </is>
      </c>
      <c r="BT222" t="inlineStr">
        <is>
          <t/>
        </is>
      </c>
      <c r="BU222" t="inlineStr">
        <is>
          <t/>
        </is>
      </c>
      <c r="BV222" s="2" t="inlineStr">
        <is>
          <t>voorwaarde voor bescherming</t>
        </is>
      </c>
      <c r="BW222" s="2" t="inlineStr">
        <is>
          <t>3</t>
        </is>
      </c>
      <c r="BX222" s="2" t="inlineStr">
        <is>
          <t/>
        </is>
      </c>
      <c r="BY222" t="inlineStr">
        <is>
          <t/>
        </is>
      </c>
      <c r="BZ222" t="inlineStr">
        <is>
          <t/>
        </is>
      </c>
      <c r="CA222" t="inlineStr">
        <is>
          <t/>
        </is>
      </c>
      <c r="CB222" t="inlineStr">
        <is>
          <t/>
        </is>
      </c>
      <c r="CC222" t="inlineStr">
        <is>
          <t/>
        </is>
      </c>
      <c r="CD222" s="2" t="inlineStr">
        <is>
          <t>requisito para proteção</t>
        </is>
      </c>
      <c r="CE222" s="2" t="inlineStr">
        <is>
          <t>3</t>
        </is>
      </c>
      <c r="CF222" s="2" t="inlineStr">
        <is>
          <t/>
        </is>
      </c>
      <c r="CG222" t="inlineStr">
        <is>
          <t/>
        </is>
      </c>
      <c r="CH222" t="inlineStr">
        <is>
          <t/>
        </is>
      </c>
      <c r="CI222" t="inlineStr">
        <is>
          <t/>
        </is>
      </c>
      <c r="CJ222" t="inlineStr">
        <is>
          <t/>
        </is>
      </c>
      <c r="CK222" t="inlineStr">
        <is>
          <t/>
        </is>
      </c>
      <c r="CL222" t="inlineStr">
        <is>
          <t/>
        </is>
      </c>
      <c r="CM222" t="inlineStr">
        <is>
          <t/>
        </is>
      </c>
      <c r="CN222" t="inlineStr">
        <is>
          <t/>
        </is>
      </c>
      <c r="CO222" t="inlineStr">
        <is>
          <t/>
        </is>
      </c>
      <c r="CP222" t="inlineStr">
        <is>
          <t/>
        </is>
      </c>
      <c r="CQ222" t="inlineStr">
        <is>
          <t/>
        </is>
      </c>
      <c r="CR222" t="inlineStr">
        <is>
          <t/>
        </is>
      </c>
      <c r="CS222" t="inlineStr">
        <is>
          <t/>
        </is>
      </c>
      <c r="CT222" t="inlineStr">
        <is>
          <t/>
        </is>
      </c>
      <c r="CU222" t="inlineStr">
        <is>
          <t/>
        </is>
      </c>
      <c r="CV222" t="inlineStr">
        <is>
          <t/>
        </is>
      </c>
      <c r="CW222" t="inlineStr">
        <is>
          <t/>
        </is>
      </c>
    </row>
    <row r="223">
      <c r="A223" s="1" t="str">
        <f>HYPERLINK("https://iate.europa.eu/entry/result/3563539/all", "3563539")</f>
        <v>3563539</v>
      </c>
      <c r="B223" t="inlineStr">
        <is>
          <t>EDUCATION AND COMMUNICATIONS</t>
        </is>
      </c>
      <c r="C223" t="inlineStr">
        <is>
          <t>EDUCATION AND COMMUNICATIONS|communications</t>
        </is>
      </c>
      <c r="D223" t="inlineStr">
        <is>
          <t>yes</t>
        </is>
      </c>
      <c r="E223" t="inlineStr">
        <is>
          <t/>
        </is>
      </c>
      <c r="F223" s="2" t="inlineStr">
        <is>
          <t>преизлъчване</t>
        </is>
      </c>
      <c r="G223" s="2" t="inlineStr">
        <is>
          <t>3</t>
        </is>
      </c>
      <c r="H223" s="2" t="inlineStr">
        <is>
          <t/>
        </is>
      </c>
      <c r="I223" t="inlineStr">
        <is>
          <t>повторно излъчване на определена програма от една и съща радио- или телевизионна станция; излъчване на радио или телевизионна програма, получена от друга радио- или телевизионна станция</t>
        </is>
      </c>
      <c r="J223" s="2" t="inlineStr">
        <is>
          <t>přenos vysílání|
opětovné / opakované vysílání</t>
        </is>
      </c>
      <c r="K223" s="2" t="inlineStr">
        <is>
          <t>2|
2</t>
        </is>
      </c>
      <c r="L223" s="2" t="inlineStr">
        <is>
          <t xml:space="preserve">|
</t>
        </is>
      </c>
      <c r="M223" t="inlineStr">
        <is>
          <t/>
        </is>
      </c>
      <c r="N223" s="2" t="inlineStr">
        <is>
          <t>genudsendelse|
retransmission|
viderespredning</t>
        </is>
      </c>
      <c r="O223" s="2" t="inlineStr">
        <is>
          <t>3|
4|
3</t>
        </is>
      </c>
      <c r="P223" s="2" t="inlineStr">
        <is>
          <t xml:space="preserve">|
|
</t>
        </is>
      </c>
      <c r="Q223" t="inlineStr">
        <is>
          <t>videreudsendelse af udsendelser fra en anden radiostation; udsendelse fra et lokale uden for radiohuset</t>
        </is>
      </c>
      <c r="R223" s="2" t="inlineStr">
        <is>
          <t>Wiederholungssendung|
Wiederholungsausstrahlung|
Wiederholung|
Wiederübertragung|
Wiederausstrahlung</t>
        </is>
      </c>
      <c r="S223" s="2" t="inlineStr">
        <is>
          <t>4|
4|
4|
2|
4</t>
        </is>
      </c>
      <c r="T223" s="2" t="inlineStr">
        <is>
          <t xml:space="preserve">|
|
|
|
</t>
        </is>
      </c>
      <c r="U223" t="inlineStr">
        <is>
          <t>zum zweiten oder wiederholten Male erfolgende Ausstrahlung einer Sendung</t>
        </is>
      </c>
      <c r="V223" s="2" t="inlineStr">
        <is>
          <t>αναμετάδοση</t>
        </is>
      </c>
      <c r="W223" s="2" t="inlineStr">
        <is>
          <t>2</t>
        </is>
      </c>
      <c r="X223" s="2" t="inlineStr">
        <is>
          <t/>
        </is>
      </c>
      <c r="Y223" t="inlineStr">
        <is>
          <t>(τεχνολ.) επανεκπομπή ραδιοτηλεοπτικού σήματος από έναν ή περισσότερους σταθμούς εκπομπής || ραδιοφωνικό ή τηλεοπτικό πρόγραμμα που μεταδίδεται απευθείας από τον τόπο όπου γίνεται κτ.· ζωντανή μετάδοση</t>
        </is>
      </c>
      <c r="Z223" s="2" t="inlineStr">
        <is>
          <t>re-broadcasting|
rebroadcasting|
re-broadcasting</t>
        </is>
      </c>
      <c r="AA223" s="2" t="inlineStr">
        <is>
          <t>1|
3|
3</t>
        </is>
      </c>
      <c r="AB223" s="2" t="inlineStr">
        <is>
          <t xml:space="preserve">|
|
</t>
        </is>
      </c>
      <c r="AC223" t="inlineStr">
        <is>
          <t>relaying a radio or television program, speech, etc., received from another station</t>
        </is>
      </c>
      <c r="AD223" t="inlineStr">
        <is>
          <t/>
        </is>
      </c>
      <c r="AE223" t="inlineStr">
        <is>
          <t/>
        </is>
      </c>
      <c r="AF223" t="inlineStr">
        <is>
          <t/>
        </is>
      </c>
      <c r="AG223" t="inlineStr">
        <is>
          <t/>
        </is>
      </c>
      <c r="AH223" t="inlineStr">
        <is>
          <t/>
        </is>
      </c>
      <c r="AI223" t="inlineStr">
        <is>
          <t/>
        </is>
      </c>
      <c r="AJ223" t="inlineStr">
        <is>
          <t/>
        </is>
      </c>
      <c r="AK223" t="inlineStr">
        <is>
          <t/>
        </is>
      </c>
      <c r="AL223" t="inlineStr">
        <is>
          <t/>
        </is>
      </c>
      <c r="AM223" t="inlineStr">
        <is>
          <t/>
        </is>
      </c>
      <c r="AN223" t="inlineStr">
        <is>
          <t/>
        </is>
      </c>
      <c r="AO223" t="inlineStr">
        <is>
          <t/>
        </is>
      </c>
      <c r="AP223" s="2" t="inlineStr">
        <is>
          <t>retransmission</t>
        </is>
      </c>
      <c r="AQ223" s="2" t="inlineStr">
        <is>
          <t>3</t>
        </is>
      </c>
      <c r="AR223" s="2" t="inlineStr">
        <is>
          <t/>
        </is>
      </c>
      <c r="AS223" t="inlineStr">
        <is>
          <t>diffusion nouvelle ou sur un autre réseau d’une
émission audiovisuelle</t>
        </is>
      </c>
      <c r="AT223" t="inlineStr">
        <is>
          <t/>
        </is>
      </c>
      <c r="AU223" t="inlineStr">
        <is>
          <t/>
        </is>
      </c>
      <c r="AV223" t="inlineStr">
        <is>
          <t/>
        </is>
      </c>
      <c r="AW223" t="inlineStr">
        <is>
          <t/>
        </is>
      </c>
      <c r="AX223" s="2" t="inlineStr">
        <is>
          <t>reemitiranje</t>
        </is>
      </c>
      <c r="AY223" s="2" t="inlineStr">
        <is>
          <t>2</t>
        </is>
      </c>
      <c r="AZ223" s="2" t="inlineStr">
        <is>
          <t/>
        </is>
      </c>
      <c r="BA223" t="inlineStr">
        <is>
          <t>istodobno emitiranje programa neke radiodifuzijske organizacije na drugoj organizaciji za radiodifuziju ili prijenos u sustavu kabelske televizije i sl.</t>
        </is>
      </c>
      <c r="BB223" s="2" t="inlineStr">
        <is>
          <t>továbbközvetítés</t>
        </is>
      </c>
      <c r="BC223" s="2" t="inlineStr">
        <is>
          <t>2</t>
        </is>
      </c>
      <c r="BD223" s="2" t="inlineStr">
        <is>
          <t/>
        </is>
      </c>
      <c r="BE223" t="inlineStr">
        <is>
          <t/>
        </is>
      </c>
      <c r="BF223" s="2" t="inlineStr">
        <is>
          <t>ritrasmissione</t>
        </is>
      </c>
      <c r="BG223" s="2" t="inlineStr">
        <is>
          <t>3</t>
        </is>
      </c>
      <c r="BH223" s="2" t="inlineStr">
        <is>
          <t/>
        </is>
      </c>
      <c r="BI223" t="inlineStr">
        <is>
          <t>ripetizione
 di un programma televisivo o radiofonico ricevuto da un’altra emittente</t>
        </is>
      </c>
      <c r="BJ223" s="2" t="inlineStr">
        <is>
          <t>retransliavimas</t>
        </is>
      </c>
      <c r="BK223" s="2" t="inlineStr">
        <is>
          <t>2</t>
        </is>
      </c>
      <c r="BL223" s="2" t="inlineStr">
        <is>
          <t/>
        </is>
      </c>
      <c r="BM223" t="inlineStr">
        <is>
          <t>bet kokiomis techninėmis priemonėmis visuomenei transliuojamų užbaigtų programų ar jų dalių priėmimas ir nepakeistų perdavimas tuo pačiu metu</t>
        </is>
      </c>
      <c r="BN223" s="2" t="inlineStr">
        <is>
          <t>retranslācija</t>
        </is>
      </c>
      <c r="BO223" s="2" t="inlineStr">
        <is>
          <t>3</t>
        </is>
      </c>
      <c r="BP223" s="2" t="inlineStr">
        <is>
          <t/>
        </is>
      </c>
      <c r="BQ223" t="inlineStr">
        <is>
          <t>radio un televīzijas signālu uztveršana un tālākraidīšana</t>
        </is>
      </c>
      <c r="BR223" t="inlineStr">
        <is>
          <t/>
        </is>
      </c>
      <c r="BS223" t="inlineStr">
        <is>
          <t/>
        </is>
      </c>
      <c r="BT223" t="inlineStr">
        <is>
          <t/>
        </is>
      </c>
      <c r="BU223" t="inlineStr">
        <is>
          <t/>
        </is>
      </c>
      <c r="BV223" s="2" t="inlineStr">
        <is>
          <t>relayeren|
heruitzending</t>
        </is>
      </c>
      <c r="BW223" s="2" t="inlineStr">
        <is>
          <t>2|
2</t>
        </is>
      </c>
      <c r="BX223" s="2" t="inlineStr">
        <is>
          <t xml:space="preserve">|
</t>
        </is>
      </c>
      <c r="BY223" t="inlineStr">
        <is>
          <t>het opnieuw uitzenden van bijvoorbeeld een radio- of televisieprogramma dat van een ander radio- of televisiestation afkomstig is</t>
        </is>
      </c>
      <c r="BZ223" t="inlineStr">
        <is>
          <t/>
        </is>
      </c>
      <c r="CA223" t="inlineStr">
        <is>
          <t/>
        </is>
      </c>
      <c r="CB223" t="inlineStr">
        <is>
          <t/>
        </is>
      </c>
      <c r="CC223" t="inlineStr">
        <is>
          <t/>
        </is>
      </c>
      <c r="CD223" t="inlineStr">
        <is>
          <t/>
        </is>
      </c>
      <c r="CE223" t="inlineStr">
        <is>
          <t/>
        </is>
      </c>
      <c r="CF223" t="inlineStr">
        <is>
          <t/>
        </is>
      </c>
      <c r="CG223" t="inlineStr">
        <is>
          <t/>
        </is>
      </c>
      <c r="CH223" s="2" t="inlineStr">
        <is>
          <t>redifuzare</t>
        </is>
      </c>
      <c r="CI223" s="2" t="inlineStr">
        <is>
          <t>3</t>
        </is>
      </c>
      <c r="CJ223" s="2" t="inlineStr">
        <is>
          <t/>
        </is>
      </c>
      <c r="CK223" t="inlineStr">
        <is>
          <t>redifuzarea de la același post sau retransmisia unei emisiuni radio sau de televiziune, a unui discurs, etc. recepționat de la un alt post</t>
        </is>
      </c>
      <c r="CL223" s="2" t="inlineStr">
        <is>
          <t>opakované vysielanie</t>
        </is>
      </c>
      <c r="CM223" s="2" t="inlineStr">
        <is>
          <t>3</t>
        </is>
      </c>
      <c r="CN223" s="2" t="inlineStr">
        <is>
          <t/>
        </is>
      </c>
      <c r="CO223" t="inlineStr">
        <is>
          <t/>
        </is>
      </c>
      <c r="CP223" s="2" t="inlineStr">
        <is>
          <t>ponoven brezžični prenos</t>
        </is>
      </c>
      <c r="CQ223" s="2" t="inlineStr">
        <is>
          <t>3</t>
        </is>
      </c>
      <c r="CR223" s="2" t="inlineStr">
        <is>
          <t/>
        </is>
      </c>
      <c r="CS223" t="inlineStr">
        <is>
          <t/>
        </is>
      </c>
      <c r="CT223" t="inlineStr">
        <is>
          <t/>
        </is>
      </c>
      <c r="CU223" t="inlineStr">
        <is>
          <t/>
        </is>
      </c>
      <c r="CV223" t="inlineStr">
        <is>
          <t/>
        </is>
      </c>
      <c r="CW223" t="inlineStr">
        <is>
          <t/>
        </is>
      </c>
    </row>
    <row r="224">
      <c r="A224" s="1" t="str">
        <f>HYPERLINK("https://iate.europa.eu/entry/result/140459/all", "140459")</f>
        <v>140459</v>
      </c>
      <c r="B224" t="inlineStr">
        <is>
          <t>LAW;SCIENCE</t>
        </is>
      </c>
      <c r="C224" t="inlineStr">
        <is>
          <t>LAW;SCIENCE|natural and applied sciences</t>
        </is>
      </c>
      <c r="D224" t="inlineStr">
        <is>
          <t>no</t>
        </is>
      </c>
      <c r="E224" t="inlineStr">
        <is>
          <t/>
        </is>
      </c>
      <c r="F224" t="inlineStr">
        <is>
          <t/>
        </is>
      </c>
      <c r="G224" t="inlineStr">
        <is>
          <t/>
        </is>
      </c>
      <c r="H224" t="inlineStr">
        <is>
          <t/>
        </is>
      </c>
      <c r="I224" t="inlineStr">
        <is>
          <t/>
        </is>
      </c>
      <c r="J224" t="inlineStr">
        <is>
          <t/>
        </is>
      </c>
      <c r="K224" t="inlineStr">
        <is>
          <t/>
        </is>
      </c>
      <c r="L224" t="inlineStr">
        <is>
          <t/>
        </is>
      </c>
      <c r="M224" t="inlineStr">
        <is>
          <t/>
        </is>
      </c>
      <c r="N224" s="2" t="inlineStr">
        <is>
          <t>patentbeskyttet knowhow</t>
        </is>
      </c>
      <c r="O224" s="2" t="inlineStr">
        <is>
          <t>3</t>
        </is>
      </c>
      <c r="P224" s="2" t="inlineStr">
        <is>
          <t/>
        </is>
      </c>
      <c r="Q224" t="inlineStr">
        <is>
          <t/>
        </is>
      </c>
      <c r="R224" s="2" t="inlineStr">
        <is>
          <t>urheberrechtlich geschützt</t>
        </is>
      </c>
      <c r="S224" s="2" t="inlineStr">
        <is>
          <t>3</t>
        </is>
      </c>
      <c r="T224" s="2" t="inlineStr">
        <is>
          <t/>
        </is>
      </c>
      <c r="U224" t="inlineStr">
        <is>
          <t/>
        </is>
      </c>
      <c r="V224" s="2" t="inlineStr">
        <is>
          <t>κατοχυρωμένη τεχνογνωσία</t>
        </is>
      </c>
      <c r="W224" s="2" t="inlineStr">
        <is>
          <t>3</t>
        </is>
      </c>
      <c r="X224" s="2" t="inlineStr">
        <is>
          <t/>
        </is>
      </c>
      <c r="Y224" t="inlineStr">
        <is>
          <t/>
        </is>
      </c>
      <c r="Z224" s="2" t="inlineStr">
        <is>
          <t>proprietary know-how</t>
        </is>
      </c>
      <c r="AA224" s="2" t="inlineStr">
        <is>
          <t>3</t>
        </is>
      </c>
      <c r="AB224" s="2" t="inlineStr">
        <is>
          <t/>
        </is>
      </c>
      <c r="AC224" t="inlineStr">
        <is>
          <t/>
        </is>
      </c>
      <c r="AD224" s="2" t="inlineStr">
        <is>
          <t>derechos exclusivos sobre los conocimientos especializados</t>
        </is>
      </c>
      <c r="AE224" s="2" t="inlineStr">
        <is>
          <t>3</t>
        </is>
      </c>
      <c r="AF224" s="2" t="inlineStr">
        <is>
          <t/>
        </is>
      </c>
      <c r="AG224" t="inlineStr">
        <is>
          <t/>
        </is>
      </c>
      <c r="AH224" t="inlineStr">
        <is>
          <t/>
        </is>
      </c>
      <c r="AI224" t="inlineStr">
        <is>
          <t/>
        </is>
      </c>
      <c r="AJ224" t="inlineStr">
        <is>
          <t/>
        </is>
      </c>
      <c r="AK224" t="inlineStr">
        <is>
          <t/>
        </is>
      </c>
      <c r="AL224" t="inlineStr">
        <is>
          <t/>
        </is>
      </c>
      <c r="AM224" t="inlineStr">
        <is>
          <t/>
        </is>
      </c>
      <c r="AN224" t="inlineStr">
        <is>
          <t/>
        </is>
      </c>
      <c r="AO224" t="inlineStr">
        <is>
          <t/>
        </is>
      </c>
      <c r="AP224" s="2" t="inlineStr">
        <is>
          <t>savoir-faire faisant l'objet d'un droit de propriété</t>
        </is>
      </c>
      <c r="AQ224" s="2" t="inlineStr">
        <is>
          <t>3</t>
        </is>
      </c>
      <c r="AR224" s="2" t="inlineStr">
        <is>
          <t/>
        </is>
      </c>
      <c r="AS224" t="inlineStr">
        <is>
          <t/>
        </is>
      </c>
      <c r="AT224" t="inlineStr">
        <is>
          <t/>
        </is>
      </c>
      <c r="AU224" t="inlineStr">
        <is>
          <t/>
        </is>
      </c>
      <c r="AV224" t="inlineStr">
        <is>
          <t/>
        </is>
      </c>
      <c r="AW224" t="inlineStr">
        <is>
          <t/>
        </is>
      </c>
      <c r="AX224" t="inlineStr">
        <is>
          <t/>
        </is>
      </c>
      <c r="AY224" t="inlineStr">
        <is>
          <t/>
        </is>
      </c>
      <c r="AZ224" t="inlineStr">
        <is>
          <t/>
        </is>
      </c>
      <c r="BA224" t="inlineStr">
        <is>
          <t/>
        </is>
      </c>
      <c r="BB224" t="inlineStr">
        <is>
          <t/>
        </is>
      </c>
      <c r="BC224" t="inlineStr">
        <is>
          <t/>
        </is>
      </c>
      <c r="BD224" t="inlineStr">
        <is>
          <t/>
        </is>
      </c>
      <c r="BE224" t="inlineStr">
        <is>
          <t/>
        </is>
      </c>
      <c r="BF224" s="2" t="inlineStr">
        <is>
          <t>diritti di know-how</t>
        </is>
      </c>
      <c r="BG224" s="2" t="inlineStr">
        <is>
          <t>3</t>
        </is>
      </c>
      <c r="BH224" s="2" t="inlineStr">
        <is>
          <t/>
        </is>
      </c>
      <c r="BI224" t="inlineStr">
        <is>
          <t/>
        </is>
      </c>
      <c r="BJ224" t="inlineStr">
        <is>
          <t/>
        </is>
      </c>
      <c r="BK224" t="inlineStr">
        <is>
          <t/>
        </is>
      </c>
      <c r="BL224" t="inlineStr">
        <is>
          <t/>
        </is>
      </c>
      <c r="BM224" t="inlineStr">
        <is>
          <t/>
        </is>
      </c>
      <c r="BN224" t="inlineStr">
        <is>
          <t/>
        </is>
      </c>
      <c r="BO224" t="inlineStr">
        <is>
          <t/>
        </is>
      </c>
      <c r="BP224" t="inlineStr">
        <is>
          <t/>
        </is>
      </c>
      <c r="BQ224" t="inlineStr">
        <is>
          <t/>
        </is>
      </c>
      <c r="BR224" t="inlineStr">
        <is>
          <t/>
        </is>
      </c>
      <c r="BS224" t="inlineStr">
        <is>
          <t/>
        </is>
      </c>
      <c r="BT224" t="inlineStr">
        <is>
          <t/>
        </is>
      </c>
      <c r="BU224" t="inlineStr">
        <is>
          <t/>
        </is>
      </c>
      <c r="BV224" s="2" t="inlineStr">
        <is>
          <t>door intellectueel-eigendomsrecht beschermde know-how</t>
        </is>
      </c>
      <c r="BW224" s="2" t="inlineStr">
        <is>
          <t>3</t>
        </is>
      </c>
      <c r="BX224" s="2" t="inlineStr">
        <is>
          <t/>
        </is>
      </c>
      <c r="BY224" t="inlineStr">
        <is>
          <t/>
        </is>
      </c>
      <c r="BZ224" t="inlineStr">
        <is>
          <t/>
        </is>
      </c>
      <c r="CA224" t="inlineStr">
        <is>
          <t/>
        </is>
      </c>
      <c r="CB224" t="inlineStr">
        <is>
          <t/>
        </is>
      </c>
      <c r="CC224" t="inlineStr">
        <is>
          <t/>
        </is>
      </c>
      <c r="CD224" s="2" t="inlineStr">
        <is>
          <t>saber-fazer protegido</t>
        </is>
      </c>
      <c r="CE224" s="2" t="inlineStr">
        <is>
          <t>3</t>
        </is>
      </c>
      <c r="CF224" s="2" t="inlineStr">
        <is>
          <t/>
        </is>
      </c>
      <c r="CG224" t="inlineStr">
        <is>
          <t/>
        </is>
      </c>
      <c r="CH224" t="inlineStr">
        <is>
          <t/>
        </is>
      </c>
      <c r="CI224" t="inlineStr">
        <is>
          <t/>
        </is>
      </c>
      <c r="CJ224" t="inlineStr">
        <is>
          <t/>
        </is>
      </c>
      <c r="CK224" t="inlineStr">
        <is>
          <t/>
        </is>
      </c>
      <c r="CL224" t="inlineStr">
        <is>
          <t/>
        </is>
      </c>
      <c r="CM224" t="inlineStr">
        <is>
          <t/>
        </is>
      </c>
      <c r="CN224" t="inlineStr">
        <is>
          <t/>
        </is>
      </c>
      <c r="CO224" t="inlineStr">
        <is>
          <t/>
        </is>
      </c>
      <c r="CP224" t="inlineStr">
        <is>
          <t/>
        </is>
      </c>
      <c r="CQ224" t="inlineStr">
        <is>
          <t/>
        </is>
      </c>
      <c r="CR224" t="inlineStr">
        <is>
          <t/>
        </is>
      </c>
      <c r="CS224" t="inlineStr">
        <is>
          <t/>
        </is>
      </c>
      <c r="CT224" t="inlineStr">
        <is>
          <t/>
        </is>
      </c>
      <c r="CU224" t="inlineStr">
        <is>
          <t/>
        </is>
      </c>
      <c r="CV224" t="inlineStr">
        <is>
          <t/>
        </is>
      </c>
      <c r="CW224" t="inlineStr">
        <is>
          <t/>
        </is>
      </c>
    </row>
    <row r="225">
      <c r="A225" s="1" t="str">
        <f>HYPERLINK("https://iate.europa.eu/entry/result/1334491/all", "1334491")</f>
        <v>1334491</v>
      </c>
      <c r="B225" t="inlineStr">
        <is>
          <t>EDUCATION AND COMMUNICATIONS;PRODUCTION, TECHNOLOGY AND RESEARCH</t>
        </is>
      </c>
      <c r="C225" t="inlineStr">
        <is>
          <t>EDUCATION AND COMMUNICATIONS|information technology and data processing;PRODUCTION, TECHNOLOGY AND RESEARCH|technology and technical regulations</t>
        </is>
      </c>
      <c r="D225" t="inlineStr">
        <is>
          <t>no</t>
        </is>
      </c>
      <c r="E225" t="inlineStr">
        <is>
          <t/>
        </is>
      </c>
      <c r="F225" t="inlineStr">
        <is>
          <t/>
        </is>
      </c>
      <c r="G225" t="inlineStr">
        <is>
          <t/>
        </is>
      </c>
      <c r="H225" t="inlineStr">
        <is>
          <t/>
        </is>
      </c>
      <c r="I225" t="inlineStr">
        <is>
          <t/>
        </is>
      </c>
      <c r="J225" t="inlineStr">
        <is>
          <t/>
        </is>
      </c>
      <c r="K225" t="inlineStr">
        <is>
          <t/>
        </is>
      </c>
      <c r="L225" t="inlineStr">
        <is>
          <t/>
        </is>
      </c>
      <c r="M225" t="inlineStr">
        <is>
          <t/>
        </is>
      </c>
      <c r="N225" t="inlineStr">
        <is>
          <t/>
        </is>
      </c>
      <c r="O225" t="inlineStr">
        <is>
          <t/>
        </is>
      </c>
      <c r="P225" t="inlineStr">
        <is>
          <t/>
        </is>
      </c>
      <c r="Q225" t="inlineStr">
        <is>
          <t/>
        </is>
      </c>
      <c r="R225" t="inlineStr">
        <is>
          <t/>
        </is>
      </c>
      <c r="S225" t="inlineStr">
        <is>
          <t/>
        </is>
      </c>
      <c r="T225" t="inlineStr">
        <is>
          <t/>
        </is>
      </c>
      <c r="U225" t="inlineStr">
        <is>
          <t/>
        </is>
      </c>
      <c r="V225" t="inlineStr">
        <is>
          <t/>
        </is>
      </c>
      <c r="W225" t="inlineStr">
        <is>
          <t/>
        </is>
      </c>
      <c r="X225" t="inlineStr">
        <is>
          <t/>
        </is>
      </c>
      <c r="Y225" t="inlineStr">
        <is>
          <t/>
        </is>
      </c>
      <c r="Z225" s="2" t="inlineStr">
        <is>
          <t>right of prior user</t>
        </is>
      </c>
      <c r="AA225" s="2" t="inlineStr">
        <is>
          <t>2</t>
        </is>
      </c>
      <c r="AB225" s="2" t="inlineStr">
        <is>
          <t/>
        </is>
      </c>
      <c r="AC225" t="inlineStr">
        <is>
          <t/>
        </is>
      </c>
      <c r="AD225" t="inlineStr">
        <is>
          <t/>
        </is>
      </c>
      <c r="AE225" t="inlineStr">
        <is>
          <t/>
        </is>
      </c>
      <c r="AF225" t="inlineStr">
        <is>
          <t/>
        </is>
      </c>
      <c r="AG225" t="inlineStr">
        <is>
          <t/>
        </is>
      </c>
      <c r="AH225" t="inlineStr">
        <is>
          <t/>
        </is>
      </c>
      <c r="AI225" t="inlineStr">
        <is>
          <t/>
        </is>
      </c>
      <c r="AJ225" t="inlineStr">
        <is>
          <t/>
        </is>
      </c>
      <c r="AK225" t="inlineStr">
        <is>
          <t/>
        </is>
      </c>
      <c r="AL225" t="inlineStr">
        <is>
          <t/>
        </is>
      </c>
      <c r="AM225" t="inlineStr">
        <is>
          <t/>
        </is>
      </c>
      <c r="AN225" t="inlineStr">
        <is>
          <t/>
        </is>
      </c>
      <c r="AO225" t="inlineStr">
        <is>
          <t/>
        </is>
      </c>
      <c r="AP225" s="2" t="inlineStr">
        <is>
          <t>droit dérivé d'une possession personnelle antérieure</t>
        </is>
      </c>
      <c r="AQ225" s="2" t="inlineStr">
        <is>
          <t>2</t>
        </is>
      </c>
      <c r="AR225" s="2" t="inlineStr">
        <is>
          <t/>
        </is>
      </c>
      <c r="AS225" t="inlineStr">
        <is>
          <t>droit d'une personne, autre que le titulaire d'un brevet d'invention, qui utilisait l'invention de bonne foi, avant la date de dépôt ou de priorité de la demande de brevet, de continuer..</t>
        </is>
      </c>
      <c r="AT225" t="inlineStr">
        <is>
          <t/>
        </is>
      </c>
      <c r="AU225" t="inlineStr">
        <is>
          <t/>
        </is>
      </c>
      <c r="AV225" t="inlineStr">
        <is>
          <t/>
        </is>
      </c>
      <c r="AW225" t="inlineStr">
        <is>
          <t/>
        </is>
      </c>
      <c r="AX225" t="inlineStr">
        <is>
          <t/>
        </is>
      </c>
      <c r="AY225" t="inlineStr">
        <is>
          <t/>
        </is>
      </c>
      <c r="AZ225" t="inlineStr">
        <is>
          <t/>
        </is>
      </c>
      <c r="BA225" t="inlineStr">
        <is>
          <t/>
        </is>
      </c>
      <c r="BB225" t="inlineStr">
        <is>
          <t/>
        </is>
      </c>
      <c r="BC225" t="inlineStr">
        <is>
          <t/>
        </is>
      </c>
      <c r="BD225" t="inlineStr">
        <is>
          <t/>
        </is>
      </c>
      <c r="BE225" t="inlineStr">
        <is>
          <t/>
        </is>
      </c>
      <c r="BF225" t="inlineStr">
        <is>
          <t/>
        </is>
      </c>
      <c r="BG225" t="inlineStr">
        <is>
          <t/>
        </is>
      </c>
      <c r="BH225" t="inlineStr">
        <is>
          <t/>
        </is>
      </c>
      <c r="BI225" t="inlineStr">
        <is>
          <t/>
        </is>
      </c>
      <c r="BJ225" t="inlineStr">
        <is>
          <t/>
        </is>
      </c>
      <c r="BK225" t="inlineStr">
        <is>
          <t/>
        </is>
      </c>
      <c r="BL225" t="inlineStr">
        <is>
          <t/>
        </is>
      </c>
      <c r="BM225" t="inlineStr">
        <is>
          <t/>
        </is>
      </c>
      <c r="BN225" t="inlineStr">
        <is>
          <t/>
        </is>
      </c>
      <c r="BO225" t="inlineStr">
        <is>
          <t/>
        </is>
      </c>
      <c r="BP225" t="inlineStr">
        <is>
          <t/>
        </is>
      </c>
      <c r="BQ225" t="inlineStr">
        <is>
          <t/>
        </is>
      </c>
      <c r="BR225" t="inlineStr">
        <is>
          <t/>
        </is>
      </c>
      <c r="BS225" t="inlineStr">
        <is>
          <t/>
        </is>
      </c>
      <c r="BT225" t="inlineStr">
        <is>
          <t/>
        </is>
      </c>
      <c r="BU225" t="inlineStr">
        <is>
          <t/>
        </is>
      </c>
      <c r="BV225" t="inlineStr">
        <is>
          <t/>
        </is>
      </c>
      <c r="BW225" t="inlineStr">
        <is>
          <t/>
        </is>
      </c>
      <c r="BX225" t="inlineStr">
        <is>
          <t/>
        </is>
      </c>
      <c r="BY225" t="inlineStr">
        <is>
          <t/>
        </is>
      </c>
      <c r="BZ225" t="inlineStr">
        <is>
          <t/>
        </is>
      </c>
      <c r="CA225" t="inlineStr">
        <is>
          <t/>
        </is>
      </c>
      <c r="CB225" t="inlineStr">
        <is>
          <t/>
        </is>
      </c>
      <c r="CC225" t="inlineStr">
        <is>
          <t/>
        </is>
      </c>
      <c r="CD225" t="inlineStr">
        <is>
          <t/>
        </is>
      </c>
      <c r="CE225" t="inlineStr">
        <is>
          <t/>
        </is>
      </c>
      <c r="CF225" t="inlineStr">
        <is>
          <t/>
        </is>
      </c>
      <c r="CG225" t="inlineStr">
        <is>
          <t/>
        </is>
      </c>
      <c r="CH225" t="inlineStr">
        <is>
          <t/>
        </is>
      </c>
      <c r="CI225" t="inlineStr">
        <is>
          <t/>
        </is>
      </c>
      <c r="CJ225" t="inlineStr">
        <is>
          <t/>
        </is>
      </c>
      <c r="CK225" t="inlineStr">
        <is>
          <t/>
        </is>
      </c>
      <c r="CL225" t="inlineStr">
        <is>
          <t/>
        </is>
      </c>
      <c r="CM225" t="inlineStr">
        <is>
          <t/>
        </is>
      </c>
      <c r="CN225" t="inlineStr">
        <is>
          <t/>
        </is>
      </c>
      <c r="CO225" t="inlineStr">
        <is>
          <t/>
        </is>
      </c>
      <c r="CP225" t="inlineStr">
        <is>
          <t/>
        </is>
      </c>
      <c r="CQ225" t="inlineStr">
        <is>
          <t/>
        </is>
      </c>
      <c r="CR225" t="inlineStr">
        <is>
          <t/>
        </is>
      </c>
      <c r="CS225" t="inlineStr">
        <is>
          <t/>
        </is>
      </c>
      <c r="CT225" t="inlineStr">
        <is>
          <t/>
        </is>
      </c>
      <c r="CU225" t="inlineStr">
        <is>
          <t/>
        </is>
      </c>
      <c r="CV225" t="inlineStr">
        <is>
          <t/>
        </is>
      </c>
      <c r="CW225" t="inlineStr">
        <is>
          <t/>
        </is>
      </c>
    </row>
    <row r="226">
      <c r="A226" s="1" t="str">
        <f>HYPERLINK("https://iate.europa.eu/entry/result/1716599/all", "1716599")</f>
        <v>1716599</v>
      </c>
      <c r="B226" t="inlineStr">
        <is>
          <t>LAW</t>
        </is>
      </c>
      <c r="C226" t="inlineStr">
        <is>
          <t>LAW</t>
        </is>
      </c>
      <c r="D226" t="inlineStr">
        <is>
          <t>yes</t>
        </is>
      </c>
      <c r="E226" t="inlineStr">
        <is>
          <t/>
        </is>
      </c>
      <c r="F226" s="2" t="inlineStr">
        <is>
          <t>запор</t>
        </is>
      </c>
      <c r="G226" s="2" t="inlineStr">
        <is>
          <t>4</t>
        </is>
      </c>
      <c r="H226" s="2" t="inlineStr">
        <is>
          <t/>
        </is>
      </c>
      <c r="I226" t="inlineStr">
        <is>
          <t>разпореждане на съдебен изпълнител, с което определена движима вещ или вземане на длъжника се предназначава за принудително удовлетворяване на взискателя, като се забранява на длъжника да се разпорежда с тях, а на третото задължено лице — да плаща на длъжника; вещта се предава на длъжника или на трето лице, за да бъде пазена до нейното продаване</t>
        </is>
      </c>
      <c r="J226" t="inlineStr">
        <is>
          <t/>
        </is>
      </c>
      <c r="K226" t="inlineStr">
        <is>
          <t/>
        </is>
      </c>
      <c r="L226" t="inlineStr">
        <is>
          <t/>
        </is>
      </c>
      <c r="M226" t="inlineStr">
        <is>
          <t/>
        </is>
      </c>
      <c r="N226" t="inlineStr">
        <is>
          <t/>
        </is>
      </c>
      <c r="O226" t="inlineStr">
        <is>
          <t/>
        </is>
      </c>
      <c r="P226" t="inlineStr">
        <is>
          <t/>
        </is>
      </c>
      <c r="Q226" t="inlineStr">
        <is>
          <t/>
        </is>
      </c>
      <c r="R226" s="2" t="inlineStr">
        <is>
          <t>Sicherungsbeschlagnahme</t>
        </is>
      </c>
      <c r="S226" s="2" t="inlineStr">
        <is>
          <t>3</t>
        </is>
      </c>
      <c r="T226" s="2" t="inlineStr">
        <is>
          <t/>
        </is>
      </c>
      <c r="U226" t="inlineStr">
        <is>
          <t/>
        </is>
      </c>
      <c r="V226" s="2" t="inlineStr">
        <is>
          <t>συντηρητική κατάσχεση</t>
        </is>
      </c>
      <c r="W226" s="2" t="inlineStr">
        <is>
          <t>4</t>
        </is>
      </c>
      <c r="X226" s="2" t="inlineStr">
        <is>
          <t/>
        </is>
      </c>
      <c r="Y226" t="inlineStr">
        <is>
          <t>υλική
και νομική δέσμευση περιουσιακού στοιχείου του οφειλέτη που γίνεται από τα
αρμόδια κρατικά όργανα, με την αυθεντία της πολιτείας και κατά τους κανόνες του
δημόσιου δικαίου, με στόχο να υπάρχει κατασχετή περιουσία του οφειλέτη, όταν η
χρηματική αξίωση του δανειστή θα εξοπλιστεί με εκτελεστό τίτλο</t>
        </is>
      </c>
      <c r="Z226" s="2" t="inlineStr">
        <is>
          <t>precautionary seizure|
attachment</t>
        </is>
      </c>
      <c r="AA226" s="2" t="inlineStr">
        <is>
          <t>3|
3</t>
        </is>
      </c>
      <c r="AB226" s="2" t="inlineStr">
        <is>
          <t xml:space="preserve">|
</t>
        </is>
      </c>
      <c r="AC226" t="inlineStr">
        <is>
          <t>legal process of seizing property to ensure satisfaction of a judgment.</t>
        </is>
      </c>
      <c r="AD226" t="inlineStr">
        <is>
          <t/>
        </is>
      </c>
      <c r="AE226" t="inlineStr">
        <is>
          <t/>
        </is>
      </c>
      <c r="AF226" t="inlineStr">
        <is>
          <t/>
        </is>
      </c>
      <c r="AG226" t="inlineStr">
        <is>
          <t/>
        </is>
      </c>
      <c r="AH226" t="inlineStr">
        <is>
          <t/>
        </is>
      </c>
      <c r="AI226" t="inlineStr">
        <is>
          <t/>
        </is>
      </c>
      <c r="AJ226" t="inlineStr">
        <is>
          <t/>
        </is>
      </c>
      <c r="AK226" t="inlineStr">
        <is>
          <t/>
        </is>
      </c>
      <c r="AL226" t="inlineStr">
        <is>
          <t/>
        </is>
      </c>
      <c r="AM226" t="inlineStr">
        <is>
          <t/>
        </is>
      </c>
      <c r="AN226" t="inlineStr">
        <is>
          <t/>
        </is>
      </c>
      <c r="AO226" t="inlineStr">
        <is>
          <t/>
        </is>
      </c>
      <c r="AP226" s="2" t="inlineStr">
        <is>
          <t>saisie conservatoire</t>
        </is>
      </c>
      <c r="AQ226" s="2" t="inlineStr">
        <is>
          <t>3</t>
        </is>
      </c>
      <c r="AR226" s="2" t="inlineStr">
        <is>
          <t/>
        </is>
      </c>
      <c r="AS226" t="inlineStr">
        <is>
          <t>saisie dont l'unique objet et l'unique effet sont de frapper d'indisponibilité le bien saisi, afin d'empêcher le débiteur de soustraire ce bien au gage de son créancier et de faire pression sur lui afin qu'il s'exécute</t>
        </is>
      </c>
      <c r="AT226" s="2" t="inlineStr">
        <is>
          <t>astú|
gairnisiú</t>
        </is>
      </c>
      <c r="AU226" s="2" t="inlineStr">
        <is>
          <t>3|
3</t>
        </is>
      </c>
      <c r="AV226" s="2" t="inlineStr">
        <is>
          <t xml:space="preserve">|
</t>
        </is>
      </c>
      <c r="AW226" t="inlineStr">
        <is>
          <t/>
        </is>
      </c>
      <c r="AX226" t="inlineStr">
        <is>
          <t/>
        </is>
      </c>
      <c r="AY226" t="inlineStr">
        <is>
          <t/>
        </is>
      </c>
      <c r="AZ226" t="inlineStr">
        <is>
          <t/>
        </is>
      </c>
      <c r="BA226" t="inlineStr">
        <is>
          <t/>
        </is>
      </c>
      <c r="BB226" s="2" t="inlineStr">
        <is>
          <t>zárlat|
zár alá vétel</t>
        </is>
      </c>
      <c r="BC226" s="2" t="inlineStr">
        <is>
          <t>4|
3</t>
        </is>
      </c>
      <c r="BD226" s="2" t="inlineStr">
        <is>
          <t>|
admitted</t>
        </is>
      </c>
      <c r="BE226" t="inlineStr">
        <is>
          <t>bírósági határozatban foglaltak teljesüléséhez a vagyontárgyak biztosítékként történő lefoglalása</t>
        </is>
      </c>
      <c r="BF226" t="inlineStr">
        <is>
          <t/>
        </is>
      </c>
      <c r="BG226" t="inlineStr">
        <is>
          <t/>
        </is>
      </c>
      <c r="BH226" t="inlineStr">
        <is>
          <t/>
        </is>
      </c>
      <c r="BI226" t="inlineStr">
        <is>
          <t/>
        </is>
      </c>
      <c r="BJ226" t="inlineStr">
        <is>
          <t/>
        </is>
      </c>
      <c r="BK226" t="inlineStr">
        <is>
          <t/>
        </is>
      </c>
      <c r="BL226" t="inlineStr">
        <is>
          <t/>
        </is>
      </c>
      <c r="BM226" t="inlineStr">
        <is>
          <t/>
        </is>
      </c>
      <c r="BN226" t="inlineStr">
        <is>
          <t/>
        </is>
      </c>
      <c r="BO226" t="inlineStr">
        <is>
          <t/>
        </is>
      </c>
      <c r="BP226" t="inlineStr">
        <is>
          <t/>
        </is>
      </c>
      <c r="BQ226" t="inlineStr">
        <is>
          <t/>
        </is>
      </c>
      <c r="BR226" s="2" t="inlineStr">
        <is>
          <t>qbid kawtelatorju|
qbid</t>
        </is>
      </c>
      <c r="BS226" s="2" t="inlineStr">
        <is>
          <t>3|
3</t>
        </is>
      </c>
      <c r="BT226" s="2" t="inlineStr">
        <is>
          <t xml:space="preserve">|
</t>
        </is>
      </c>
      <c r="BU226" t="inlineStr">
        <is>
          <t>proċess legali ta’ qbid tal-proprjetà tad-debitur li tkun
fil-pussess tiegħu stess biex jiġi ggarantit il-ħlas tad-dejn</t>
        </is>
      </c>
      <c r="BV226" s="2" t="inlineStr">
        <is>
          <t>conservatoir beslag</t>
        </is>
      </c>
      <c r="BW226" s="2" t="inlineStr">
        <is>
          <t>3</t>
        </is>
      </c>
      <c r="BX226" s="2" t="inlineStr">
        <is>
          <t/>
        </is>
      </c>
      <c r="BY226" t="inlineStr">
        <is>
          <t>beslag gelegd door een schuldeiser op goederen of rechten van de schuldenaar, ten einde benadeling te voorkomen; meestal voorafgaand of tijdens een gerechtelijke procedure</t>
        </is>
      </c>
      <c r="BZ226" t="inlineStr">
        <is>
          <t/>
        </is>
      </c>
      <c r="CA226" t="inlineStr">
        <is>
          <t/>
        </is>
      </c>
      <c r="CB226" t="inlineStr">
        <is>
          <t/>
        </is>
      </c>
      <c r="CC226" t="inlineStr">
        <is>
          <t/>
        </is>
      </c>
      <c r="CD226" t="inlineStr">
        <is>
          <t/>
        </is>
      </c>
      <c r="CE226" t="inlineStr">
        <is>
          <t/>
        </is>
      </c>
      <c r="CF226" t="inlineStr">
        <is>
          <t/>
        </is>
      </c>
      <c r="CG226" t="inlineStr">
        <is>
          <t/>
        </is>
      </c>
      <c r="CH226" s="2" t="inlineStr">
        <is>
          <t>sechestru asigurător</t>
        </is>
      </c>
      <c r="CI226" s="2" t="inlineStr">
        <is>
          <t>3</t>
        </is>
      </c>
      <c r="CJ226" s="2" t="inlineStr">
        <is>
          <t/>
        </is>
      </c>
      <c r="CK226" t="inlineStr">
        <is>
          <t>indisponibilizare a bunurilor mobile sau/și imobile urmăribile ale debitorului aflate în posesia acestuia sau a unui terț în scopul valorificării lor în momentul în care creditorul unei sume de bani va obține un titlu executoriu</t>
        </is>
      </c>
      <c r="CL226" t="inlineStr">
        <is>
          <t/>
        </is>
      </c>
      <c r="CM226" t="inlineStr">
        <is>
          <t/>
        </is>
      </c>
      <c r="CN226" t="inlineStr">
        <is>
          <t/>
        </is>
      </c>
      <c r="CO226" t="inlineStr">
        <is>
          <t/>
        </is>
      </c>
      <c r="CP226" t="inlineStr">
        <is>
          <t/>
        </is>
      </c>
      <c r="CQ226" t="inlineStr">
        <is>
          <t/>
        </is>
      </c>
      <c r="CR226" t="inlineStr">
        <is>
          <t/>
        </is>
      </c>
      <c r="CS226" t="inlineStr">
        <is>
          <t/>
        </is>
      </c>
      <c r="CT226" t="inlineStr">
        <is>
          <t/>
        </is>
      </c>
      <c r="CU226" t="inlineStr">
        <is>
          <t/>
        </is>
      </c>
      <c r="CV226" t="inlineStr">
        <is>
          <t/>
        </is>
      </c>
      <c r="CW226" t="inlineStr">
        <is>
          <t/>
        </is>
      </c>
    </row>
    <row r="227">
      <c r="A227" s="1" t="str">
        <f>HYPERLINK("https://iate.europa.eu/entry/result/1100351/all", "1100351")</f>
        <v>1100351</v>
      </c>
      <c r="B227" t="inlineStr">
        <is>
          <t>LAW</t>
        </is>
      </c>
      <c r="C227" t="inlineStr">
        <is>
          <t>LAW</t>
        </is>
      </c>
      <c r="D227" t="inlineStr">
        <is>
          <t>no</t>
        </is>
      </c>
      <c r="E227" t="inlineStr">
        <is>
          <t/>
        </is>
      </c>
      <c r="F227" t="inlineStr">
        <is>
          <t/>
        </is>
      </c>
      <c r="G227" t="inlineStr">
        <is>
          <t/>
        </is>
      </c>
      <c r="H227" t="inlineStr">
        <is>
          <t/>
        </is>
      </c>
      <c r="I227" t="inlineStr">
        <is>
          <t/>
        </is>
      </c>
      <c r="J227" t="inlineStr">
        <is>
          <t/>
        </is>
      </c>
      <c r="K227" t="inlineStr">
        <is>
          <t/>
        </is>
      </c>
      <c r="L227" t="inlineStr">
        <is>
          <t/>
        </is>
      </c>
      <c r="M227" t="inlineStr">
        <is>
          <t/>
        </is>
      </c>
      <c r="N227" s="2" t="inlineStr">
        <is>
          <t>person der er berettiget til at klage</t>
        </is>
      </c>
      <c r="O227" s="2" t="inlineStr">
        <is>
          <t>3</t>
        </is>
      </c>
      <c r="P227" s="2" t="inlineStr">
        <is>
          <t/>
        </is>
      </c>
      <c r="Q227" t="inlineStr">
        <is>
          <t/>
        </is>
      </c>
      <c r="R227" s="2" t="inlineStr">
        <is>
          <t>Beschwerdeberechtigter</t>
        </is>
      </c>
      <c r="S227" s="2" t="inlineStr">
        <is>
          <t>3</t>
        </is>
      </c>
      <c r="T227" s="2" t="inlineStr">
        <is>
          <t/>
        </is>
      </c>
      <c r="U227" t="inlineStr">
        <is>
          <t/>
        </is>
      </c>
      <c r="V227" s="2" t="inlineStr">
        <is>
          <t>πρόσωπο που νομιμοποιείται να ασκήσει προσφυγή</t>
        </is>
      </c>
      <c r="W227" s="2" t="inlineStr">
        <is>
          <t>3</t>
        </is>
      </c>
      <c r="X227" s="2" t="inlineStr">
        <is>
          <t/>
        </is>
      </c>
      <c r="Y227" t="inlineStr">
        <is>
          <t/>
        </is>
      </c>
      <c r="Z227" s="2" t="inlineStr">
        <is>
          <t>person entitled to appeal</t>
        </is>
      </c>
      <c r="AA227" s="2" t="inlineStr">
        <is>
          <t>3</t>
        </is>
      </c>
      <c r="AB227" s="2" t="inlineStr">
        <is>
          <t/>
        </is>
      </c>
      <c r="AC227" t="inlineStr">
        <is>
          <t/>
        </is>
      </c>
      <c r="AD227" s="2" t="inlineStr">
        <is>
          <t>persona admitida para imponer el recurso|
persona legitimada para recurrir</t>
        </is>
      </c>
      <c r="AE227" s="2" t="inlineStr">
        <is>
          <t>3|
3</t>
        </is>
      </c>
      <c r="AF227" s="2" t="inlineStr">
        <is>
          <t xml:space="preserve">|
</t>
        </is>
      </c>
      <c r="AG227" t="inlineStr">
        <is>
          <t/>
        </is>
      </c>
      <c r="AH227" t="inlineStr">
        <is>
          <t/>
        </is>
      </c>
      <c r="AI227" t="inlineStr">
        <is>
          <t/>
        </is>
      </c>
      <c r="AJ227" t="inlineStr">
        <is>
          <t/>
        </is>
      </c>
      <c r="AK227" t="inlineStr">
        <is>
          <t/>
        </is>
      </c>
      <c r="AL227" t="inlineStr">
        <is>
          <t/>
        </is>
      </c>
      <c r="AM227" t="inlineStr">
        <is>
          <t/>
        </is>
      </c>
      <c r="AN227" t="inlineStr">
        <is>
          <t/>
        </is>
      </c>
      <c r="AO227" t="inlineStr">
        <is>
          <t/>
        </is>
      </c>
      <c r="AP227" s="2" t="inlineStr">
        <is>
          <t>personne admise à former le recours</t>
        </is>
      </c>
      <c r="AQ227" s="2" t="inlineStr">
        <is>
          <t>3</t>
        </is>
      </c>
      <c r="AR227" s="2" t="inlineStr">
        <is>
          <t/>
        </is>
      </c>
      <c r="AS227" t="inlineStr">
        <is>
          <t/>
        </is>
      </c>
      <c r="AT227" t="inlineStr">
        <is>
          <t/>
        </is>
      </c>
      <c r="AU227" t="inlineStr">
        <is>
          <t/>
        </is>
      </c>
      <c r="AV227" t="inlineStr">
        <is>
          <t/>
        </is>
      </c>
      <c r="AW227" t="inlineStr">
        <is>
          <t/>
        </is>
      </c>
      <c r="AX227" t="inlineStr">
        <is>
          <t/>
        </is>
      </c>
      <c r="AY227" t="inlineStr">
        <is>
          <t/>
        </is>
      </c>
      <c r="AZ227" t="inlineStr">
        <is>
          <t/>
        </is>
      </c>
      <c r="BA227" t="inlineStr">
        <is>
          <t/>
        </is>
      </c>
      <c r="BB227" t="inlineStr">
        <is>
          <t/>
        </is>
      </c>
      <c r="BC227" t="inlineStr">
        <is>
          <t/>
        </is>
      </c>
      <c r="BD227" t="inlineStr">
        <is>
          <t/>
        </is>
      </c>
      <c r="BE227" t="inlineStr">
        <is>
          <t/>
        </is>
      </c>
      <c r="BF227" s="2" t="inlineStr">
        <is>
          <t>persona legittimata a proporre il ricorso</t>
        </is>
      </c>
      <c r="BG227" s="2" t="inlineStr">
        <is>
          <t>3</t>
        </is>
      </c>
      <c r="BH227" s="2" t="inlineStr">
        <is>
          <t/>
        </is>
      </c>
      <c r="BI227" t="inlineStr">
        <is>
          <t/>
        </is>
      </c>
      <c r="BJ227" t="inlineStr">
        <is>
          <t/>
        </is>
      </c>
      <c r="BK227" t="inlineStr">
        <is>
          <t/>
        </is>
      </c>
      <c r="BL227" t="inlineStr">
        <is>
          <t/>
        </is>
      </c>
      <c r="BM227" t="inlineStr">
        <is>
          <t/>
        </is>
      </c>
      <c r="BN227" s="2" t="inlineStr">
        <is>
          <t>persona, kas ir tiesīga veikt pārsūdzību</t>
        </is>
      </c>
      <c r="BO227" s="2" t="inlineStr">
        <is>
          <t>3</t>
        </is>
      </c>
      <c r="BP227" s="2" t="inlineStr">
        <is>
          <t/>
        </is>
      </c>
      <c r="BQ227" t="inlineStr">
        <is>
          <t/>
        </is>
      </c>
      <c r="BR227" t="inlineStr">
        <is>
          <t/>
        </is>
      </c>
      <c r="BS227" t="inlineStr">
        <is>
          <t/>
        </is>
      </c>
      <c r="BT227" t="inlineStr">
        <is>
          <t/>
        </is>
      </c>
      <c r="BU227" t="inlineStr">
        <is>
          <t/>
        </is>
      </c>
      <c r="BV227" s="2" t="inlineStr">
        <is>
          <t>persoon die beroep kan instellen</t>
        </is>
      </c>
      <c r="BW227" s="2" t="inlineStr">
        <is>
          <t>3</t>
        </is>
      </c>
      <c r="BX227" s="2" t="inlineStr">
        <is>
          <t/>
        </is>
      </c>
      <c r="BY227" t="inlineStr">
        <is>
          <t/>
        </is>
      </c>
      <c r="BZ227" t="inlineStr">
        <is>
          <t/>
        </is>
      </c>
      <c r="CA227" t="inlineStr">
        <is>
          <t/>
        </is>
      </c>
      <c r="CB227" t="inlineStr">
        <is>
          <t/>
        </is>
      </c>
      <c r="CC227" t="inlineStr">
        <is>
          <t/>
        </is>
      </c>
      <c r="CD227" s="2" t="inlineStr">
        <is>
          <t>pessoa admitida a interpor recurso</t>
        </is>
      </c>
      <c r="CE227" s="2" t="inlineStr">
        <is>
          <t>3</t>
        </is>
      </c>
      <c r="CF227" s="2" t="inlineStr">
        <is>
          <t/>
        </is>
      </c>
      <c r="CG227" t="inlineStr">
        <is>
          <t/>
        </is>
      </c>
      <c r="CH227" t="inlineStr">
        <is>
          <t/>
        </is>
      </c>
      <c r="CI227" t="inlineStr">
        <is>
          <t/>
        </is>
      </c>
      <c r="CJ227" t="inlineStr">
        <is>
          <t/>
        </is>
      </c>
      <c r="CK227" t="inlineStr">
        <is>
          <t/>
        </is>
      </c>
      <c r="CL227" t="inlineStr">
        <is>
          <t/>
        </is>
      </c>
      <c r="CM227" t="inlineStr">
        <is>
          <t/>
        </is>
      </c>
      <c r="CN227" t="inlineStr">
        <is>
          <t/>
        </is>
      </c>
      <c r="CO227" t="inlineStr">
        <is>
          <t/>
        </is>
      </c>
      <c r="CP227" t="inlineStr">
        <is>
          <t/>
        </is>
      </c>
      <c r="CQ227" t="inlineStr">
        <is>
          <t/>
        </is>
      </c>
      <c r="CR227" t="inlineStr">
        <is>
          <t/>
        </is>
      </c>
      <c r="CS227" t="inlineStr">
        <is>
          <t/>
        </is>
      </c>
      <c r="CT227" t="inlineStr">
        <is>
          <t/>
        </is>
      </c>
      <c r="CU227" t="inlineStr">
        <is>
          <t/>
        </is>
      </c>
      <c r="CV227" t="inlineStr">
        <is>
          <t/>
        </is>
      </c>
      <c r="CW227" t="inlineStr">
        <is>
          <t/>
        </is>
      </c>
    </row>
    <row r="228">
      <c r="A228" s="1" t="str">
        <f>HYPERLINK("https://iate.europa.eu/entry/result/1696120/all", "1696120")</f>
        <v>1696120</v>
      </c>
      <c r="B228" t="inlineStr">
        <is>
          <t>EDUCATION AND COMMUNICATIONS;SOCIAL QUESTIONS</t>
        </is>
      </c>
      <c r="C228" t="inlineStr">
        <is>
          <t>EDUCATION AND COMMUNICATIONS|communications|communications systems;SOCIAL QUESTIONS|culture and religion|cultural policy;EDUCATION AND COMMUNICATIONS|communications|means of communication</t>
        </is>
      </c>
      <c r="D228" t="inlineStr">
        <is>
          <t>no</t>
        </is>
      </c>
      <c r="E228" t="inlineStr">
        <is>
          <t/>
        </is>
      </c>
      <c r="F228" t="inlineStr">
        <is>
          <t/>
        </is>
      </c>
      <c r="G228" t="inlineStr">
        <is>
          <t/>
        </is>
      </c>
      <c r="H228" t="inlineStr">
        <is>
          <t/>
        </is>
      </c>
      <c r="I228" t="inlineStr">
        <is>
          <t/>
        </is>
      </c>
      <c r="J228" t="inlineStr">
        <is>
          <t/>
        </is>
      </c>
      <c r="K228" t="inlineStr">
        <is>
          <t/>
        </is>
      </c>
      <c r="L228" t="inlineStr">
        <is>
          <t/>
        </is>
      </c>
      <c r="M228" t="inlineStr">
        <is>
          <t/>
        </is>
      </c>
      <c r="N228" s="2" t="inlineStr">
        <is>
          <t>PPV|
pay-per-view</t>
        </is>
      </c>
      <c r="O228" s="2" t="inlineStr">
        <is>
          <t>3|
3</t>
        </is>
      </c>
      <c r="P228" s="2" t="inlineStr">
        <is>
          <t xml:space="preserve">|
</t>
        </is>
      </c>
      <c r="Q228" t="inlineStr">
        <is>
          <t>system, der gør det muligt at opkræve betaling for hvert enkelt program, som abonnenten ser</t>
        </is>
      </c>
      <c r="R228" s="2" t="inlineStr">
        <is>
          <t>Pay per View-Fernsehen|
PPV|
Pay-per-view-TV|
Bezahlfernsehen|
Pay-TV|
Pay-per-View|
PpV</t>
        </is>
      </c>
      <c r="S228" s="2" t="inlineStr">
        <is>
          <t>2|
2|
2|
3|
3|
2|
2</t>
        </is>
      </c>
      <c r="T228" s="2" t="inlineStr">
        <is>
          <t xml:space="preserve">|
|
|
|
|
|
</t>
        </is>
      </c>
      <c r="U228" t="inlineStr">
        <is>
          <t>Form des bezahlten Fernsehens (Pay-TV), bei der nur die tatsächlich in Anspruch genommene Sendezeit, Programme usw. bezahlt werden</t>
        </is>
      </c>
      <c r="V228" s="2" t="inlineStr">
        <is>
          <t>PPV|
καρτοτηλεόραση|
πληρωμή ανά θέαμα|
πληρωμή ανά εκπομπή</t>
        </is>
      </c>
      <c r="W228" s="2" t="inlineStr">
        <is>
          <t>3|
3|
3|
1</t>
        </is>
      </c>
      <c r="X228" s="2" t="inlineStr">
        <is>
          <t xml:space="preserve">|
|
|
</t>
        </is>
      </c>
      <c r="Y228" t="inlineStr">
        <is>
          <t/>
        </is>
      </c>
      <c r="Z228" s="2" t="inlineStr">
        <is>
          <t>pay-per-view|
PPV</t>
        </is>
      </c>
      <c r="AA228" s="2" t="inlineStr">
        <is>
          <t>3|
3</t>
        </is>
      </c>
      <c r="AB228" s="2" t="inlineStr">
        <is>
          <t xml:space="preserve">|
</t>
        </is>
      </c>
      <c r="AC228" t="inlineStr">
        <is>
          <t>a system of television in which scrambled signals are distributed and are unscrambled at the home owner's set through a decoder that responds upon payment of a fee for each program</t>
        </is>
      </c>
      <c r="AD228" s="2" t="inlineStr">
        <is>
          <t>PPV|
pago por pase|
pago por programa|
pago por sesión|
pago por ver|
pago por consumo</t>
        </is>
      </c>
      <c r="AE228" s="2" t="inlineStr">
        <is>
          <t>3|
3|
2|
1|
3|
2</t>
        </is>
      </c>
      <c r="AF228" s="2" t="inlineStr">
        <is>
          <t xml:space="preserve">|
|
|
|
|
</t>
        </is>
      </c>
      <c r="AG228" t="inlineStr">
        <is>
          <t>servicio de televisión que permite al usuario ver un determinado programa emitido en formato codificado, mediante el pago de una tarifa</t>
        </is>
      </c>
      <c r="AH228" t="inlineStr">
        <is>
          <t/>
        </is>
      </c>
      <c r="AI228" t="inlineStr">
        <is>
          <t/>
        </is>
      </c>
      <c r="AJ228" t="inlineStr">
        <is>
          <t/>
        </is>
      </c>
      <c r="AK228" t="inlineStr">
        <is>
          <t/>
        </is>
      </c>
      <c r="AL228" s="2" t="inlineStr">
        <is>
          <t>kertamaksu-tv|
kertamaksutelevisio|
maksullinen katselukerta</t>
        </is>
      </c>
      <c r="AM228" s="2" t="inlineStr">
        <is>
          <t>3|
3|
1</t>
        </is>
      </c>
      <c r="AN228" s="2" t="inlineStr">
        <is>
          <t xml:space="preserve">|
|
</t>
        </is>
      </c>
      <c r="AO228" t="inlineStr">
        <is>
          <t/>
        </is>
      </c>
      <c r="AP228" s="2" t="inlineStr">
        <is>
          <t>paiement à la carte|
télévision à la carte|
télévision à la demande|
paiement à la séance</t>
        </is>
      </c>
      <c r="AQ228" s="2" t="inlineStr">
        <is>
          <t>3|
3|
3|
3</t>
        </is>
      </c>
      <c r="AR228" s="2" t="inlineStr">
        <is>
          <t xml:space="preserve">|
|
|
</t>
        </is>
      </c>
      <c r="AS228" t="inlineStr">
        <is>
          <t>service de vidéocommunication diffusant des émissions commandées par le téléspectateur. Le paiement s'effectue à l'unité ou au temps de diffusion, grâce à un système de mesure informatique</t>
        </is>
      </c>
      <c r="AT228" t="inlineStr">
        <is>
          <t/>
        </is>
      </c>
      <c r="AU228" t="inlineStr">
        <is>
          <t/>
        </is>
      </c>
      <c r="AV228" t="inlineStr">
        <is>
          <t/>
        </is>
      </c>
      <c r="AW228" t="inlineStr">
        <is>
          <t/>
        </is>
      </c>
      <c r="AX228" t="inlineStr">
        <is>
          <t/>
        </is>
      </c>
      <c r="AY228" t="inlineStr">
        <is>
          <t/>
        </is>
      </c>
      <c r="AZ228" t="inlineStr">
        <is>
          <t/>
        </is>
      </c>
      <c r="BA228" t="inlineStr">
        <is>
          <t/>
        </is>
      </c>
      <c r="BB228" t="inlineStr">
        <is>
          <t/>
        </is>
      </c>
      <c r="BC228" t="inlineStr">
        <is>
          <t/>
        </is>
      </c>
      <c r="BD228" t="inlineStr">
        <is>
          <t/>
        </is>
      </c>
      <c r="BE228" t="inlineStr">
        <is>
          <t/>
        </is>
      </c>
      <c r="BF228" s="2" t="inlineStr">
        <is>
          <t>televisione pagata a consumo|
"vedi e paga"|
pagare per vedere</t>
        </is>
      </c>
      <c r="BG228" s="2" t="inlineStr">
        <is>
          <t>3|
3|
1</t>
        </is>
      </c>
      <c r="BH228" s="2" t="inlineStr">
        <is>
          <t xml:space="preserve">|
|
</t>
        </is>
      </c>
      <c r="BI228" t="inlineStr">
        <is>
          <t>Una variante della televisione a pagamento (pay TV), attraverso la quale è possibile acquistare un singolo programma alla volta</t>
        </is>
      </c>
      <c r="BJ228" t="inlineStr">
        <is>
          <t/>
        </is>
      </c>
      <c r="BK228" t="inlineStr">
        <is>
          <t/>
        </is>
      </c>
      <c r="BL228" t="inlineStr">
        <is>
          <t/>
        </is>
      </c>
      <c r="BM228" t="inlineStr">
        <is>
          <t/>
        </is>
      </c>
      <c r="BN228" t="inlineStr">
        <is>
          <t/>
        </is>
      </c>
      <c r="BO228" t="inlineStr">
        <is>
          <t/>
        </is>
      </c>
      <c r="BP228" t="inlineStr">
        <is>
          <t/>
        </is>
      </c>
      <c r="BQ228" t="inlineStr">
        <is>
          <t/>
        </is>
      </c>
      <c r="BR228" t="inlineStr">
        <is>
          <t/>
        </is>
      </c>
      <c r="BS228" t="inlineStr">
        <is>
          <t/>
        </is>
      </c>
      <c r="BT228" t="inlineStr">
        <is>
          <t/>
        </is>
      </c>
      <c r="BU228" t="inlineStr">
        <is>
          <t/>
        </is>
      </c>
      <c r="BV228" s="2" t="inlineStr">
        <is>
          <t>kiestelevisie</t>
        </is>
      </c>
      <c r="BW228" s="2" t="inlineStr">
        <is>
          <t>3</t>
        </is>
      </c>
      <c r="BX228" s="2" t="inlineStr">
        <is>
          <t/>
        </is>
      </c>
      <c r="BY228" t="inlineStr">
        <is>
          <t>televisie waarbij de kijker kiest uit een van te voren samengesteld programma en later betaalt</t>
        </is>
      </c>
      <c r="BZ228" t="inlineStr">
        <is>
          <t/>
        </is>
      </c>
      <c r="CA228" t="inlineStr">
        <is>
          <t/>
        </is>
      </c>
      <c r="CB228" t="inlineStr">
        <is>
          <t/>
        </is>
      </c>
      <c r="CC228" t="inlineStr">
        <is>
          <t/>
        </is>
      </c>
      <c r="CD228" s="2" t="inlineStr">
        <is>
          <t>veja-e-pague|
pagamento por visualização|
pagamento por sessão</t>
        </is>
      </c>
      <c r="CE228" s="2" t="inlineStr">
        <is>
          <t>2|
3|
2</t>
        </is>
      </c>
      <c r="CF228" s="2" t="inlineStr">
        <is>
          <t xml:space="preserve">|
|
</t>
        </is>
      </c>
      <c r="CG228" t="inlineStr">
        <is>
          <t>Programação especial oferecida pelo operador aos assinantes, mediante um pagamento extra.</t>
        </is>
      </c>
      <c r="CH228" t="inlineStr">
        <is>
          <t/>
        </is>
      </c>
      <c r="CI228" t="inlineStr">
        <is>
          <t/>
        </is>
      </c>
      <c r="CJ228" t="inlineStr">
        <is>
          <t/>
        </is>
      </c>
      <c r="CK228" t="inlineStr">
        <is>
          <t/>
        </is>
      </c>
      <c r="CL228" t="inlineStr">
        <is>
          <t/>
        </is>
      </c>
      <c r="CM228" t="inlineStr">
        <is>
          <t/>
        </is>
      </c>
      <c r="CN228" t="inlineStr">
        <is>
          <t/>
        </is>
      </c>
      <c r="CO228" t="inlineStr">
        <is>
          <t/>
        </is>
      </c>
      <c r="CP228" t="inlineStr">
        <is>
          <t/>
        </is>
      </c>
      <c r="CQ228" t="inlineStr">
        <is>
          <t/>
        </is>
      </c>
      <c r="CR228" t="inlineStr">
        <is>
          <t/>
        </is>
      </c>
      <c r="CS228" t="inlineStr">
        <is>
          <t/>
        </is>
      </c>
      <c r="CT228" s="2" t="inlineStr">
        <is>
          <t>beställ-tv|
betal-tv</t>
        </is>
      </c>
      <c r="CU228" s="2" t="inlineStr">
        <is>
          <t>3|
3</t>
        </is>
      </c>
      <c r="CV228" s="2" t="inlineStr">
        <is>
          <t xml:space="preserve">|
</t>
        </is>
      </c>
      <c r="CW228" t="inlineStr">
        <is>
          <t/>
        </is>
      </c>
    </row>
    <row r="229">
      <c r="A229" s="1" t="str">
        <f>HYPERLINK("https://iate.europa.eu/entry/result/933215/all", "933215")</f>
        <v>933215</v>
      </c>
      <c r="B229" t="inlineStr">
        <is>
          <t>EUROPEAN UNION;PRODUCTION, TECHNOLOGY AND RESEARCH</t>
        </is>
      </c>
      <c r="C229" t="inlineStr">
        <is>
          <t>EUROPEAN UNION|European Union law|EU law;PRODUCTION, TECHNOLOGY AND RESEARCH|research and intellectual property|intellectual property</t>
        </is>
      </c>
      <c r="D229" t="inlineStr">
        <is>
          <t>no</t>
        </is>
      </c>
      <c r="E229" t="inlineStr">
        <is>
          <t/>
        </is>
      </c>
      <c r="F229" t="inlineStr">
        <is>
          <t/>
        </is>
      </c>
      <c r="G229" t="inlineStr">
        <is>
          <t/>
        </is>
      </c>
      <c r="H229" t="inlineStr">
        <is>
          <t/>
        </is>
      </c>
      <c r="I229" t="inlineStr">
        <is>
          <t/>
        </is>
      </c>
      <c r="J229" t="inlineStr">
        <is>
          <t/>
        </is>
      </c>
      <c r="K229" t="inlineStr">
        <is>
          <t/>
        </is>
      </c>
      <c r="L229" t="inlineStr">
        <is>
          <t/>
        </is>
      </c>
      <c r="M229" t="inlineStr">
        <is>
          <t/>
        </is>
      </c>
      <c r="N229" t="inlineStr">
        <is>
          <t/>
        </is>
      </c>
      <c r="O229" t="inlineStr">
        <is>
          <t/>
        </is>
      </c>
      <c r="P229" t="inlineStr">
        <is>
          <t/>
        </is>
      </c>
      <c r="Q229" t="inlineStr">
        <is>
          <t/>
        </is>
      </c>
      <c r="R229" t="inlineStr">
        <is>
          <t/>
        </is>
      </c>
      <c r="S229" t="inlineStr">
        <is>
          <t/>
        </is>
      </c>
      <c r="T229" t="inlineStr">
        <is>
          <t/>
        </is>
      </c>
      <c r="U229" t="inlineStr">
        <is>
          <t/>
        </is>
      </c>
      <c r="V229" s="2" t="inlineStr">
        <is>
          <t>παρασιτικό αντίγραφο</t>
        </is>
      </c>
      <c r="W229" s="2" t="inlineStr">
        <is>
          <t>3</t>
        </is>
      </c>
      <c r="X229" s="2" t="inlineStr">
        <is>
          <t/>
        </is>
      </c>
      <c r="Y229" t="inlineStr">
        <is>
          <t/>
        </is>
      </c>
      <c r="Z229" s="2" t="inlineStr">
        <is>
          <t>parasitic copy</t>
        </is>
      </c>
      <c r="AA229" s="2" t="inlineStr">
        <is>
          <t>3</t>
        </is>
      </c>
      <c r="AB229" s="2" t="inlineStr">
        <is>
          <t/>
        </is>
      </c>
      <c r="AC229" t="inlineStr">
        <is>
          <t>a product which seeks to mislead the consumer to believe that he or she is buying a high-quality original by borrowing and combining certain distinctive features of the original product, thus creating a confusingly similar overall appearance</t>
        </is>
      </c>
      <c r="AD229" t="inlineStr">
        <is>
          <t/>
        </is>
      </c>
      <c r="AE229" t="inlineStr">
        <is>
          <t/>
        </is>
      </c>
      <c r="AF229" t="inlineStr">
        <is>
          <t/>
        </is>
      </c>
      <c r="AG229" t="inlineStr">
        <is>
          <t/>
        </is>
      </c>
      <c r="AH229" s="2" t="inlineStr">
        <is>
          <t>jäljendustoode</t>
        </is>
      </c>
      <c r="AI229" s="2" t="inlineStr">
        <is>
          <t>3</t>
        </is>
      </c>
      <c r="AJ229" s="2" t="inlineStr">
        <is>
          <t/>
        </is>
      </c>
      <c r="AK229" t="inlineStr">
        <is>
          <t>toode, mis pakendatakse sarnastesse pakenditesse, kasutatakse samu värvitoone ja kujunduselemente nagu originaaltotte puhul, samuti paigutatakse jäljendustooted müügilettidel teadlikult analoogsete toodete vahele</t>
        </is>
      </c>
      <c r="AL229" s="2" t="inlineStr">
        <is>
          <t>orjallinen jäljittely</t>
        </is>
      </c>
      <c r="AM229" s="2" t="inlineStr">
        <is>
          <t>2</t>
        </is>
      </c>
      <c r="AN229" s="2" t="inlineStr">
        <is>
          <t/>
        </is>
      </c>
      <c r="AO229" t="inlineStr">
        <is>
          <t/>
        </is>
      </c>
      <c r="AP229" s="2" t="inlineStr">
        <is>
          <t>copie parasite</t>
        </is>
      </c>
      <c r="AQ229" s="2" t="inlineStr">
        <is>
          <t>3</t>
        </is>
      </c>
      <c r="AR229" s="2" t="inlineStr">
        <is>
          <t/>
        </is>
      </c>
      <c r="AS229" t="inlineStr">
        <is>
          <t>Produit qui cherche à imiter un produit connu, mais qui en est suffisamment différent pour ne pas être une contrefaçon.</t>
        </is>
      </c>
      <c r="AT229" t="inlineStr">
        <is>
          <t/>
        </is>
      </c>
      <c r="AU229" t="inlineStr">
        <is>
          <t/>
        </is>
      </c>
      <c r="AV229" t="inlineStr">
        <is>
          <t/>
        </is>
      </c>
      <c r="AW229" t="inlineStr">
        <is>
          <t/>
        </is>
      </c>
      <c r="AX229" t="inlineStr">
        <is>
          <t/>
        </is>
      </c>
      <c r="AY229" t="inlineStr">
        <is>
          <t/>
        </is>
      </c>
      <c r="AZ229" t="inlineStr">
        <is>
          <t/>
        </is>
      </c>
      <c r="BA229" t="inlineStr">
        <is>
          <t/>
        </is>
      </c>
      <c r="BB229" t="inlineStr">
        <is>
          <t/>
        </is>
      </c>
      <c r="BC229" t="inlineStr">
        <is>
          <t/>
        </is>
      </c>
      <c r="BD229" t="inlineStr">
        <is>
          <t/>
        </is>
      </c>
      <c r="BE229" t="inlineStr">
        <is>
          <t/>
        </is>
      </c>
      <c r="BF229" t="inlineStr">
        <is>
          <t/>
        </is>
      </c>
      <c r="BG229" t="inlineStr">
        <is>
          <t/>
        </is>
      </c>
      <c r="BH229" t="inlineStr">
        <is>
          <t/>
        </is>
      </c>
      <c r="BI229" t="inlineStr">
        <is>
          <t/>
        </is>
      </c>
      <c r="BJ229" t="inlineStr">
        <is>
          <t/>
        </is>
      </c>
      <c r="BK229" t="inlineStr">
        <is>
          <t/>
        </is>
      </c>
      <c r="BL229" t="inlineStr">
        <is>
          <t/>
        </is>
      </c>
      <c r="BM229" t="inlineStr">
        <is>
          <t/>
        </is>
      </c>
      <c r="BN229" s="2" t="inlineStr">
        <is>
          <t>parazītiska kopija</t>
        </is>
      </c>
      <c r="BO229" s="2" t="inlineStr">
        <is>
          <t>3</t>
        </is>
      </c>
      <c r="BP229" s="2" t="inlineStr">
        <is>
          <t/>
        </is>
      </c>
      <c r="BQ229" t="inlineStr">
        <is>
          <t/>
        </is>
      </c>
      <c r="BR229" t="inlineStr">
        <is>
          <t/>
        </is>
      </c>
      <c r="BS229" t="inlineStr">
        <is>
          <t/>
        </is>
      </c>
      <c r="BT229" t="inlineStr">
        <is>
          <t/>
        </is>
      </c>
      <c r="BU229" t="inlineStr">
        <is>
          <t/>
        </is>
      </c>
      <c r="BV229" t="inlineStr">
        <is>
          <t/>
        </is>
      </c>
      <c r="BW229" t="inlineStr">
        <is>
          <t/>
        </is>
      </c>
      <c r="BX229" t="inlineStr">
        <is>
          <t/>
        </is>
      </c>
      <c r="BY229" t="inlineStr">
        <is>
          <t/>
        </is>
      </c>
      <c r="BZ229" t="inlineStr">
        <is>
          <t/>
        </is>
      </c>
      <c r="CA229" t="inlineStr">
        <is>
          <t/>
        </is>
      </c>
      <c r="CB229" t="inlineStr">
        <is>
          <t/>
        </is>
      </c>
      <c r="CC229" t="inlineStr">
        <is>
          <t/>
        </is>
      </c>
      <c r="CD229" t="inlineStr">
        <is>
          <t/>
        </is>
      </c>
      <c r="CE229" t="inlineStr">
        <is>
          <t/>
        </is>
      </c>
      <c r="CF229" t="inlineStr">
        <is>
          <t/>
        </is>
      </c>
      <c r="CG229" t="inlineStr">
        <is>
          <t/>
        </is>
      </c>
      <c r="CH229" t="inlineStr">
        <is>
          <t/>
        </is>
      </c>
      <c r="CI229" t="inlineStr">
        <is>
          <t/>
        </is>
      </c>
      <c r="CJ229" t="inlineStr">
        <is>
          <t/>
        </is>
      </c>
      <c r="CK229" t="inlineStr">
        <is>
          <t/>
        </is>
      </c>
      <c r="CL229" t="inlineStr">
        <is>
          <t/>
        </is>
      </c>
      <c r="CM229" t="inlineStr">
        <is>
          <t/>
        </is>
      </c>
      <c r="CN229" t="inlineStr">
        <is>
          <t/>
        </is>
      </c>
      <c r="CO229" t="inlineStr">
        <is>
          <t/>
        </is>
      </c>
      <c r="CP229" t="inlineStr">
        <is>
          <t/>
        </is>
      </c>
      <c r="CQ229" t="inlineStr">
        <is>
          <t/>
        </is>
      </c>
      <c r="CR229" t="inlineStr">
        <is>
          <t/>
        </is>
      </c>
      <c r="CS229" t="inlineStr">
        <is>
          <t/>
        </is>
      </c>
      <c r="CT229" t="inlineStr">
        <is>
          <t/>
        </is>
      </c>
      <c r="CU229" t="inlineStr">
        <is>
          <t/>
        </is>
      </c>
      <c r="CV229" t="inlineStr">
        <is>
          <t/>
        </is>
      </c>
      <c r="CW229" t="inlineStr">
        <is>
          <t/>
        </is>
      </c>
    </row>
    <row r="230">
      <c r="A230" s="1" t="str">
        <f>HYPERLINK("https://iate.europa.eu/entry/result/763326/all", "763326")</f>
        <v>763326</v>
      </c>
      <c r="B230" t="inlineStr">
        <is>
          <t>PRODUCTION, TECHNOLOGY AND RESEARCH</t>
        </is>
      </c>
      <c r="C230" t="inlineStr">
        <is>
          <t>PRODUCTION, TECHNOLOGY AND RESEARCH|research and intellectual property|intellectual property</t>
        </is>
      </c>
      <c r="D230" t="inlineStr">
        <is>
          <t>no</t>
        </is>
      </c>
      <c r="E230" t="inlineStr">
        <is>
          <t/>
        </is>
      </c>
      <c r="F230" t="inlineStr">
        <is>
          <t/>
        </is>
      </c>
      <c r="G230" t="inlineStr">
        <is>
          <t/>
        </is>
      </c>
      <c r="H230" t="inlineStr">
        <is>
          <t/>
        </is>
      </c>
      <c r="I230" t="inlineStr">
        <is>
          <t/>
        </is>
      </c>
      <c r="J230" t="inlineStr">
        <is>
          <t/>
        </is>
      </c>
      <c r="K230" t="inlineStr">
        <is>
          <t/>
        </is>
      </c>
      <c r="L230" t="inlineStr">
        <is>
          <t/>
        </is>
      </c>
      <c r="M230" t="inlineStr">
        <is>
          <t/>
        </is>
      </c>
      <c r="N230" s="2" t="inlineStr">
        <is>
          <t>ikkenyhedsskadelig disposition</t>
        </is>
      </c>
      <c r="O230" s="2" t="inlineStr">
        <is>
          <t>4</t>
        </is>
      </c>
      <c r="P230" s="2" t="inlineStr">
        <is>
          <t/>
        </is>
      </c>
      <c r="Q230" t="inlineStr">
        <is>
          <t>Der meddeles kun patent på opfindelser, der er nye i forhold til, hvad der var kendt på ansøgningstidspunktet. Enhver form for tidligere offentliggørelse er således "nyhedsskadelig", med mindre den har fundet sted ved åbenbart misbrug i forhold til ansøgeren eller ved en officielt anerkendt international udstilling ("ikkenyhedsskadelige dispositioner"). (Den europæiske patentkonvention af 1973, art. 55)</t>
        </is>
      </c>
      <c r="R230" s="2" t="inlineStr">
        <is>
          <t>unschädliche Offenbarung</t>
        </is>
      </c>
      <c r="S230" s="2" t="inlineStr">
        <is>
          <t>3</t>
        </is>
      </c>
      <c r="T230" s="2" t="inlineStr">
        <is>
          <t/>
        </is>
      </c>
      <c r="U230" t="inlineStr">
        <is>
          <t/>
        </is>
      </c>
      <c r="V230" t="inlineStr">
        <is>
          <t/>
        </is>
      </c>
      <c r="W230" t="inlineStr">
        <is>
          <t/>
        </is>
      </c>
      <c r="X230" t="inlineStr">
        <is>
          <t/>
        </is>
      </c>
      <c r="Y230" t="inlineStr">
        <is>
          <t/>
        </is>
      </c>
      <c r="Z230" s="2" t="inlineStr">
        <is>
          <t>non-prejudicial disclosure</t>
        </is>
      </c>
      <c r="AA230" s="2" t="inlineStr">
        <is>
          <t>1</t>
        </is>
      </c>
      <c r="AB230" s="2" t="inlineStr">
        <is>
          <t/>
        </is>
      </c>
      <c r="AC230" t="inlineStr">
        <is>
          <t/>
        </is>
      </c>
      <c r="AD230" t="inlineStr">
        <is>
          <t/>
        </is>
      </c>
      <c r="AE230" t="inlineStr">
        <is>
          <t/>
        </is>
      </c>
      <c r="AF230" t="inlineStr">
        <is>
          <t/>
        </is>
      </c>
      <c r="AG230" t="inlineStr">
        <is>
          <t/>
        </is>
      </c>
      <c r="AH230" t="inlineStr">
        <is>
          <t/>
        </is>
      </c>
      <c r="AI230" t="inlineStr">
        <is>
          <t/>
        </is>
      </c>
      <c r="AJ230" t="inlineStr">
        <is>
          <t/>
        </is>
      </c>
      <c r="AK230" t="inlineStr">
        <is>
          <t/>
        </is>
      </c>
      <c r="AL230" t="inlineStr">
        <is>
          <t/>
        </is>
      </c>
      <c r="AM230" t="inlineStr">
        <is>
          <t/>
        </is>
      </c>
      <c r="AN230" t="inlineStr">
        <is>
          <t/>
        </is>
      </c>
      <c r="AO230" t="inlineStr">
        <is>
          <t/>
        </is>
      </c>
      <c r="AP230" s="2" t="inlineStr">
        <is>
          <t>divulgation inopposable|
divulgation non opposable</t>
        </is>
      </c>
      <c r="AQ230" s="2" t="inlineStr">
        <is>
          <t>2|
2</t>
        </is>
      </c>
      <c r="AR230" s="2" t="inlineStr">
        <is>
          <t xml:space="preserve">|
</t>
        </is>
      </c>
      <c r="AS230" t="inlineStr">
        <is>
          <t/>
        </is>
      </c>
      <c r="AT230" t="inlineStr">
        <is>
          <t/>
        </is>
      </c>
      <c r="AU230" t="inlineStr">
        <is>
          <t/>
        </is>
      </c>
      <c r="AV230" t="inlineStr">
        <is>
          <t/>
        </is>
      </c>
      <c r="AW230" t="inlineStr">
        <is>
          <t/>
        </is>
      </c>
      <c r="AX230" t="inlineStr">
        <is>
          <t/>
        </is>
      </c>
      <c r="AY230" t="inlineStr">
        <is>
          <t/>
        </is>
      </c>
      <c r="AZ230" t="inlineStr">
        <is>
          <t/>
        </is>
      </c>
      <c r="BA230" t="inlineStr">
        <is>
          <t/>
        </is>
      </c>
      <c r="BB230" t="inlineStr">
        <is>
          <t/>
        </is>
      </c>
      <c r="BC230" t="inlineStr">
        <is>
          <t/>
        </is>
      </c>
      <c r="BD230" t="inlineStr">
        <is>
          <t/>
        </is>
      </c>
      <c r="BE230" t="inlineStr">
        <is>
          <t/>
        </is>
      </c>
      <c r="BF230" s="2" t="inlineStr">
        <is>
          <t>divulgazione non preclusiva</t>
        </is>
      </c>
      <c r="BG230" s="2" t="inlineStr">
        <is>
          <t>2</t>
        </is>
      </c>
      <c r="BH230" s="2" t="inlineStr">
        <is>
          <t/>
        </is>
      </c>
      <c r="BI230" t="inlineStr">
        <is>
          <t/>
        </is>
      </c>
      <c r="BJ230" t="inlineStr">
        <is>
          <t/>
        </is>
      </c>
      <c r="BK230" t="inlineStr">
        <is>
          <t/>
        </is>
      </c>
      <c r="BL230" t="inlineStr">
        <is>
          <t/>
        </is>
      </c>
      <c r="BM230" t="inlineStr">
        <is>
          <t/>
        </is>
      </c>
      <c r="BN230" t="inlineStr">
        <is>
          <t/>
        </is>
      </c>
      <c r="BO230" t="inlineStr">
        <is>
          <t/>
        </is>
      </c>
      <c r="BP230" t="inlineStr">
        <is>
          <t/>
        </is>
      </c>
      <c r="BQ230" t="inlineStr">
        <is>
          <t/>
        </is>
      </c>
      <c r="BR230" t="inlineStr">
        <is>
          <t/>
        </is>
      </c>
      <c r="BS230" t="inlineStr">
        <is>
          <t/>
        </is>
      </c>
      <c r="BT230" t="inlineStr">
        <is>
          <t/>
        </is>
      </c>
      <c r="BU230" t="inlineStr">
        <is>
          <t/>
        </is>
      </c>
      <c r="BV230" s="2" t="inlineStr">
        <is>
          <t>onschadelijke publicatie</t>
        </is>
      </c>
      <c r="BW230" s="2" t="inlineStr">
        <is>
          <t>2</t>
        </is>
      </c>
      <c r="BX230" s="2" t="inlineStr">
        <is>
          <t/>
        </is>
      </c>
      <c r="BY230" t="inlineStr">
        <is>
          <t>zie DK_NOTES</t>
        </is>
      </c>
      <c r="BZ230" t="inlineStr">
        <is>
          <t/>
        </is>
      </c>
      <c r="CA230" t="inlineStr">
        <is>
          <t/>
        </is>
      </c>
      <c r="CB230" t="inlineStr">
        <is>
          <t/>
        </is>
      </c>
      <c r="CC230" t="inlineStr">
        <is>
          <t/>
        </is>
      </c>
      <c r="CD230" t="inlineStr">
        <is>
          <t/>
        </is>
      </c>
      <c r="CE230" t="inlineStr">
        <is>
          <t/>
        </is>
      </c>
      <c r="CF230" t="inlineStr">
        <is>
          <t/>
        </is>
      </c>
      <c r="CG230" t="inlineStr">
        <is>
          <t/>
        </is>
      </c>
      <c r="CH230" t="inlineStr">
        <is>
          <t/>
        </is>
      </c>
      <c r="CI230" t="inlineStr">
        <is>
          <t/>
        </is>
      </c>
      <c r="CJ230" t="inlineStr">
        <is>
          <t/>
        </is>
      </c>
      <c r="CK230" t="inlineStr">
        <is>
          <t/>
        </is>
      </c>
      <c r="CL230" t="inlineStr">
        <is>
          <t/>
        </is>
      </c>
      <c r="CM230" t="inlineStr">
        <is>
          <t/>
        </is>
      </c>
      <c r="CN230" t="inlineStr">
        <is>
          <t/>
        </is>
      </c>
      <c r="CO230" t="inlineStr">
        <is>
          <t/>
        </is>
      </c>
      <c r="CP230" t="inlineStr">
        <is>
          <t/>
        </is>
      </c>
      <c r="CQ230" t="inlineStr">
        <is>
          <t/>
        </is>
      </c>
      <c r="CR230" t="inlineStr">
        <is>
          <t/>
        </is>
      </c>
      <c r="CS230" t="inlineStr">
        <is>
          <t/>
        </is>
      </c>
      <c r="CT230" s="2" t="inlineStr">
        <is>
          <t>offentliggörande som ej utgör nyhetshinder</t>
        </is>
      </c>
      <c r="CU230" s="2" t="inlineStr">
        <is>
          <t>2</t>
        </is>
      </c>
      <c r="CV230" s="2" t="inlineStr">
        <is>
          <t/>
        </is>
      </c>
      <c r="CW230" t="inlineStr">
        <is>
          <t/>
        </is>
      </c>
    </row>
    <row r="231">
      <c r="A231" s="1" t="str">
        <f>HYPERLINK("https://iate.europa.eu/entry/result/3518405/all", "3518405")</f>
        <v>3518405</v>
      </c>
      <c r="B231" t="inlineStr">
        <is>
          <t>EDUCATION AND COMMUNICATIONS;PRODUCTION, TECHNOLOGY AND RESEARCH</t>
        </is>
      </c>
      <c r="C231" t="inlineStr">
        <is>
          <t>EDUCATION AND COMMUNICATIONS|communications;EDUCATION AND COMMUNICATIONS|information technology and data processing;PRODUCTION, TECHNOLOGY AND RESEARCH|research and intellectual property|intellectual property</t>
        </is>
      </c>
      <c r="D231" t="inlineStr">
        <is>
          <t>yes</t>
        </is>
      </c>
      <c r="E231" t="inlineStr">
        <is>
          <t/>
        </is>
      </c>
      <c r="F231" s="2" t="inlineStr">
        <is>
          <t>многотериториален лиценз</t>
        </is>
      </c>
      <c r="G231" s="2" t="inlineStr">
        <is>
          <t>3</t>
        </is>
      </c>
      <c r="H231" s="2" t="inlineStr">
        <is>
          <t/>
        </is>
      </c>
      <c r="I231" t="inlineStr">
        <is>
          <t/>
        </is>
      </c>
      <c r="J231" s="2" t="inlineStr">
        <is>
          <t>licence pro více území</t>
        </is>
      </c>
      <c r="K231" s="2" t="inlineStr">
        <is>
          <t>3</t>
        </is>
      </c>
      <c r="L231" s="2" t="inlineStr">
        <is>
          <t/>
        </is>
      </c>
      <c r="M231" t="inlineStr">
        <is>
          <t>licence, která se vztahuje na území více než jednoho členského státu</t>
        </is>
      </c>
      <c r="N231" s="2" t="inlineStr">
        <is>
          <t>multiterritorial licens</t>
        </is>
      </c>
      <c r="O231" s="2" t="inlineStr">
        <is>
          <t>3</t>
        </is>
      </c>
      <c r="P231" s="2" t="inlineStr">
        <is>
          <t/>
        </is>
      </c>
      <c r="Q231" t="inlineStr">
        <is>
          <t>en licens, som omfatter mere end én medlemsstats territoriale område</t>
        </is>
      </c>
      <c r="R231" s="2" t="inlineStr">
        <is>
          <t>Mehrgebietslizenz</t>
        </is>
      </c>
      <c r="S231" s="2" t="inlineStr">
        <is>
          <t>3</t>
        </is>
      </c>
      <c r="T231" s="2" t="inlineStr">
        <is>
          <t/>
        </is>
      </c>
      <c r="U231" t="inlineStr">
        <is>
          <t>eine Lizenz, die sich auf das Hoheitsgebiet von mehr als einem Mitgliedstaat erstreckt</t>
        </is>
      </c>
      <c r="V231" s="2" t="inlineStr">
        <is>
          <t>πολυεδαφική άδεια</t>
        </is>
      </c>
      <c r="W231" s="2" t="inlineStr">
        <is>
          <t>4</t>
        </is>
      </c>
      <c r="X231" s="2" t="inlineStr">
        <is>
          <t/>
        </is>
      </c>
      <c r="Y231" t="inlineStr">
        <is>
          <t>άδεια που καλύπτει την επικράτεια περισσότερων του ενός κρατών μελών</t>
        </is>
      </c>
      <c r="Z231" s="2" t="inlineStr">
        <is>
          <t>multi-territorial licensing|
multi-territorial licence</t>
        </is>
      </c>
      <c r="AA231" s="2" t="inlineStr">
        <is>
          <t>1|
3</t>
        </is>
      </c>
      <c r="AB231" s="2" t="inlineStr">
        <is>
          <t xml:space="preserve">|
</t>
        </is>
      </c>
      <c r="AC231" t="inlineStr">
        <is>
          <t/>
        </is>
      </c>
      <c r="AD231" s="2" t="inlineStr">
        <is>
          <t>licencia multiterritorial</t>
        </is>
      </c>
      <c r="AE231" s="2" t="inlineStr">
        <is>
          <t>3</t>
        </is>
      </c>
      <c r="AF231" s="2" t="inlineStr">
        <is>
          <t/>
        </is>
      </c>
      <c r="AG231" t="inlineStr">
        <is>
          <t/>
        </is>
      </c>
      <c r="AH231" s="2" t="inlineStr">
        <is>
          <t>multiterritoriaalne litsents</t>
        </is>
      </c>
      <c r="AI231" s="2" t="inlineStr">
        <is>
          <t>3</t>
        </is>
      </c>
      <c r="AJ231" s="2" t="inlineStr">
        <is>
          <t/>
        </is>
      </c>
      <c r="AK231" t="inlineStr">
        <is>
          <t>litsents, mis hõlmab rohkem kui ühe liikmesriigi territooriumi</t>
        </is>
      </c>
      <c r="AL231" s="2" t="inlineStr">
        <is>
          <t>usean valtion alueen kattava lisenssi</t>
        </is>
      </c>
      <c r="AM231" s="2" t="inlineStr">
        <is>
          <t>3</t>
        </is>
      </c>
      <c r="AN231" s="2" t="inlineStr">
        <is>
          <t/>
        </is>
      </c>
      <c r="AO231" t="inlineStr">
        <is>
          <t/>
        </is>
      </c>
      <c r="AP231" s="2" t="inlineStr">
        <is>
          <t>licence multiterritoriale</t>
        </is>
      </c>
      <c r="AQ231" s="2" t="inlineStr">
        <is>
          <t>3</t>
        </is>
      </c>
      <c r="AR231" s="2" t="inlineStr">
        <is>
          <t/>
        </is>
      </c>
      <c r="AS231" t="inlineStr">
        <is>
          <t/>
        </is>
      </c>
      <c r="AT231" s="2" t="inlineStr">
        <is>
          <t>ceadúnas ilchríochach</t>
        </is>
      </c>
      <c r="AU231" s="2" t="inlineStr">
        <is>
          <t>3</t>
        </is>
      </c>
      <c r="AV231" s="2" t="inlineStr">
        <is>
          <t/>
        </is>
      </c>
      <c r="AW231" t="inlineStr">
        <is>
          <t/>
        </is>
      </c>
      <c r="AX231" s="2" t="inlineStr">
        <is>
          <t>odobrenje za više državnih područja</t>
        </is>
      </c>
      <c r="AY231" s="2" t="inlineStr">
        <is>
          <t>3</t>
        </is>
      </c>
      <c r="AZ231" s="2" t="inlineStr">
        <is>
          <t/>
        </is>
      </c>
      <c r="BA231" t="inlineStr">
        <is>
          <t>odobrenje koje pokriva državna područja više od jedne države članice</t>
        </is>
      </c>
      <c r="BB231" s="2" t="inlineStr">
        <is>
          <t>több területre kiterjedő hatályú engedélyezés</t>
        </is>
      </c>
      <c r="BC231" s="2" t="inlineStr">
        <is>
          <t>3</t>
        </is>
      </c>
      <c r="BD231" s="2" t="inlineStr">
        <is>
          <t/>
        </is>
      </c>
      <c r="BE231" t="inlineStr">
        <is>
          <t>a szerzők zeneműveinek online, egynél több tagállam területére kiterjedő felhasználásának közös jogkezelő szervezetek általi engedélyezése</t>
        </is>
      </c>
      <c r="BF231" s="2" t="inlineStr">
        <is>
          <t>licenza multiterritoriale</t>
        </is>
      </c>
      <c r="BG231" s="2" t="inlineStr">
        <is>
          <t>3</t>
        </is>
      </c>
      <c r="BH231" s="2" t="inlineStr">
        <is>
          <t/>
        </is>
      </c>
      <c r="BI231" t="inlineStr">
        <is>
          <t/>
        </is>
      </c>
      <c r="BJ231" s="2" t="inlineStr">
        <is>
          <t>daugiateritorė licencija</t>
        </is>
      </c>
      <c r="BK231" s="2" t="inlineStr">
        <is>
          <t>3</t>
        </is>
      </c>
      <c r="BL231" s="2" t="inlineStr">
        <is>
          <t/>
        </is>
      </c>
      <c r="BM231" t="inlineStr">
        <is>
          <t/>
        </is>
      </c>
      <c r="BN231" s="2" t="inlineStr">
        <is>
          <t>daudzteritoriāla licence</t>
        </is>
      </c>
      <c r="BO231" s="2" t="inlineStr">
        <is>
          <t>3</t>
        </is>
      </c>
      <c r="BP231" s="2" t="inlineStr">
        <is>
          <t/>
        </is>
      </c>
      <c r="BQ231" t="inlineStr">
        <is>
          <t/>
        </is>
      </c>
      <c r="BR231" s="2" t="inlineStr">
        <is>
          <t>liċenzja multiterritorjali</t>
        </is>
      </c>
      <c r="BS231" s="2" t="inlineStr">
        <is>
          <t>3</t>
        </is>
      </c>
      <c r="BT231" s="2" t="inlineStr">
        <is>
          <t/>
        </is>
      </c>
      <c r="BU231" t="inlineStr">
        <is>
          <t/>
        </is>
      </c>
      <c r="BV231" s="2" t="inlineStr">
        <is>
          <t>multiterritoriale licentie</t>
        </is>
      </c>
      <c r="BW231" s="2" t="inlineStr">
        <is>
          <t>3</t>
        </is>
      </c>
      <c r="BX231" s="2" t="inlineStr">
        <is>
          <t/>
        </is>
      </c>
      <c r="BY231" t="inlineStr">
        <is>
          <t/>
        </is>
      </c>
      <c r="BZ231" s="2" t="inlineStr">
        <is>
          <t>licencja wieloterytorialna</t>
        </is>
      </c>
      <c r="CA231" s="2" t="inlineStr">
        <is>
          <t>3</t>
        </is>
      </c>
      <c r="CB231" s="2" t="inlineStr">
        <is>
          <t/>
        </is>
      </c>
      <c r="CC231" t="inlineStr">
        <is>
          <t>licencja, która obejmuje terytorium więcej niż jednego państwa członkowskiego</t>
        </is>
      </c>
      <c r="CD231" s="2" t="inlineStr">
        <is>
          <t>licença multiterritorial</t>
        </is>
      </c>
      <c r="CE231" s="2" t="inlineStr">
        <is>
          <t>3</t>
        </is>
      </c>
      <c r="CF231" s="2" t="inlineStr">
        <is>
          <t/>
        </is>
      </c>
      <c r="CG231" t="inlineStr">
        <is>
          <t>Licença que abrange o território de mais do que um Estado-Membro.</t>
        </is>
      </c>
      <c r="CH231" s="2" t="inlineStr">
        <is>
          <t>licență multiteritorială</t>
        </is>
      </c>
      <c r="CI231" s="2" t="inlineStr">
        <is>
          <t>2</t>
        </is>
      </c>
      <c r="CJ231" s="2" t="inlineStr">
        <is>
          <t/>
        </is>
      </c>
      <c r="CK231" t="inlineStr">
        <is>
          <t>o licență care acoperă teritoriul a mai mult de un stat membru</t>
        </is>
      </c>
      <c r="CL231" s="2" t="inlineStr">
        <is>
          <t>multiteritoriálna licencia</t>
        </is>
      </c>
      <c r="CM231" s="2" t="inlineStr">
        <is>
          <t>3</t>
        </is>
      </c>
      <c r="CN231" s="2" t="inlineStr">
        <is>
          <t/>
        </is>
      </c>
      <c r="CO231" t="inlineStr">
        <is>
          <t>licencia, ktorá sa vzťahuje na územie viac než jedného členského štátu</t>
        </is>
      </c>
      <c r="CP231" s="2" t="inlineStr">
        <is>
          <t>večozemeljska licenca</t>
        </is>
      </c>
      <c r="CQ231" s="2" t="inlineStr">
        <is>
          <t>3</t>
        </is>
      </c>
      <c r="CR231" s="2" t="inlineStr">
        <is>
          <t/>
        </is>
      </c>
      <c r="CS231" t="inlineStr">
        <is>
          <t/>
        </is>
      </c>
      <c r="CT231" s="2" t="inlineStr">
        <is>
          <t>gränsöverskridande licens|
licens för flera länder</t>
        </is>
      </c>
      <c r="CU231" s="2" t="inlineStr">
        <is>
          <t>3|
2</t>
        </is>
      </c>
      <c r="CV231" s="2" t="inlineStr">
        <is>
          <t xml:space="preserve">|
</t>
        </is>
      </c>
      <c r="CW231" t="inlineStr">
        <is>
          <t>licens som täcker fler än en medlemsstats territorium</t>
        </is>
      </c>
    </row>
    <row r="232">
      <c r="A232" s="1" t="str">
        <f>HYPERLINK("https://iate.europa.eu/entry/result/754260/all", "754260")</f>
        <v>754260</v>
      </c>
      <c r="B232" t="inlineStr">
        <is>
          <t>EUROPEAN UNION;LAW;ECONOMICS;TRADE;FINANCE</t>
        </is>
      </c>
      <c r="C232" t="inlineStr">
        <is>
          <t>EUROPEAN UNION|EU institutions and European civil service|EU institution;LAW;ECONOMICS;TRADE|trade policy;FINANCE</t>
        </is>
      </c>
      <c r="D232" t="inlineStr">
        <is>
          <t>no</t>
        </is>
      </c>
      <c r="E232" t="inlineStr">
        <is>
          <t/>
        </is>
      </c>
      <c r="F232" t="inlineStr">
        <is>
          <t/>
        </is>
      </c>
      <c r="G232" t="inlineStr">
        <is>
          <t/>
        </is>
      </c>
      <c r="H232" t="inlineStr">
        <is>
          <t/>
        </is>
      </c>
      <c r="I232" t="inlineStr">
        <is>
          <t/>
        </is>
      </c>
      <c r="J232" t="inlineStr">
        <is>
          <t/>
        </is>
      </c>
      <c r="K232" t="inlineStr">
        <is>
          <t/>
        </is>
      </c>
      <c r="L232" t="inlineStr">
        <is>
          <t/>
        </is>
      </c>
      <c r="M232" t="inlineStr">
        <is>
          <t/>
        </is>
      </c>
      <c r="N232" t="inlineStr">
        <is>
          <t/>
        </is>
      </c>
      <c r="O232" t="inlineStr">
        <is>
          <t/>
        </is>
      </c>
      <c r="P232" t="inlineStr">
        <is>
          <t/>
        </is>
      </c>
      <c r="Q232" t="inlineStr">
        <is>
          <t/>
        </is>
      </c>
      <c r="R232" s="2" t="inlineStr">
        <is>
          <t>entgangener Gewinn|
Gewinnausfall|
Verlust an Einnahmen</t>
        </is>
      </c>
      <c r="S232" s="2" t="inlineStr">
        <is>
          <t>3|
3|
3</t>
        </is>
      </c>
      <c r="T232" s="2" t="inlineStr">
        <is>
          <t xml:space="preserve">|
|
</t>
        </is>
      </c>
      <c r="U232" t="inlineStr">
        <is>
          <t/>
        </is>
      </c>
      <c r="V232" s="2" t="inlineStr">
        <is>
          <t>διαφυγόν κέρδος</t>
        </is>
      </c>
      <c r="W232" s="2" t="inlineStr">
        <is>
          <t>3</t>
        </is>
      </c>
      <c r="X232" s="2" t="inlineStr">
        <is>
          <t/>
        </is>
      </c>
      <c r="Y232" t="inlineStr">
        <is>
          <t/>
        </is>
      </c>
      <c r="Z232" s="2" t="inlineStr">
        <is>
          <t>loss of profits|
lost profits</t>
        </is>
      </c>
      <c r="AA232" s="2" t="inlineStr">
        <is>
          <t>2|
2</t>
        </is>
      </c>
      <c r="AB232" s="2" t="inlineStr">
        <is>
          <t xml:space="preserve">|
</t>
        </is>
      </c>
      <c r="AC232" t="inlineStr">
        <is>
          <t/>
        </is>
      </c>
      <c r="AD232" s="2" t="inlineStr">
        <is>
          <t>lucro cesante</t>
        </is>
      </c>
      <c r="AE232" s="2" t="inlineStr">
        <is>
          <t>3</t>
        </is>
      </c>
      <c r="AF232" s="2" t="inlineStr">
        <is>
          <t/>
        </is>
      </c>
      <c r="AG232" t="inlineStr">
        <is>
          <t>"Ganancia o beneficio que se ha dejado de obtener a consecuencia de la actuación de un tercero. Beneficio o utilidad que se habría conseguido de haber empleado directamente un capital durante el tiempo que ha estado destinado a un préstamo, empréstito o mutuo. (...) El lucro cesante es la base para el pago de los intereses." (Diccionario de Finanzas y Banca)</t>
        </is>
      </c>
      <c r="AH232" t="inlineStr">
        <is>
          <t/>
        </is>
      </c>
      <c r="AI232" t="inlineStr">
        <is>
          <t/>
        </is>
      </c>
      <c r="AJ232" t="inlineStr">
        <is>
          <t/>
        </is>
      </c>
      <c r="AK232" t="inlineStr">
        <is>
          <t/>
        </is>
      </c>
      <c r="AL232" s="2" t="inlineStr">
        <is>
          <t>saamatta jäänyt voitto|
ansionmenetys|
tulonmenetys</t>
        </is>
      </c>
      <c r="AM232" s="2" t="inlineStr">
        <is>
          <t>2|
2|
2</t>
        </is>
      </c>
      <c r="AN232" s="2" t="inlineStr">
        <is>
          <t xml:space="preserve">|
|
</t>
        </is>
      </c>
      <c r="AO232" t="inlineStr">
        <is>
          <t>ansionmenetys' tarkoittaa esim. luonnollisen henkilön sairastumisen tms. johdosta kärsimää, tulonhankinnan keskeytymisestä aiheutuvaa tappiota</t>
        </is>
      </c>
      <c r="AP232" s="2" t="inlineStr">
        <is>
          <t>manque à gagner</t>
        </is>
      </c>
      <c r="AQ232" s="2" t="inlineStr">
        <is>
          <t>1</t>
        </is>
      </c>
      <c r="AR232" s="2" t="inlineStr">
        <is>
          <t/>
        </is>
      </c>
      <c r="AS232" t="inlineStr">
        <is>
          <t/>
        </is>
      </c>
      <c r="AT232" t="inlineStr">
        <is>
          <t/>
        </is>
      </c>
      <c r="AU232" t="inlineStr">
        <is>
          <t/>
        </is>
      </c>
      <c r="AV232" t="inlineStr">
        <is>
          <t/>
        </is>
      </c>
      <c r="AW232" t="inlineStr">
        <is>
          <t/>
        </is>
      </c>
      <c r="AX232" t="inlineStr">
        <is>
          <t/>
        </is>
      </c>
      <c r="AY232" t="inlineStr">
        <is>
          <t/>
        </is>
      </c>
      <c r="AZ232" t="inlineStr">
        <is>
          <t/>
        </is>
      </c>
      <c r="BA232" t="inlineStr">
        <is>
          <t/>
        </is>
      </c>
      <c r="BB232" t="inlineStr">
        <is>
          <t/>
        </is>
      </c>
      <c r="BC232" t="inlineStr">
        <is>
          <t/>
        </is>
      </c>
      <c r="BD232" t="inlineStr">
        <is>
          <t/>
        </is>
      </c>
      <c r="BE232" t="inlineStr">
        <is>
          <t/>
        </is>
      </c>
      <c r="BF232" s="2" t="inlineStr">
        <is>
          <t>lucro cessante</t>
        </is>
      </c>
      <c r="BG232" s="2" t="inlineStr">
        <is>
          <t>2</t>
        </is>
      </c>
      <c r="BH232" s="2" t="inlineStr">
        <is>
          <t/>
        </is>
      </c>
      <c r="BI232" t="inlineStr">
        <is>
          <t>Mancato accrescimento patrimoniale, temporaneo o permanente, totale o parziale, conseguente al verificarsi di un sinistro e solitamente, a titolo di perdita di capacita lavorativa, oppure per la forzata disattivazione di una fonte di reddito.</t>
        </is>
      </c>
      <c r="BJ232" t="inlineStr">
        <is>
          <t/>
        </is>
      </c>
      <c r="BK232" t="inlineStr">
        <is>
          <t/>
        </is>
      </c>
      <c r="BL232" t="inlineStr">
        <is>
          <t/>
        </is>
      </c>
      <c r="BM232" t="inlineStr">
        <is>
          <t/>
        </is>
      </c>
      <c r="BN232" t="inlineStr">
        <is>
          <t/>
        </is>
      </c>
      <c r="BO232" t="inlineStr">
        <is>
          <t/>
        </is>
      </c>
      <c r="BP232" t="inlineStr">
        <is>
          <t/>
        </is>
      </c>
      <c r="BQ232" t="inlineStr">
        <is>
          <t/>
        </is>
      </c>
      <c r="BR232" t="inlineStr">
        <is>
          <t/>
        </is>
      </c>
      <c r="BS232" t="inlineStr">
        <is>
          <t/>
        </is>
      </c>
      <c r="BT232" t="inlineStr">
        <is>
          <t/>
        </is>
      </c>
      <c r="BU232" t="inlineStr">
        <is>
          <t/>
        </is>
      </c>
      <c r="BV232" s="2" t="inlineStr">
        <is>
          <t>winstderving</t>
        </is>
      </c>
      <c r="BW232" s="2" t="inlineStr">
        <is>
          <t>2</t>
        </is>
      </c>
      <c r="BX232" s="2" t="inlineStr">
        <is>
          <t/>
        </is>
      </c>
      <c r="BY232" t="inlineStr">
        <is>
          <t/>
        </is>
      </c>
      <c r="BZ232" t="inlineStr">
        <is>
          <t/>
        </is>
      </c>
      <c r="CA232" t="inlineStr">
        <is>
          <t/>
        </is>
      </c>
      <c r="CB232" t="inlineStr">
        <is>
          <t/>
        </is>
      </c>
      <c r="CC232" t="inlineStr">
        <is>
          <t/>
        </is>
      </c>
      <c r="CD232" s="2" t="inlineStr">
        <is>
          <t>lucros cessantes</t>
        </is>
      </c>
      <c r="CE232" s="2" t="inlineStr">
        <is>
          <t>2</t>
        </is>
      </c>
      <c r="CF232" s="2" t="inlineStr">
        <is>
          <t/>
        </is>
      </c>
      <c r="CG232" t="inlineStr">
        <is>
          <t>Perda de benefícios que normalmente se realizariam.</t>
        </is>
      </c>
      <c r="CH232" t="inlineStr">
        <is>
          <t/>
        </is>
      </c>
      <c r="CI232" t="inlineStr">
        <is>
          <t/>
        </is>
      </c>
      <c r="CJ232" t="inlineStr">
        <is>
          <t/>
        </is>
      </c>
      <c r="CK232" t="inlineStr">
        <is>
          <t/>
        </is>
      </c>
      <c r="CL232" t="inlineStr">
        <is>
          <t/>
        </is>
      </c>
      <c r="CM232" t="inlineStr">
        <is>
          <t/>
        </is>
      </c>
      <c r="CN232" t="inlineStr">
        <is>
          <t/>
        </is>
      </c>
      <c r="CO232" t="inlineStr">
        <is>
          <t/>
        </is>
      </c>
      <c r="CP232" t="inlineStr">
        <is>
          <t/>
        </is>
      </c>
      <c r="CQ232" t="inlineStr">
        <is>
          <t/>
        </is>
      </c>
      <c r="CR232" t="inlineStr">
        <is>
          <t/>
        </is>
      </c>
      <c r="CS232" t="inlineStr">
        <is>
          <t/>
        </is>
      </c>
      <c r="CT232" t="inlineStr">
        <is>
          <t/>
        </is>
      </c>
      <c r="CU232" t="inlineStr">
        <is>
          <t/>
        </is>
      </c>
      <c r="CV232" t="inlineStr">
        <is>
          <t/>
        </is>
      </c>
      <c r="CW232" t="inlineStr">
        <is>
          <t/>
        </is>
      </c>
    </row>
    <row r="233">
      <c r="A233" s="1" t="str">
        <f>HYPERLINK("https://iate.europa.eu/entry/result/767282/all", "767282")</f>
        <v>767282</v>
      </c>
      <c r="B233" t="inlineStr">
        <is>
          <t>PRODUCTION, TECHNOLOGY AND RESEARCH</t>
        </is>
      </c>
      <c r="C233" t="inlineStr">
        <is>
          <t>PRODUCTION, TECHNOLOGY AND RESEARCH|research and intellectual property|intellectual property</t>
        </is>
      </c>
      <c r="D233" t="inlineStr">
        <is>
          <t>no</t>
        </is>
      </c>
      <c r="E233" t="inlineStr">
        <is>
          <t/>
        </is>
      </c>
      <c r="F233" t="inlineStr">
        <is>
          <t/>
        </is>
      </c>
      <c r="G233" t="inlineStr">
        <is>
          <t/>
        </is>
      </c>
      <c r="H233" t="inlineStr">
        <is>
          <t/>
        </is>
      </c>
      <c r="I233" t="inlineStr">
        <is>
          <t/>
        </is>
      </c>
      <c r="J233" t="inlineStr">
        <is>
          <t/>
        </is>
      </c>
      <c r="K233" t="inlineStr">
        <is>
          <t/>
        </is>
      </c>
      <c r="L233" t="inlineStr">
        <is>
          <t/>
        </is>
      </c>
      <c r="M233" t="inlineStr">
        <is>
          <t/>
        </is>
      </c>
      <c r="N233" s="2" t="inlineStr">
        <is>
          <t>rettighedsfortabelse på grund af passivitet</t>
        </is>
      </c>
      <c r="O233" s="2" t="inlineStr">
        <is>
          <t>4</t>
        </is>
      </c>
      <c r="P233" s="2" t="inlineStr">
        <is>
          <t/>
        </is>
      </c>
      <c r="Q233" t="inlineStr">
        <is>
          <t/>
        </is>
      </c>
      <c r="R233" s="2" t="inlineStr">
        <is>
          <t>Verwirkung durch Duldung</t>
        </is>
      </c>
      <c r="S233" s="2" t="inlineStr">
        <is>
          <t>3</t>
        </is>
      </c>
      <c r="T233" s="2" t="inlineStr">
        <is>
          <t/>
        </is>
      </c>
      <c r="U233" t="inlineStr">
        <is>
          <t/>
        </is>
      </c>
      <c r="V233" s="2" t="inlineStr">
        <is>
          <t>απώλεια δικαιώματος λόγω ανοχής</t>
        </is>
      </c>
      <c r="W233" s="2" t="inlineStr">
        <is>
          <t>2</t>
        </is>
      </c>
      <c r="X233" s="2" t="inlineStr">
        <is>
          <t/>
        </is>
      </c>
      <c r="Y233" t="inlineStr">
        <is>
          <t/>
        </is>
      </c>
      <c r="Z233" s="2" t="inlineStr">
        <is>
          <t>limitation in consequence of acquiescence</t>
        </is>
      </c>
      <c r="AA233" s="2" t="inlineStr">
        <is>
          <t>1</t>
        </is>
      </c>
      <c r="AB233" s="2" t="inlineStr">
        <is>
          <t/>
        </is>
      </c>
      <c r="AC233" t="inlineStr">
        <is>
          <t/>
        </is>
      </c>
      <c r="AD233" s="2" t="inlineStr">
        <is>
          <t>caducidad por tolerancia|
prescripción por tolerancia</t>
        </is>
      </c>
      <c r="AE233" s="2" t="inlineStr">
        <is>
          <t>3|
3</t>
        </is>
      </c>
      <c r="AF233" s="2" t="inlineStr">
        <is>
          <t xml:space="preserve">|
</t>
        </is>
      </c>
      <c r="AG233" t="inlineStr">
        <is>
          <t/>
        </is>
      </c>
      <c r="AH233" t="inlineStr">
        <is>
          <t/>
        </is>
      </c>
      <c r="AI233" t="inlineStr">
        <is>
          <t/>
        </is>
      </c>
      <c r="AJ233" t="inlineStr">
        <is>
          <t/>
        </is>
      </c>
      <c r="AK233" t="inlineStr">
        <is>
          <t/>
        </is>
      </c>
      <c r="AL233" s="2" t="inlineStr">
        <is>
          <t>käytön sallimisesta johtuva rajoitus</t>
        </is>
      </c>
      <c r="AM233" s="2" t="inlineStr">
        <is>
          <t>2</t>
        </is>
      </c>
      <c r="AN233" s="2" t="inlineStr">
        <is>
          <t/>
        </is>
      </c>
      <c r="AO233" t="inlineStr">
        <is>
          <t/>
        </is>
      </c>
      <c r="AP233" s="2" t="inlineStr">
        <is>
          <t>forclusion par tolérance</t>
        </is>
      </c>
      <c r="AQ233" s="2" t="inlineStr">
        <is>
          <t>3</t>
        </is>
      </c>
      <c r="AR233" s="2" t="inlineStr">
        <is>
          <t/>
        </is>
      </c>
      <c r="AS233" t="inlineStr">
        <is>
          <t>Titre de l'article 44. Cet article prévoit que le titulaire d'une marque communautaire qui a toléré l'usage d'une marque communautaire postérieure pendant 5 ans consécutifs ne peut plus en demander la nullité.</t>
        </is>
      </c>
      <c r="AT233" t="inlineStr">
        <is>
          <t/>
        </is>
      </c>
      <c r="AU233" t="inlineStr">
        <is>
          <t/>
        </is>
      </c>
      <c r="AV233" t="inlineStr">
        <is>
          <t/>
        </is>
      </c>
      <c r="AW233" t="inlineStr">
        <is>
          <t/>
        </is>
      </c>
      <c r="AX233" t="inlineStr">
        <is>
          <t/>
        </is>
      </c>
      <c r="AY233" t="inlineStr">
        <is>
          <t/>
        </is>
      </c>
      <c r="AZ233" t="inlineStr">
        <is>
          <t/>
        </is>
      </c>
      <c r="BA233" t="inlineStr">
        <is>
          <t/>
        </is>
      </c>
      <c r="BB233" t="inlineStr">
        <is>
          <t/>
        </is>
      </c>
      <c r="BC233" t="inlineStr">
        <is>
          <t/>
        </is>
      </c>
      <c r="BD233" t="inlineStr">
        <is>
          <t/>
        </is>
      </c>
      <c r="BE233" t="inlineStr">
        <is>
          <t/>
        </is>
      </c>
      <c r="BF233" t="inlineStr">
        <is>
          <t/>
        </is>
      </c>
      <c r="BG233" t="inlineStr">
        <is>
          <t/>
        </is>
      </c>
      <c r="BH233" t="inlineStr">
        <is>
          <t/>
        </is>
      </c>
      <c r="BI233" t="inlineStr">
        <is>
          <t/>
        </is>
      </c>
      <c r="BJ233" t="inlineStr">
        <is>
          <t/>
        </is>
      </c>
      <c r="BK233" t="inlineStr">
        <is>
          <t/>
        </is>
      </c>
      <c r="BL233" t="inlineStr">
        <is>
          <t/>
        </is>
      </c>
      <c r="BM233" t="inlineStr">
        <is>
          <t/>
        </is>
      </c>
      <c r="BN233" t="inlineStr">
        <is>
          <t/>
        </is>
      </c>
      <c r="BO233" t="inlineStr">
        <is>
          <t/>
        </is>
      </c>
      <c r="BP233" t="inlineStr">
        <is>
          <t/>
        </is>
      </c>
      <c r="BQ233" t="inlineStr">
        <is>
          <t/>
        </is>
      </c>
      <c r="BR233" t="inlineStr">
        <is>
          <t/>
        </is>
      </c>
      <c r="BS233" t="inlineStr">
        <is>
          <t/>
        </is>
      </c>
      <c r="BT233" t="inlineStr">
        <is>
          <t/>
        </is>
      </c>
      <c r="BU233" t="inlineStr">
        <is>
          <t/>
        </is>
      </c>
      <c r="BV233" s="2" t="inlineStr">
        <is>
          <t>rechtsverwerking wegens gedogen</t>
        </is>
      </c>
      <c r="BW233" s="2" t="inlineStr">
        <is>
          <t>3</t>
        </is>
      </c>
      <c r="BX233" s="2" t="inlineStr">
        <is>
          <t/>
        </is>
      </c>
      <c r="BY233" t="inlineStr">
        <is>
          <t>"rechtsverwerking" betekent "rechtsverlies".</t>
        </is>
      </c>
      <c r="BZ233" t="inlineStr">
        <is>
          <t/>
        </is>
      </c>
      <c r="CA233" t="inlineStr">
        <is>
          <t/>
        </is>
      </c>
      <c r="CB233" t="inlineStr">
        <is>
          <t/>
        </is>
      </c>
      <c r="CC233" t="inlineStr">
        <is>
          <t/>
        </is>
      </c>
      <c r="CD233" t="inlineStr">
        <is>
          <t/>
        </is>
      </c>
      <c r="CE233" t="inlineStr">
        <is>
          <t/>
        </is>
      </c>
      <c r="CF233" t="inlineStr">
        <is>
          <t/>
        </is>
      </c>
      <c r="CG233" t="inlineStr">
        <is>
          <t/>
        </is>
      </c>
      <c r="CH233" t="inlineStr">
        <is>
          <t/>
        </is>
      </c>
      <c r="CI233" t="inlineStr">
        <is>
          <t/>
        </is>
      </c>
      <c r="CJ233" t="inlineStr">
        <is>
          <t/>
        </is>
      </c>
      <c r="CK233" t="inlineStr">
        <is>
          <t/>
        </is>
      </c>
      <c r="CL233" t="inlineStr">
        <is>
          <t/>
        </is>
      </c>
      <c r="CM233" t="inlineStr">
        <is>
          <t/>
        </is>
      </c>
      <c r="CN233" t="inlineStr">
        <is>
          <t/>
        </is>
      </c>
      <c r="CO233" t="inlineStr">
        <is>
          <t/>
        </is>
      </c>
      <c r="CP233" t="inlineStr">
        <is>
          <t/>
        </is>
      </c>
      <c r="CQ233" t="inlineStr">
        <is>
          <t/>
        </is>
      </c>
      <c r="CR233" t="inlineStr">
        <is>
          <t/>
        </is>
      </c>
      <c r="CS233" t="inlineStr">
        <is>
          <t/>
        </is>
      </c>
      <c r="CT233" s="2" t="inlineStr">
        <is>
          <t>rättighetsförlust till följd av passivitet</t>
        </is>
      </c>
      <c r="CU233" s="2" t="inlineStr">
        <is>
          <t>2</t>
        </is>
      </c>
      <c r="CV233" s="2" t="inlineStr">
        <is>
          <t/>
        </is>
      </c>
      <c r="CW233" t="inlineStr">
        <is>
          <t/>
        </is>
      </c>
    </row>
    <row r="234">
      <c r="A234" s="1" t="str">
        <f>HYPERLINK("https://iate.europa.eu/entry/result/1117602/all", "1117602")</f>
        <v>1117602</v>
      </c>
      <c r="B234" t="inlineStr">
        <is>
          <t>LAW</t>
        </is>
      </c>
      <c r="C234" t="inlineStr">
        <is>
          <t>LAW</t>
        </is>
      </c>
      <c r="D234" t="inlineStr">
        <is>
          <t>no</t>
        </is>
      </c>
      <c r="E234" t="inlineStr">
        <is>
          <t/>
        </is>
      </c>
      <c r="F234" t="inlineStr">
        <is>
          <t/>
        </is>
      </c>
      <c r="G234" t="inlineStr">
        <is>
          <t/>
        </is>
      </c>
      <c r="H234" t="inlineStr">
        <is>
          <t/>
        </is>
      </c>
      <c r="I234" t="inlineStr">
        <is>
          <t/>
        </is>
      </c>
      <c r="J234" t="inlineStr">
        <is>
          <t/>
        </is>
      </c>
      <c r="K234" t="inlineStr">
        <is>
          <t/>
        </is>
      </c>
      <c r="L234" t="inlineStr">
        <is>
          <t/>
        </is>
      </c>
      <c r="M234" t="inlineStr">
        <is>
          <t/>
        </is>
      </c>
      <c r="N234" s="2" t="inlineStr">
        <is>
          <t>opfindelse,der kan udnyttes industrielt</t>
        </is>
      </c>
      <c r="O234" s="2" t="inlineStr">
        <is>
          <t>3</t>
        </is>
      </c>
      <c r="P234" s="2" t="inlineStr">
        <is>
          <t/>
        </is>
      </c>
      <c r="Q234" t="inlineStr">
        <is>
          <t/>
        </is>
      </c>
      <c r="R234" s="2" t="inlineStr">
        <is>
          <t>gewerbliche Anwendbarkeit der Erfindung</t>
        </is>
      </c>
      <c r="S234" s="2" t="inlineStr">
        <is>
          <t>3</t>
        </is>
      </c>
      <c r="T234" s="2" t="inlineStr">
        <is>
          <t/>
        </is>
      </c>
      <c r="U234" t="inlineStr">
        <is>
          <t/>
        </is>
      </c>
      <c r="V234" s="2" t="inlineStr">
        <is>
          <t>εφεύρεση επιδεκτική βιομηχανικής εφαρμογής</t>
        </is>
      </c>
      <c r="W234" s="2" t="inlineStr">
        <is>
          <t>3</t>
        </is>
      </c>
      <c r="X234" s="2" t="inlineStr">
        <is>
          <t/>
        </is>
      </c>
      <c r="Y234" t="inlineStr">
        <is>
          <t/>
        </is>
      </c>
      <c r="Z234" s="2" t="inlineStr">
        <is>
          <t>invention capable of industrial application</t>
        </is>
      </c>
      <c r="AA234" s="2" t="inlineStr">
        <is>
          <t>3</t>
        </is>
      </c>
      <c r="AB234" s="2" t="inlineStr">
        <is>
          <t/>
        </is>
      </c>
      <c r="AC234" t="inlineStr">
        <is>
          <t/>
        </is>
      </c>
      <c r="AD234" s="2" t="inlineStr">
        <is>
          <t>invención susceptible de aplicación industrial</t>
        </is>
      </c>
      <c r="AE234" s="2" t="inlineStr">
        <is>
          <t>3</t>
        </is>
      </c>
      <c r="AF234" s="2" t="inlineStr">
        <is>
          <t/>
        </is>
      </c>
      <c r="AG234" t="inlineStr">
        <is>
          <t/>
        </is>
      </c>
      <c r="AH234" t="inlineStr">
        <is>
          <t/>
        </is>
      </c>
      <c r="AI234" t="inlineStr">
        <is>
          <t/>
        </is>
      </c>
      <c r="AJ234" t="inlineStr">
        <is>
          <t/>
        </is>
      </c>
      <c r="AK234" t="inlineStr">
        <is>
          <t/>
        </is>
      </c>
      <c r="AL234" t="inlineStr">
        <is>
          <t/>
        </is>
      </c>
      <c r="AM234" t="inlineStr">
        <is>
          <t/>
        </is>
      </c>
      <c r="AN234" t="inlineStr">
        <is>
          <t/>
        </is>
      </c>
      <c r="AO234" t="inlineStr">
        <is>
          <t/>
        </is>
      </c>
      <c r="AP234" s="2" t="inlineStr">
        <is>
          <t>invention susceptible d'application industrielle</t>
        </is>
      </c>
      <c r="AQ234" s="2" t="inlineStr">
        <is>
          <t>3</t>
        </is>
      </c>
      <c r="AR234" s="2" t="inlineStr">
        <is>
          <t/>
        </is>
      </c>
      <c r="AS234" t="inlineStr">
        <is>
          <t/>
        </is>
      </c>
      <c r="AT234" t="inlineStr">
        <is>
          <t/>
        </is>
      </c>
      <c r="AU234" t="inlineStr">
        <is>
          <t/>
        </is>
      </c>
      <c r="AV234" t="inlineStr">
        <is>
          <t/>
        </is>
      </c>
      <c r="AW234" t="inlineStr">
        <is>
          <t/>
        </is>
      </c>
      <c r="AX234" t="inlineStr">
        <is>
          <t/>
        </is>
      </c>
      <c r="AY234" t="inlineStr">
        <is>
          <t/>
        </is>
      </c>
      <c r="AZ234" t="inlineStr">
        <is>
          <t/>
        </is>
      </c>
      <c r="BA234" t="inlineStr">
        <is>
          <t/>
        </is>
      </c>
      <c r="BB234" t="inlineStr">
        <is>
          <t/>
        </is>
      </c>
      <c r="BC234" t="inlineStr">
        <is>
          <t/>
        </is>
      </c>
      <c r="BD234" t="inlineStr">
        <is>
          <t/>
        </is>
      </c>
      <c r="BE234" t="inlineStr">
        <is>
          <t/>
        </is>
      </c>
      <c r="BF234" s="2" t="inlineStr">
        <is>
          <t>invenzione suscettibile di applicazione industriale</t>
        </is>
      </c>
      <c r="BG234" s="2" t="inlineStr">
        <is>
          <t>3</t>
        </is>
      </c>
      <c r="BH234" s="2" t="inlineStr">
        <is>
          <t/>
        </is>
      </c>
      <c r="BI234" t="inlineStr">
        <is>
          <t/>
        </is>
      </c>
      <c r="BJ234" t="inlineStr">
        <is>
          <t/>
        </is>
      </c>
      <c r="BK234" t="inlineStr">
        <is>
          <t/>
        </is>
      </c>
      <c r="BL234" t="inlineStr">
        <is>
          <t/>
        </is>
      </c>
      <c r="BM234" t="inlineStr">
        <is>
          <t/>
        </is>
      </c>
      <c r="BN234" t="inlineStr">
        <is>
          <t/>
        </is>
      </c>
      <c r="BO234" t="inlineStr">
        <is>
          <t/>
        </is>
      </c>
      <c r="BP234" t="inlineStr">
        <is>
          <t/>
        </is>
      </c>
      <c r="BQ234" t="inlineStr">
        <is>
          <t/>
        </is>
      </c>
      <c r="BR234" t="inlineStr">
        <is>
          <t/>
        </is>
      </c>
      <c r="BS234" t="inlineStr">
        <is>
          <t/>
        </is>
      </c>
      <c r="BT234" t="inlineStr">
        <is>
          <t/>
        </is>
      </c>
      <c r="BU234" t="inlineStr">
        <is>
          <t/>
        </is>
      </c>
      <c r="BV234" s="2" t="inlineStr">
        <is>
          <t>uitvinding vatbaar voor toepassing op het gebied van de nijverheid</t>
        </is>
      </c>
      <c r="BW234" s="2" t="inlineStr">
        <is>
          <t>3</t>
        </is>
      </c>
      <c r="BX234" s="2" t="inlineStr">
        <is>
          <t/>
        </is>
      </c>
      <c r="BY234" t="inlineStr">
        <is>
          <t/>
        </is>
      </c>
      <c r="BZ234" t="inlineStr">
        <is>
          <t/>
        </is>
      </c>
      <c r="CA234" t="inlineStr">
        <is>
          <t/>
        </is>
      </c>
      <c r="CB234" t="inlineStr">
        <is>
          <t/>
        </is>
      </c>
      <c r="CC234" t="inlineStr">
        <is>
          <t/>
        </is>
      </c>
      <c r="CD234" s="2" t="inlineStr">
        <is>
          <t>invenção suscetível de aplicação industrial</t>
        </is>
      </c>
      <c r="CE234" s="2" t="inlineStr">
        <is>
          <t>3</t>
        </is>
      </c>
      <c r="CF234" s="2" t="inlineStr">
        <is>
          <t/>
        </is>
      </c>
      <c r="CG234" t="inlineStr">
        <is>
          <t/>
        </is>
      </c>
      <c r="CH234" t="inlineStr">
        <is>
          <t/>
        </is>
      </c>
      <c r="CI234" t="inlineStr">
        <is>
          <t/>
        </is>
      </c>
      <c r="CJ234" t="inlineStr">
        <is>
          <t/>
        </is>
      </c>
      <c r="CK234" t="inlineStr">
        <is>
          <t/>
        </is>
      </c>
      <c r="CL234" t="inlineStr">
        <is>
          <t/>
        </is>
      </c>
      <c r="CM234" t="inlineStr">
        <is>
          <t/>
        </is>
      </c>
      <c r="CN234" t="inlineStr">
        <is>
          <t/>
        </is>
      </c>
      <c r="CO234" t="inlineStr">
        <is>
          <t/>
        </is>
      </c>
      <c r="CP234" t="inlineStr">
        <is>
          <t/>
        </is>
      </c>
      <c r="CQ234" t="inlineStr">
        <is>
          <t/>
        </is>
      </c>
      <c r="CR234" t="inlineStr">
        <is>
          <t/>
        </is>
      </c>
      <c r="CS234" t="inlineStr">
        <is>
          <t/>
        </is>
      </c>
      <c r="CT234" t="inlineStr">
        <is>
          <t/>
        </is>
      </c>
      <c r="CU234" t="inlineStr">
        <is>
          <t/>
        </is>
      </c>
      <c r="CV234" t="inlineStr">
        <is>
          <t/>
        </is>
      </c>
      <c r="CW234" t="inlineStr">
        <is>
          <t/>
        </is>
      </c>
    </row>
    <row r="235">
      <c r="A235" s="1" t="str">
        <f>HYPERLINK("https://iate.europa.eu/entry/result/1111979/all", "1111979")</f>
        <v>1111979</v>
      </c>
      <c r="B235" t="inlineStr">
        <is>
          <t>LAW</t>
        </is>
      </c>
      <c r="C235" t="inlineStr">
        <is>
          <t>LAW</t>
        </is>
      </c>
      <c r="D235" t="inlineStr">
        <is>
          <t>no</t>
        </is>
      </c>
      <c r="E235" t="inlineStr">
        <is>
          <t/>
        </is>
      </c>
      <c r="F235" t="inlineStr">
        <is>
          <t/>
        </is>
      </c>
      <c r="G235" t="inlineStr">
        <is>
          <t/>
        </is>
      </c>
      <c r="H235" t="inlineStr">
        <is>
          <t/>
        </is>
      </c>
      <c r="I235" t="inlineStr">
        <is>
          <t/>
        </is>
      </c>
      <c r="J235" t="inlineStr">
        <is>
          <t/>
        </is>
      </c>
      <c r="K235" t="inlineStr">
        <is>
          <t/>
        </is>
      </c>
      <c r="L235" t="inlineStr">
        <is>
          <t/>
        </is>
      </c>
      <c r="M235" t="inlineStr">
        <is>
          <t/>
        </is>
      </c>
      <c r="N235" s="2" t="inlineStr">
        <is>
          <t>industriel udnyttelighed</t>
        </is>
      </c>
      <c r="O235" s="2" t="inlineStr">
        <is>
          <t>3</t>
        </is>
      </c>
      <c r="P235" s="2" t="inlineStr">
        <is>
          <t/>
        </is>
      </c>
      <c r="Q235" t="inlineStr">
        <is>
          <t/>
        </is>
      </c>
      <c r="R235" s="2" t="inlineStr">
        <is>
          <t>gewerbliche Anwendbarkeit|
gewerbliche Verwertbarkeit</t>
        </is>
      </c>
      <c r="S235" s="2" t="inlineStr">
        <is>
          <t>3|
3</t>
        </is>
      </c>
      <c r="T235" s="2" t="inlineStr">
        <is>
          <t xml:space="preserve">|
</t>
        </is>
      </c>
      <c r="U235" t="inlineStr">
        <is>
          <t/>
        </is>
      </c>
      <c r="V235" s="2" t="inlineStr">
        <is>
          <t>δυνατότητα βιομηχανικής εφαρμογής</t>
        </is>
      </c>
      <c r="W235" s="2" t="inlineStr">
        <is>
          <t>4</t>
        </is>
      </c>
      <c r="X235" s="2" t="inlineStr">
        <is>
          <t/>
        </is>
      </c>
      <c r="Y235" t="inlineStr">
        <is>
          <t/>
        </is>
      </c>
      <c r="Z235" s="2" t="inlineStr">
        <is>
          <t>industrial applicability</t>
        </is>
      </c>
      <c r="AA235" s="2" t="inlineStr">
        <is>
          <t>3</t>
        </is>
      </c>
      <c r="AB235" s="2" t="inlineStr">
        <is>
          <t/>
        </is>
      </c>
      <c r="AC235" t="inlineStr">
        <is>
          <t/>
        </is>
      </c>
      <c r="AD235" s="2" t="inlineStr">
        <is>
          <t>aplicabilidad industrial</t>
        </is>
      </c>
      <c r="AE235" s="2" t="inlineStr">
        <is>
          <t>3</t>
        </is>
      </c>
      <c r="AF235" s="2" t="inlineStr">
        <is>
          <t/>
        </is>
      </c>
      <c r="AG235" t="inlineStr">
        <is>
          <t/>
        </is>
      </c>
      <c r="AH235" t="inlineStr">
        <is>
          <t/>
        </is>
      </c>
      <c r="AI235" t="inlineStr">
        <is>
          <t/>
        </is>
      </c>
      <c r="AJ235" t="inlineStr">
        <is>
          <t/>
        </is>
      </c>
      <c r="AK235" t="inlineStr">
        <is>
          <t/>
        </is>
      </c>
      <c r="AL235" t="inlineStr">
        <is>
          <t/>
        </is>
      </c>
      <c r="AM235" t="inlineStr">
        <is>
          <t/>
        </is>
      </c>
      <c r="AN235" t="inlineStr">
        <is>
          <t/>
        </is>
      </c>
      <c r="AO235" t="inlineStr">
        <is>
          <t/>
        </is>
      </c>
      <c r="AP235" s="2" t="inlineStr">
        <is>
          <t>applicabilité industrielle</t>
        </is>
      </c>
      <c r="AQ235" s="2" t="inlineStr">
        <is>
          <t>3</t>
        </is>
      </c>
      <c r="AR235" s="2" t="inlineStr">
        <is>
          <t/>
        </is>
      </c>
      <c r="AS235" t="inlineStr">
        <is>
          <t/>
        </is>
      </c>
      <c r="AT235" t="inlineStr">
        <is>
          <t/>
        </is>
      </c>
      <c r="AU235" t="inlineStr">
        <is>
          <t/>
        </is>
      </c>
      <c r="AV235" t="inlineStr">
        <is>
          <t/>
        </is>
      </c>
      <c r="AW235" t="inlineStr">
        <is>
          <t/>
        </is>
      </c>
      <c r="AX235" t="inlineStr">
        <is>
          <t/>
        </is>
      </c>
      <c r="AY235" t="inlineStr">
        <is>
          <t/>
        </is>
      </c>
      <c r="AZ235" t="inlineStr">
        <is>
          <t/>
        </is>
      </c>
      <c r="BA235" t="inlineStr">
        <is>
          <t/>
        </is>
      </c>
      <c r="BB235" t="inlineStr">
        <is>
          <t/>
        </is>
      </c>
      <c r="BC235" t="inlineStr">
        <is>
          <t/>
        </is>
      </c>
      <c r="BD235" t="inlineStr">
        <is>
          <t/>
        </is>
      </c>
      <c r="BE235" t="inlineStr">
        <is>
          <t/>
        </is>
      </c>
      <c r="BF235" s="2" t="inlineStr">
        <is>
          <t>applicabilità industriale</t>
        </is>
      </c>
      <c r="BG235" s="2" t="inlineStr">
        <is>
          <t>3</t>
        </is>
      </c>
      <c r="BH235" s="2" t="inlineStr">
        <is>
          <t/>
        </is>
      </c>
      <c r="BI235" t="inlineStr">
        <is>
          <t/>
        </is>
      </c>
      <c r="BJ235" s="2" t="inlineStr">
        <is>
          <t>pramoninis pritaikomumas</t>
        </is>
      </c>
      <c r="BK235" s="2" t="inlineStr">
        <is>
          <t>3</t>
        </is>
      </c>
      <c r="BL235" s="2" t="inlineStr">
        <is>
          <t/>
        </is>
      </c>
      <c r="BM235" t="inlineStr">
        <is>
          <t>išradimo potencialas jo pagrindu gaminti ir naudoti produktus pramonėje, žemės ūkyje, sveikatos apsaugos ar kitose srityse</t>
        </is>
      </c>
      <c r="BN235" t="inlineStr">
        <is>
          <t/>
        </is>
      </c>
      <c r="BO235" t="inlineStr">
        <is>
          <t/>
        </is>
      </c>
      <c r="BP235" t="inlineStr">
        <is>
          <t/>
        </is>
      </c>
      <c r="BQ235" t="inlineStr">
        <is>
          <t/>
        </is>
      </c>
      <c r="BR235" t="inlineStr">
        <is>
          <t/>
        </is>
      </c>
      <c r="BS235" t="inlineStr">
        <is>
          <t/>
        </is>
      </c>
      <c r="BT235" t="inlineStr">
        <is>
          <t/>
        </is>
      </c>
      <c r="BU235" t="inlineStr">
        <is>
          <t/>
        </is>
      </c>
      <c r="BV235" s="2" t="inlineStr">
        <is>
          <t>industriële toepasbaarheid</t>
        </is>
      </c>
      <c r="BW235" s="2" t="inlineStr">
        <is>
          <t>3</t>
        </is>
      </c>
      <c r="BX235" s="2" t="inlineStr">
        <is>
          <t/>
        </is>
      </c>
      <c r="BY235" t="inlineStr">
        <is>
          <t/>
        </is>
      </c>
      <c r="BZ235" s="2" t="inlineStr">
        <is>
          <t>przemysłowe zastosowanie</t>
        </is>
      </c>
      <c r="CA235" s="2" t="inlineStr">
        <is>
          <t>3</t>
        </is>
      </c>
      <c r="CB235" s="2" t="inlineStr">
        <is>
          <t/>
        </is>
      </c>
      <c r="CC235" t="inlineStr">
        <is>
          <t/>
        </is>
      </c>
      <c r="CD235" s="2" t="inlineStr">
        <is>
          <t>aplicabilidade industrial</t>
        </is>
      </c>
      <c r="CE235" s="2" t="inlineStr">
        <is>
          <t>3</t>
        </is>
      </c>
      <c r="CF235" s="2" t="inlineStr">
        <is>
          <t/>
        </is>
      </c>
      <c r="CG235" t="inlineStr">
        <is>
          <t/>
        </is>
      </c>
      <c r="CH235" s="2" t="inlineStr">
        <is>
          <t>aplicabilitate industrială</t>
        </is>
      </c>
      <c r="CI235" s="2" t="inlineStr">
        <is>
          <t>3</t>
        </is>
      </c>
      <c r="CJ235" s="2" t="inlineStr">
        <is>
          <t/>
        </is>
      </c>
      <c r="CK235" t="inlineStr">
        <is>
          <t/>
        </is>
      </c>
      <c r="CL235" t="inlineStr">
        <is>
          <t/>
        </is>
      </c>
      <c r="CM235" t="inlineStr">
        <is>
          <t/>
        </is>
      </c>
      <c r="CN235" t="inlineStr">
        <is>
          <t/>
        </is>
      </c>
      <c r="CO235" t="inlineStr">
        <is>
          <t/>
        </is>
      </c>
      <c r="CP235" t="inlineStr">
        <is>
          <t/>
        </is>
      </c>
      <c r="CQ235" t="inlineStr">
        <is>
          <t/>
        </is>
      </c>
      <c r="CR235" t="inlineStr">
        <is>
          <t/>
        </is>
      </c>
      <c r="CS235" t="inlineStr">
        <is>
          <t/>
        </is>
      </c>
      <c r="CT235" s="2" t="inlineStr">
        <is>
          <t>industriell användbarhet</t>
        </is>
      </c>
      <c r="CU235" s="2" t="inlineStr">
        <is>
          <t>3</t>
        </is>
      </c>
      <c r="CV235" s="2" t="inlineStr">
        <is>
          <t/>
        </is>
      </c>
      <c r="CW235" t="inlineStr">
        <is>
          <t/>
        </is>
      </c>
    </row>
    <row r="236">
      <c r="A236" s="1" t="str">
        <f>HYPERLINK("https://iate.europa.eu/entry/result/1161670/all", "1161670")</f>
        <v>1161670</v>
      </c>
      <c r="B236" t="inlineStr">
        <is>
          <t>BUSINESS AND COMPETITION</t>
        </is>
      </c>
      <c r="C236" t="inlineStr">
        <is>
          <t>BUSINESS AND COMPETITION|competition|competition law</t>
        </is>
      </c>
      <c r="D236" t="inlineStr">
        <is>
          <t>no</t>
        </is>
      </c>
      <c r="E236" t="inlineStr">
        <is>
          <t/>
        </is>
      </c>
      <c r="F236" t="inlineStr">
        <is>
          <t/>
        </is>
      </c>
      <c r="G236" t="inlineStr">
        <is>
          <t/>
        </is>
      </c>
      <c r="H236" t="inlineStr">
        <is>
          <t/>
        </is>
      </c>
      <c r="I236" t="inlineStr">
        <is>
          <t/>
        </is>
      </c>
      <c r="J236" t="inlineStr">
        <is>
          <t/>
        </is>
      </c>
      <c r="K236" t="inlineStr">
        <is>
          <t/>
        </is>
      </c>
      <c r="L236" t="inlineStr">
        <is>
          <t/>
        </is>
      </c>
      <c r="M236" t="inlineStr">
        <is>
          <t/>
        </is>
      </c>
      <c r="N236" s="2" t="inlineStr">
        <is>
          <t>opfordring til misbrug</t>
        </is>
      </c>
      <c r="O236" s="2" t="inlineStr">
        <is>
          <t>3</t>
        </is>
      </c>
      <c r="P236" s="2" t="inlineStr">
        <is>
          <t/>
        </is>
      </c>
      <c r="Q236" t="inlineStr">
        <is>
          <t/>
        </is>
      </c>
      <c r="R236" s="2" t="inlineStr">
        <is>
          <t>Verleitung zum Bruch</t>
        </is>
      </c>
      <c r="S236" s="2" t="inlineStr">
        <is>
          <t>3</t>
        </is>
      </c>
      <c r="T236" s="2" t="inlineStr">
        <is>
          <t/>
        </is>
      </c>
      <c r="U236" t="inlineStr">
        <is>
          <t/>
        </is>
      </c>
      <c r="V236" s="2" t="inlineStr">
        <is>
          <t>εξώθηση σε αθέτηση</t>
        </is>
      </c>
      <c r="W236" s="2" t="inlineStr">
        <is>
          <t>3</t>
        </is>
      </c>
      <c r="X236" s="2" t="inlineStr">
        <is>
          <t/>
        </is>
      </c>
      <c r="Y236" t="inlineStr">
        <is>
          <t/>
        </is>
      </c>
      <c r="Z236" s="2" t="inlineStr">
        <is>
          <t>inducement to breach</t>
        </is>
      </c>
      <c r="AA236" s="2" t="inlineStr">
        <is>
          <t>3</t>
        </is>
      </c>
      <c r="AB236" s="2" t="inlineStr">
        <is>
          <t/>
        </is>
      </c>
      <c r="AC236" t="inlineStr">
        <is>
          <t/>
        </is>
      </c>
      <c r="AD236" s="2" t="inlineStr">
        <is>
          <t>instigación a la infracción</t>
        </is>
      </c>
      <c r="AE236" s="2" t="inlineStr">
        <is>
          <t>3</t>
        </is>
      </c>
      <c r="AF236" s="2" t="inlineStr">
        <is>
          <t/>
        </is>
      </c>
      <c r="AG236" t="inlineStr">
        <is>
          <t/>
        </is>
      </c>
      <c r="AH236" t="inlineStr">
        <is>
          <t/>
        </is>
      </c>
      <c r="AI236" t="inlineStr">
        <is>
          <t/>
        </is>
      </c>
      <c r="AJ236" t="inlineStr">
        <is>
          <t/>
        </is>
      </c>
      <c r="AK236" t="inlineStr">
        <is>
          <t/>
        </is>
      </c>
      <c r="AL236" t="inlineStr">
        <is>
          <t/>
        </is>
      </c>
      <c r="AM236" t="inlineStr">
        <is>
          <t/>
        </is>
      </c>
      <c r="AN236" t="inlineStr">
        <is>
          <t/>
        </is>
      </c>
      <c r="AO236" t="inlineStr">
        <is>
          <t/>
        </is>
      </c>
      <c r="AP236" s="2" t="inlineStr">
        <is>
          <t>incitation au délit</t>
        </is>
      </c>
      <c r="AQ236" s="2" t="inlineStr">
        <is>
          <t>3</t>
        </is>
      </c>
      <c r="AR236" s="2" t="inlineStr">
        <is>
          <t/>
        </is>
      </c>
      <c r="AS236" t="inlineStr">
        <is>
          <t/>
        </is>
      </c>
      <c r="AT236" t="inlineStr">
        <is>
          <t/>
        </is>
      </c>
      <c r="AU236" t="inlineStr">
        <is>
          <t/>
        </is>
      </c>
      <c r="AV236" t="inlineStr">
        <is>
          <t/>
        </is>
      </c>
      <c r="AW236" t="inlineStr">
        <is>
          <t/>
        </is>
      </c>
      <c r="AX236" t="inlineStr">
        <is>
          <t/>
        </is>
      </c>
      <c r="AY236" t="inlineStr">
        <is>
          <t/>
        </is>
      </c>
      <c r="AZ236" t="inlineStr">
        <is>
          <t/>
        </is>
      </c>
      <c r="BA236" t="inlineStr">
        <is>
          <t/>
        </is>
      </c>
      <c r="BB236" t="inlineStr">
        <is>
          <t/>
        </is>
      </c>
      <c r="BC236" t="inlineStr">
        <is>
          <t/>
        </is>
      </c>
      <c r="BD236" t="inlineStr">
        <is>
          <t/>
        </is>
      </c>
      <c r="BE236" t="inlineStr">
        <is>
          <t/>
        </is>
      </c>
      <c r="BF236" s="2" t="inlineStr">
        <is>
          <t>istigazione alla violazione</t>
        </is>
      </c>
      <c r="BG236" s="2" t="inlineStr">
        <is>
          <t>3</t>
        </is>
      </c>
      <c r="BH236" s="2" t="inlineStr">
        <is>
          <t/>
        </is>
      </c>
      <c r="BI236" t="inlineStr">
        <is>
          <t/>
        </is>
      </c>
      <c r="BJ236" t="inlineStr">
        <is>
          <t/>
        </is>
      </c>
      <c r="BK236" t="inlineStr">
        <is>
          <t/>
        </is>
      </c>
      <c r="BL236" t="inlineStr">
        <is>
          <t/>
        </is>
      </c>
      <c r="BM236" t="inlineStr">
        <is>
          <t/>
        </is>
      </c>
      <c r="BN236" t="inlineStr">
        <is>
          <t/>
        </is>
      </c>
      <c r="BO236" t="inlineStr">
        <is>
          <t/>
        </is>
      </c>
      <c r="BP236" t="inlineStr">
        <is>
          <t/>
        </is>
      </c>
      <c r="BQ236" t="inlineStr">
        <is>
          <t/>
        </is>
      </c>
      <c r="BR236" t="inlineStr">
        <is>
          <t/>
        </is>
      </c>
      <c r="BS236" t="inlineStr">
        <is>
          <t/>
        </is>
      </c>
      <c r="BT236" t="inlineStr">
        <is>
          <t/>
        </is>
      </c>
      <c r="BU236" t="inlineStr">
        <is>
          <t/>
        </is>
      </c>
      <c r="BV236" s="2" t="inlineStr">
        <is>
          <t>aansporing tot overtreding</t>
        </is>
      </c>
      <c r="BW236" s="2" t="inlineStr">
        <is>
          <t>3</t>
        </is>
      </c>
      <c r="BX236" s="2" t="inlineStr">
        <is>
          <t/>
        </is>
      </c>
      <c r="BY236" t="inlineStr">
        <is>
          <t/>
        </is>
      </c>
      <c r="BZ236" t="inlineStr">
        <is>
          <t/>
        </is>
      </c>
      <c r="CA236" t="inlineStr">
        <is>
          <t/>
        </is>
      </c>
      <c r="CB236" t="inlineStr">
        <is>
          <t/>
        </is>
      </c>
      <c r="CC236" t="inlineStr">
        <is>
          <t/>
        </is>
      </c>
      <c r="CD236" s="2" t="inlineStr">
        <is>
          <t>incitação à infração</t>
        </is>
      </c>
      <c r="CE236" s="2" t="inlineStr">
        <is>
          <t>3</t>
        </is>
      </c>
      <c r="CF236" s="2" t="inlineStr">
        <is>
          <t/>
        </is>
      </c>
      <c r="CG236" t="inlineStr">
        <is>
          <t/>
        </is>
      </c>
      <c r="CH236" t="inlineStr">
        <is>
          <t/>
        </is>
      </c>
      <c r="CI236" t="inlineStr">
        <is>
          <t/>
        </is>
      </c>
      <c r="CJ236" t="inlineStr">
        <is>
          <t/>
        </is>
      </c>
      <c r="CK236" t="inlineStr">
        <is>
          <t/>
        </is>
      </c>
      <c r="CL236" t="inlineStr">
        <is>
          <t/>
        </is>
      </c>
      <c r="CM236" t="inlineStr">
        <is>
          <t/>
        </is>
      </c>
      <c r="CN236" t="inlineStr">
        <is>
          <t/>
        </is>
      </c>
      <c r="CO236" t="inlineStr">
        <is>
          <t/>
        </is>
      </c>
      <c r="CP236" t="inlineStr">
        <is>
          <t/>
        </is>
      </c>
      <c r="CQ236" t="inlineStr">
        <is>
          <t/>
        </is>
      </c>
      <c r="CR236" t="inlineStr">
        <is>
          <t/>
        </is>
      </c>
      <c r="CS236" t="inlineStr">
        <is>
          <t/>
        </is>
      </c>
      <c r="CT236" t="inlineStr">
        <is>
          <t/>
        </is>
      </c>
      <c r="CU236" t="inlineStr">
        <is>
          <t/>
        </is>
      </c>
      <c r="CV236" t="inlineStr">
        <is>
          <t/>
        </is>
      </c>
      <c r="CW236" t="inlineStr">
        <is>
          <t/>
        </is>
      </c>
    </row>
    <row r="237">
      <c r="A237" s="1" t="str">
        <f>HYPERLINK("https://iate.europa.eu/entry/result/829609/all", "829609")</f>
        <v>829609</v>
      </c>
      <c r="B237" t="inlineStr">
        <is>
          <t>LAW;PRODUCTION, TECHNOLOGY AND RESEARCH</t>
        </is>
      </c>
      <c r="C237" t="inlineStr">
        <is>
          <t>LAW;PRODUCTION, TECHNOLOGY AND RESEARCH|research and intellectual property|intellectual property</t>
        </is>
      </c>
      <c r="D237" t="inlineStr">
        <is>
          <t>no</t>
        </is>
      </c>
      <c r="E237" t="inlineStr">
        <is>
          <t/>
        </is>
      </c>
      <c r="F237" s="2" t="inlineStr">
        <is>
          <t>неотменимo правo</t>
        </is>
      </c>
      <c r="G237" s="2" t="inlineStr">
        <is>
          <t>4</t>
        </is>
      </c>
      <c r="H237" s="2" t="inlineStr">
        <is>
          <t/>
        </is>
      </c>
      <c r="I237" t="inlineStr">
        <is>
          <t/>
        </is>
      </c>
      <c r="J237" t="inlineStr">
        <is>
          <t/>
        </is>
      </c>
      <c r="K237" t="inlineStr">
        <is>
          <t/>
        </is>
      </c>
      <c r="L237" t="inlineStr">
        <is>
          <t/>
        </is>
      </c>
      <c r="M237" t="inlineStr">
        <is>
          <t/>
        </is>
      </c>
      <c r="N237" t="inlineStr">
        <is>
          <t/>
        </is>
      </c>
      <c r="O237" t="inlineStr">
        <is>
          <t/>
        </is>
      </c>
      <c r="P237" t="inlineStr">
        <is>
          <t/>
        </is>
      </c>
      <c r="Q237" t="inlineStr">
        <is>
          <t/>
        </is>
      </c>
      <c r="R237" s="2" t="inlineStr">
        <is>
          <t>unveräusserliches Recht</t>
        </is>
      </c>
      <c r="S237" s="2" t="inlineStr">
        <is>
          <t>3</t>
        </is>
      </c>
      <c r="T237" s="2" t="inlineStr">
        <is>
          <t/>
        </is>
      </c>
      <c r="U237" t="inlineStr">
        <is>
          <t/>
        </is>
      </c>
      <c r="V237" s="2" t="inlineStr">
        <is>
          <t>αναπαλλοτρίωτο δικαίωμα</t>
        </is>
      </c>
      <c r="W237" s="2" t="inlineStr">
        <is>
          <t>2</t>
        </is>
      </c>
      <c r="X237" s="2" t="inlineStr">
        <is>
          <t/>
        </is>
      </c>
      <c r="Y237" t="inlineStr">
        <is>
          <t/>
        </is>
      </c>
      <c r="Z237" s="2" t="inlineStr">
        <is>
          <t>inalienable right</t>
        </is>
      </c>
      <c r="AA237" s="2" t="inlineStr">
        <is>
          <t>1</t>
        </is>
      </c>
      <c r="AB237" s="2" t="inlineStr">
        <is>
          <t/>
        </is>
      </c>
      <c r="AC237" t="inlineStr">
        <is>
          <t/>
        </is>
      </c>
      <c r="AD237" s="2" t="inlineStr">
        <is>
          <t>derecho inalienable</t>
        </is>
      </c>
      <c r="AE237" s="2" t="inlineStr">
        <is>
          <t>3</t>
        </is>
      </c>
      <c r="AF237" s="2" t="inlineStr">
        <is>
          <t/>
        </is>
      </c>
      <c r="AG237" t="inlineStr">
        <is>
          <t/>
        </is>
      </c>
      <c r="AH237" s="2" t="inlineStr">
        <is>
          <t>võõrandamatu õigus</t>
        </is>
      </c>
      <c r="AI237" s="2" t="inlineStr">
        <is>
          <t>3</t>
        </is>
      </c>
      <c r="AJ237" s="2" t="inlineStr">
        <is>
          <t/>
        </is>
      </c>
      <c r="AK237" t="inlineStr">
        <is>
          <t/>
        </is>
      </c>
      <c r="AL237" s="2" t="inlineStr">
        <is>
          <t>luovuttamaton oikeus</t>
        </is>
      </c>
      <c r="AM237" s="2" t="inlineStr">
        <is>
          <t>1</t>
        </is>
      </c>
      <c r="AN237" s="2" t="inlineStr">
        <is>
          <t/>
        </is>
      </c>
      <c r="AO237" t="inlineStr">
        <is>
          <t/>
        </is>
      </c>
      <c r="AP237" s="2" t="inlineStr">
        <is>
          <t>droit inaliénable</t>
        </is>
      </c>
      <c r="AQ237" s="2" t="inlineStr">
        <is>
          <t>3</t>
        </is>
      </c>
      <c r="AR237" s="2" t="inlineStr">
        <is>
          <t/>
        </is>
      </c>
      <c r="AS237" t="inlineStr">
        <is>
          <t/>
        </is>
      </c>
      <c r="AT237" t="inlineStr">
        <is>
          <t/>
        </is>
      </c>
      <c r="AU237" t="inlineStr">
        <is>
          <t/>
        </is>
      </c>
      <c r="AV237" t="inlineStr">
        <is>
          <t/>
        </is>
      </c>
      <c r="AW237" t="inlineStr">
        <is>
          <t/>
        </is>
      </c>
      <c r="AX237" t="inlineStr">
        <is>
          <t/>
        </is>
      </c>
      <c r="AY237" t="inlineStr">
        <is>
          <t/>
        </is>
      </c>
      <c r="AZ237" t="inlineStr">
        <is>
          <t/>
        </is>
      </c>
      <c r="BA237" t="inlineStr">
        <is>
          <t/>
        </is>
      </c>
      <c r="BB237" s="2" t="inlineStr">
        <is>
          <t>elidegeníthetetlen jog</t>
        </is>
      </c>
      <c r="BC237" s="2" t="inlineStr">
        <is>
          <t>3</t>
        </is>
      </c>
      <c r="BD237" s="2" t="inlineStr">
        <is>
          <t/>
        </is>
      </c>
      <c r="BE237" t="inlineStr">
        <is>
          <t/>
        </is>
      </c>
      <c r="BF237" t="inlineStr">
        <is>
          <t/>
        </is>
      </c>
      <c r="BG237" t="inlineStr">
        <is>
          <t/>
        </is>
      </c>
      <c r="BH237" t="inlineStr">
        <is>
          <t/>
        </is>
      </c>
      <c r="BI237" t="inlineStr">
        <is>
          <t/>
        </is>
      </c>
      <c r="BJ237" s="2" t="inlineStr">
        <is>
          <t>neatimama teisė</t>
        </is>
      </c>
      <c r="BK237" s="2" t="inlineStr">
        <is>
          <t>4</t>
        </is>
      </c>
      <c r="BL237" s="2" t="inlineStr">
        <is>
          <t/>
        </is>
      </c>
      <c r="BM237" t="inlineStr">
        <is>
          <t/>
        </is>
      </c>
      <c r="BN237" s="2" t="inlineStr">
        <is>
          <t>neatsavināmas tiesības|
neatņemamas tiesības</t>
        </is>
      </c>
      <c r="BO237" s="2" t="inlineStr">
        <is>
          <t>2|
3</t>
        </is>
      </c>
      <c r="BP237" s="2" t="inlineStr">
        <is>
          <t xml:space="preserve">|
</t>
        </is>
      </c>
      <c r="BQ237" t="inlineStr">
        <is>
          <t/>
        </is>
      </c>
      <c r="BR237" t="inlineStr">
        <is>
          <t/>
        </is>
      </c>
      <c r="BS237" t="inlineStr">
        <is>
          <t/>
        </is>
      </c>
      <c r="BT237" t="inlineStr">
        <is>
          <t/>
        </is>
      </c>
      <c r="BU237" t="inlineStr">
        <is>
          <t/>
        </is>
      </c>
      <c r="BV237" s="2" t="inlineStr">
        <is>
          <t>onvervreemdbaar recht</t>
        </is>
      </c>
      <c r="BW237" s="2" t="inlineStr">
        <is>
          <t>3</t>
        </is>
      </c>
      <c r="BX237" s="2" t="inlineStr">
        <is>
          <t/>
        </is>
      </c>
      <c r="BY237" t="inlineStr">
        <is>
          <t/>
        </is>
      </c>
      <c r="BZ237" t="inlineStr">
        <is>
          <t/>
        </is>
      </c>
      <c r="CA237" t="inlineStr">
        <is>
          <t/>
        </is>
      </c>
      <c r="CB237" t="inlineStr">
        <is>
          <t/>
        </is>
      </c>
      <c r="CC237" t="inlineStr">
        <is>
          <t/>
        </is>
      </c>
      <c r="CD237" t="inlineStr">
        <is>
          <t/>
        </is>
      </c>
      <c r="CE237" t="inlineStr">
        <is>
          <t/>
        </is>
      </c>
      <c r="CF237" t="inlineStr">
        <is>
          <t/>
        </is>
      </c>
      <c r="CG237" t="inlineStr">
        <is>
          <t/>
        </is>
      </c>
      <c r="CH237" t="inlineStr">
        <is>
          <t/>
        </is>
      </c>
      <c r="CI237" t="inlineStr">
        <is>
          <t/>
        </is>
      </c>
      <c r="CJ237" t="inlineStr">
        <is>
          <t/>
        </is>
      </c>
      <c r="CK237" t="inlineStr">
        <is>
          <t/>
        </is>
      </c>
      <c r="CL237" t="inlineStr">
        <is>
          <t/>
        </is>
      </c>
      <c r="CM237" t="inlineStr">
        <is>
          <t/>
        </is>
      </c>
      <c r="CN237" t="inlineStr">
        <is>
          <t/>
        </is>
      </c>
      <c r="CO237" t="inlineStr">
        <is>
          <t/>
        </is>
      </c>
      <c r="CP237" t="inlineStr">
        <is>
          <t/>
        </is>
      </c>
      <c r="CQ237" t="inlineStr">
        <is>
          <t/>
        </is>
      </c>
      <c r="CR237" t="inlineStr">
        <is>
          <t/>
        </is>
      </c>
      <c r="CS237" t="inlineStr">
        <is>
          <t/>
        </is>
      </c>
      <c r="CT237" t="inlineStr">
        <is>
          <t/>
        </is>
      </c>
      <c r="CU237" t="inlineStr">
        <is>
          <t/>
        </is>
      </c>
      <c r="CV237" t="inlineStr">
        <is>
          <t/>
        </is>
      </c>
      <c r="CW237" t="inlineStr">
        <is>
          <t/>
        </is>
      </c>
    </row>
    <row r="238">
      <c r="A238" s="1" t="str">
        <f>HYPERLINK("https://iate.europa.eu/entry/result/1076888/all", "1076888")</f>
        <v>1076888</v>
      </c>
      <c r="B238" t="inlineStr">
        <is>
          <t>PRODUCTION, TECHNOLOGY AND RESEARCH</t>
        </is>
      </c>
      <c r="C238" t="inlineStr">
        <is>
          <t>PRODUCTION, TECHNOLOGY AND RESEARCH|research and intellectual property|intellectual property</t>
        </is>
      </c>
      <c r="D238" t="inlineStr">
        <is>
          <t>yes</t>
        </is>
      </c>
      <c r="E238" t="inlineStr">
        <is>
          <t/>
        </is>
      </c>
      <c r="F238" s="2" t="inlineStr">
        <is>
          <t>търговска опаковка|
оформление</t>
        </is>
      </c>
      <c r="G238" s="2" t="inlineStr">
        <is>
          <t>3|
3</t>
        </is>
      </c>
      <c r="H238" s="2" t="inlineStr">
        <is>
          <t xml:space="preserve">|
</t>
        </is>
      </c>
      <c r="I238" t="inlineStr">
        <is>
          <t>правен термин от областта на изкуството, отнасящ се като цяло до характеристиките на външния вид на даден продукт или неговата опаковка (или дори до дизайна на сграда), показващи произхода на продукта на потребителите</t>
        </is>
      </c>
      <c r="J238" s="2" t="inlineStr">
        <is>
          <t>úprava</t>
        </is>
      </c>
      <c r="K238" s="2" t="inlineStr">
        <is>
          <t>3</t>
        </is>
      </c>
      <c r="L238" s="2" t="inlineStr">
        <is>
          <t/>
        </is>
      </c>
      <c r="M238" t="inlineStr">
        <is>
          <t/>
        </is>
      </c>
      <c r="N238" s="2" t="inlineStr">
        <is>
          <t>præsentationsmåde|
udstyr</t>
        </is>
      </c>
      <c r="O238" s="2" t="inlineStr">
        <is>
          <t>3|
3</t>
        </is>
      </c>
      <c r="P238" s="2" t="inlineStr">
        <is>
          <t xml:space="preserve">|
</t>
        </is>
      </c>
      <c r="Q238" t="inlineStr">
        <is>
          <t/>
        </is>
      </c>
      <c r="R238" s="2" t="inlineStr">
        <is>
          <t>Aufmachung|
Ausstattung|
Warenausstattung</t>
        </is>
      </c>
      <c r="S238" s="2" t="inlineStr">
        <is>
          <t>3|
4|
4</t>
        </is>
      </c>
      <c r="T238" s="2" t="inlineStr">
        <is>
          <t xml:space="preserve">|
|
</t>
        </is>
      </c>
      <c r="U238" t="inlineStr">
        <is>
          <t>Besondere Gestaltung und Aufmachung einer Ware (z.B.auch durch Verpackung, Umhüllung oder Kennzeichnung auf Ankündigungen und Preislisten);die Warenausstattung kann als Ausstattung geschützt sein</t>
        </is>
      </c>
      <c r="V238" s="2" t="inlineStr">
        <is>
          <t>παρουσίαση|
χαρακτηριστική εμφάνιση</t>
        </is>
      </c>
      <c r="W238" s="2" t="inlineStr">
        <is>
          <t>3|
3</t>
        </is>
      </c>
      <c r="X238" s="2" t="inlineStr">
        <is>
          <t xml:space="preserve">|
</t>
        </is>
      </c>
      <c r="Y238" t="inlineStr">
        <is>
          <t/>
        </is>
      </c>
      <c r="Z238" s="2" t="inlineStr">
        <is>
          <t>trade dress|
get-up</t>
        </is>
      </c>
      <c r="AA238" s="2" t="inlineStr">
        <is>
          <t>3|
3</t>
        </is>
      </c>
      <c r="AB238" s="2" t="inlineStr">
        <is>
          <t xml:space="preserve">|
</t>
        </is>
      </c>
      <c r="AC238" t="inlineStr">
        <is>
          <t>design and shape of the materials in which a product is packaged</t>
        </is>
      </c>
      <c r="AD238" s="2" t="inlineStr">
        <is>
          <t>estructura|
presentación comercial|
presentación|
presentación distintiva</t>
        </is>
      </c>
      <c r="AE238" s="2" t="inlineStr">
        <is>
          <t>3|
3|
3|
3</t>
        </is>
      </c>
      <c r="AF238" s="2" t="inlineStr">
        <is>
          <t xml:space="preserve">|
|
|
</t>
        </is>
      </c>
      <c r="AG238" t="inlineStr">
        <is>
          <t/>
        </is>
      </c>
      <c r="AH238" s="2" t="inlineStr">
        <is>
          <t>kujundus</t>
        </is>
      </c>
      <c r="AI238" s="2" t="inlineStr">
        <is>
          <t>3</t>
        </is>
      </c>
      <c r="AJ238" s="2" t="inlineStr">
        <is>
          <t/>
        </is>
      </c>
      <c r="AK238" t="inlineStr">
        <is>
          <t/>
        </is>
      </c>
      <c r="AL238" s="2" t="inlineStr">
        <is>
          <t>ulkoasu|
pakkauksen ulkoasu</t>
        </is>
      </c>
      <c r="AM238" s="2" t="inlineStr">
        <is>
          <t>3|
3</t>
        </is>
      </c>
      <c r="AN238" s="2" t="inlineStr">
        <is>
          <t xml:space="preserve">|
</t>
        </is>
      </c>
      <c r="AO238" t="inlineStr">
        <is>
          <t/>
        </is>
      </c>
      <c r="AP238" s="2" t="inlineStr">
        <is>
          <t>présentation</t>
        </is>
      </c>
      <c r="AQ238" s="2" t="inlineStr">
        <is>
          <t>3</t>
        </is>
      </c>
      <c r="AR238" s="2" t="inlineStr">
        <is>
          <t/>
        </is>
      </c>
      <c r="AS238" t="inlineStr">
        <is>
          <t/>
        </is>
      </c>
      <c r="AT238" s="2" t="inlineStr">
        <is>
          <t>trád-dealramh</t>
        </is>
      </c>
      <c r="AU238" s="2" t="inlineStr">
        <is>
          <t>3</t>
        </is>
      </c>
      <c r="AV238" s="2" t="inlineStr">
        <is>
          <t/>
        </is>
      </c>
      <c r="AW238" t="inlineStr">
        <is>
          <t/>
        </is>
      </c>
      <c r="AX238" s="2" t="inlineStr">
        <is>
          <t>vanjski izgled proizvoda</t>
        </is>
      </c>
      <c r="AY238" s="2" t="inlineStr">
        <is>
          <t>2</t>
        </is>
      </c>
      <c r="AZ238" s="2" t="inlineStr">
        <is>
          <t/>
        </is>
      </c>
      <c r="BA238" t="inlineStr">
        <is>
          <t/>
        </is>
      </c>
      <c r="BB238" t="inlineStr">
        <is>
          <t/>
        </is>
      </c>
      <c r="BC238" t="inlineStr">
        <is>
          <t/>
        </is>
      </c>
      <c r="BD238" t="inlineStr">
        <is>
          <t/>
        </is>
      </c>
      <c r="BE238" t="inlineStr">
        <is>
          <t/>
        </is>
      </c>
      <c r="BF238" s="2" t="inlineStr">
        <is>
          <t>presentazione</t>
        </is>
      </c>
      <c r="BG238" s="2" t="inlineStr">
        <is>
          <t>3</t>
        </is>
      </c>
      <c r="BH238" s="2" t="inlineStr">
        <is>
          <t/>
        </is>
      </c>
      <c r="BI238" t="inlineStr">
        <is>
          <t/>
        </is>
      </c>
      <c r="BJ238" s="2" t="inlineStr">
        <is>
          <t>apipavidalinimas</t>
        </is>
      </c>
      <c r="BK238" s="2" t="inlineStr">
        <is>
          <t>2</t>
        </is>
      </c>
      <c r="BL238" s="2" t="inlineStr">
        <is>
          <t/>
        </is>
      </c>
      <c r="BM238" t="inlineStr">
        <is>
          <t/>
        </is>
      </c>
      <c r="BN238" s="2" t="inlineStr">
        <is>
          <t>noformējums</t>
        </is>
      </c>
      <c r="BO238" s="2" t="inlineStr">
        <is>
          <t>2</t>
        </is>
      </c>
      <c r="BP238" s="2" t="inlineStr">
        <is>
          <t/>
        </is>
      </c>
      <c r="BQ238" t="inlineStr">
        <is>
          <t/>
        </is>
      </c>
      <c r="BR238" s="2" t="inlineStr">
        <is>
          <t>preżentazzjoni</t>
        </is>
      </c>
      <c r="BS238" s="2" t="inlineStr">
        <is>
          <t>3</t>
        </is>
      </c>
      <c r="BT238" s="2" t="inlineStr">
        <is>
          <t/>
        </is>
      </c>
      <c r="BU238" t="inlineStr">
        <is>
          <t>disinn u forma tal-materjali li fih(a) prodott huwa imballat.</t>
        </is>
      </c>
      <c r="BV238" s="2" t="inlineStr">
        <is>
          <t>presentatie|
aanbiedingsvorm</t>
        </is>
      </c>
      <c r="BW238" s="2" t="inlineStr">
        <is>
          <t>3|
2</t>
        </is>
      </c>
      <c r="BX238" s="2" t="inlineStr">
        <is>
          <t xml:space="preserve">|
</t>
        </is>
      </c>
      <c r="BY238" t="inlineStr">
        <is>
          <t/>
        </is>
      </c>
      <c r="BZ238" t="inlineStr">
        <is>
          <t/>
        </is>
      </c>
      <c r="CA238" t="inlineStr">
        <is>
          <t/>
        </is>
      </c>
      <c r="CB238" t="inlineStr">
        <is>
          <t/>
        </is>
      </c>
      <c r="CC238" t="inlineStr">
        <is>
          <t/>
        </is>
      </c>
      <c r="CD238" s="2" t="inlineStr">
        <is>
          <t>apresentação comercial|
forma de apresentação</t>
        </is>
      </c>
      <c r="CE238" s="2" t="inlineStr">
        <is>
          <t>3|
3</t>
        </is>
      </c>
      <c r="CF238" s="2" t="inlineStr">
        <is>
          <t xml:space="preserve">|
</t>
        </is>
      </c>
      <c r="CG238" t="inlineStr">
        <is>
          <t/>
        </is>
      </c>
      <c r="CH238" s="2" t="inlineStr">
        <is>
          <t>formă de prezentare</t>
        </is>
      </c>
      <c r="CI238" s="2" t="inlineStr">
        <is>
          <t>3</t>
        </is>
      </c>
      <c r="CJ238" s="2" t="inlineStr">
        <is>
          <t/>
        </is>
      </c>
      <c r="CK238" t="inlineStr">
        <is>
          <t/>
        </is>
      </c>
      <c r="CL238" s="2" t="inlineStr">
        <is>
          <t>úprava</t>
        </is>
      </c>
      <c r="CM238" s="2" t="inlineStr">
        <is>
          <t>2</t>
        </is>
      </c>
      <c r="CN238" s="2" t="inlineStr">
        <is>
          <t/>
        </is>
      </c>
      <c r="CO238" t="inlineStr">
        <is>
          <t>dizajn a tvar materiálov, v ktorých je výrobok zabalený, rovnako ako dizajn a tvar samotného výrobku</t>
        </is>
      </c>
      <c r="CP238" t="inlineStr">
        <is>
          <t/>
        </is>
      </c>
      <c r="CQ238" t="inlineStr">
        <is>
          <t/>
        </is>
      </c>
      <c r="CR238" t="inlineStr">
        <is>
          <t/>
        </is>
      </c>
      <c r="CS238" t="inlineStr">
        <is>
          <t/>
        </is>
      </c>
      <c r="CT238" s="2" t="inlineStr">
        <is>
          <t>utstyrsel</t>
        </is>
      </c>
      <c r="CU238" s="2" t="inlineStr">
        <is>
          <t>3</t>
        </is>
      </c>
      <c r="CV238" s="2" t="inlineStr">
        <is>
          <t/>
        </is>
      </c>
      <c r="CW238" t="inlineStr">
        <is>
          <t/>
        </is>
      </c>
    </row>
    <row r="239">
      <c r="A239" s="1" t="str">
        <f>HYPERLINK("https://iate.europa.eu/entry/result/1100686/all", "1100686")</f>
        <v>1100686</v>
      </c>
      <c r="B239" t="inlineStr">
        <is>
          <t>LAW</t>
        </is>
      </c>
      <c r="C239" t="inlineStr">
        <is>
          <t>LAW</t>
        </is>
      </c>
      <c r="D239" t="inlineStr">
        <is>
          <t>no</t>
        </is>
      </c>
      <c r="E239" t="inlineStr">
        <is>
          <t/>
        </is>
      </c>
      <c r="F239" t="inlineStr">
        <is>
          <t/>
        </is>
      </c>
      <c r="G239" t="inlineStr">
        <is>
          <t/>
        </is>
      </c>
      <c r="H239" t="inlineStr">
        <is>
          <t/>
        </is>
      </c>
      <c r="I239" t="inlineStr">
        <is>
          <t/>
        </is>
      </c>
      <c r="J239" t="inlineStr">
        <is>
          <t/>
        </is>
      </c>
      <c r="K239" t="inlineStr">
        <is>
          <t/>
        </is>
      </c>
      <c r="L239" t="inlineStr">
        <is>
          <t/>
        </is>
      </c>
      <c r="M239" t="inlineStr">
        <is>
          <t/>
        </is>
      </c>
      <c r="N239" s="2" t="inlineStr">
        <is>
          <t>ældre varemærke,der er velkendt</t>
        </is>
      </c>
      <c r="O239" s="2" t="inlineStr">
        <is>
          <t>3</t>
        </is>
      </c>
      <c r="P239" s="2" t="inlineStr">
        <is>
          <t/>
        </is>
      </c>
      <c r="Q239" t="inlineStr">
        <is>
          <t/>
        </is>
      </c>
      <c r="R239" s="2" t="inlineStr">
        <is>
          <t>renomierte ältere Marke</t>
        </is>
      </c>
      <c r="S239" s="2" t="inlineStr">
        <is>
          <t>3</t>
        </is>
      </c>
      <c r="T239" s="2" t="inlineStr">
        <is>
          <t/>
        </is>
      </c>
      <c r="U239" t="inlineStr">
        <is>
          <t/>
        </is>
      </c>
      <c r="V239" s="2" t="inlineStr">
        <is>
          <t>προγενέστερο σήμα που χαίρει φήμης</t>
        </is>
      </c>
      <c r="W239" s="2" t="inlineStr">
        <is>
          <t>3</t>
        </is>
      </c>
      <c r="X239" s="2" t="inlineStr">
        <is>
          <t/>
        </is>
      </c>
      <c r="Y239" t="inlineStr">
        <is>
          <t/>
        </is>
      </c>
      <c r="Z239" s="2" t="inlineStr">
        <is>
          <t>earlier mark having a reputation</t>
        </is>
      </c>
      <c r="AA239" s="2" t="inlineStr">
        <is>
          <t>3</t>
        </is>
      </c>
      <c r="AB239" s="2" t="inlineStr">
        <is>
          <t/>
        </is>
      </c>
      <c r="AC239" t="inlineStr">
        <is>
          <t/>
        </is>
      </c>
      <c r="AD239" s="2" t="inlineStr">
        <is>
          <t>marca anterior renombrada</t>
        </is>
      </c>
      <c r="AE239" s="2" t="inlineStr">
        <is>
          <t>3</t>
        </is>
      </c>
      <c r="AF239" s="2" t="inlineStr">
        <is>
          <t/>
        </is>
      </c>
      <c r="AG239" t="inlineStr">
        <is>
          <t/>
        </is>
      </c>
      <c r="AH239" t="inlineStr">
        <is>
          <t/>
        </is>
      </c>
      <c r="AI239" t="inlineStr">
        <is>
          <t/>
        </is>
      </c>
      <c r="AJ239" t="inlineStr">
        <is>
          <t/>
        </is>
      </c>
      <c r="AK239" t="inlineStr">
        <is>
          <t/>
        </is>
      </c>
      <c r="AL239" t="inlineStr">
        <is>
          <t/>
        </is>
      </c>
      <c r="AM239" t="inlineStr">
        <is>
          <t/>
        </is>
      </c>
      <c r="AN239" t="inlineStr">
        <is>
          <t/>
        </is>
      </c>
      <c r="AO239" t="inlineStr">
        <is>
          <t/>
        </is>
      </c>
      <c r="AP239" s="2" t="inlineStr">
        <is>
          <t>marque antérieure jouissant d'une réputation</t>
        </is>
      </c>
      <c r="AQ239" s="2" t="inlineStr">
        <is>
          <t>3</t>
        </is>
      </c>
      <c r="AR239" s="2" t="inlineStr">
        <is>
          <t/>
        </is>
      </c>
      <c r="AS239" t="inlineStr">
        <is>
          <t/>
        </is>
      </c>
      <c r="AT239" t="inlineStr">
        <is>
          <t/>
        </is>
      </c>
      <c r="AU239" t="inlineStr">
        <is>
          <t/>
        </is>
      </c>
      <c r="AV239" t="inlineStr">
        <is>
          <t/>
        </is>
      </c>
      <c r="AW239" t="inlineStr">
        <is>
          <t/>
        </is>
      </c>
      <c r="AX239" t="inlineStr">
        <is>
          <t/>
        </is>
      </c>
      <c r="AY239" t="inlineStr">
        <is>
          <t/>
        </is>
      </c>
      <c r="AZ239" t="inlineStr">
        <is>
          <t/>
        </is>
      </c>
      <c r="BA239" t="inlineStr">
        <is>
          <t/>
        </is>
      </c>
      <c r="BB239" t="inlineStr">
        <is>
          <t/>
        </is>
      </c>
      <c r="BC239" t="inlineStr">
        <is>
          <t/>
        </is>
      </c>
      <c r="BD239" t="inlineStr">
        <is>
          <t/>
        </is>
      </c>
      <c r="BE239" t="inlineStr">
        <is>
          <t/>
        </is>
      </c>
      <c r="BF239" s="2" t="inlineStr">
        <is>
          <t>marchio anteriore che gode di notorietà</t>
        </is>
      </c>
      <c r="BG239" s="2" t="inlineStr">
        <is>
          <t>3</t>
        </is>
      </c>
      <c r="BH239" s="2" t="inlineStr">
        <is>
          <t/>
        </is>
      </c>
      <c r="BI239" t="inlineStr">
        <is>
          <t/>
        </is>
      </c>
      <c r="BJ239" t="inlineStr">
        <is>
          <t/>
        </is>
      </c>
      <c r="BK239" t="inlineStr">
        <is>
          <t/>
        </is>
      </c>
      <c r="BL239" t="inlineStr">
        <is>
          <t/>
        </is>
      </c>
      <c r="BM239" t="inlineStr">
        <is>
          <t/>
        </is>
      </c>
      <c r="BN239" t="inlineStr">
        <is>
          <t/>
        </is>
      </c>
      <c r="BO239" t="inlineStr">
        <is>
          <t/>
        </is>
      </c>
      <c r="BP239" t="inlineStr">
        <is>
          <t/>
        </is>
      </c>
      <c r="BQ239" t="inlineStr">
        <is>
          <t/>
        </is>
      </c>
      <c r="BR239" t="inlineStr">
        <is>
          <t/>
        </is>
      </c>
      <c r="BS239" t="inlineStr">
        <is>
          <t/>
        </is>
      </c>
      <c r="BT239" t="inlineStr">
        <is>
          <t/>
        </is>
      </c>
      <c r="BU239" t="inlineStr">
        <is>
          <t/>
        </is>
      </c>
      <c r="BV239" s="2" t="inlineStr">
        <is>
          <t>ouder merk dat bekendheid geniet</t>
        </is>
      </c>
      <c r="BW239" s="2" t="inlineStr">
        <is>
          <t>3</t>
        </is>
      </c>
      <c r="BX239" s="2" t="inlineStr">
        <is>
          <t/>
        </is>
      </c>
      <c r="BY239" t="inlineStr">
        <is>
          <t/>
        </is>
      </c>
      <c r="BZ239" t="inlineStr">
        <is>
          <t/>
        </is>
      </c>
      <c r="CA239" t="inlineStr">
        <is>
          <t/>
        </is>
      </c>
      <c r="CB239" t="inlineStr">
        <is>
          <t/>
        </is>
      </c>
      <c r="CC239" t="inlineStr">
        <is>
          <t/>
        </is>
      </c>
      <c r="CD239" s="2" t="inlineStr">
        <is>
          <t>marca anterior que goze de prestígio</t>
        </is>
      </c>
      <c r="CE239" s="2" t="inlineStr">
        <is>
          <t>3</t>
        </is>
      </c>
      <c r="CF239" s="2" t="inlineStr">
        <is>
          <t/>
        </is>
      </c>
      <c r="CG239" t="inlineStr">
        <is>
          <t/>
        </is>
      </c>
      <c r="CH239" t="inlineStr">
        <is>
          <t/>
        </is>
      </c>
      <c r="CI239" t="inlineStr">
        <is>
          <t/>
        </is>
      </c>
      <c r="CJ239" t="inlineStr">
        <is>
          <t/>
        </is>
      </c>
      <c r="CK239" t="inlineStr">
        <is>
          <t/>
        </is>
      </c>
      <c r="CL239" t="inlineStr">
        <is>
          <t/>
        </is>
      </c>
      <c r="CM239" t="inlineStr">
        <is>
          <t/>
        </is>
      </c>
      <c r="CN239" t="inlineStr">
        <is>
          <t/>
        </is>
      </c>
      <c r="CO239" t="inlineStr">
        <is>
          <t/>
        </is>
      </c>
      <c r="CP239" t="inlineStr">
        <is>
          <t/>
        </is>
      </c>
      <c r="CQ239" t="inlineStr">
        <is>
          <t/>
        </is>
      </c>
      <c r="CR239" t="inlineStr">
        <is>
          <t/>
        </is>
      </c>
      <c r="CS239" t="inlineStr">
        <is>
          <t/>
        </is>
      </c>
      <c r="CT239" t="inlineStr">
        <is>
          <t/>
        </is>
      </c>
      <c r="CU239" t="inlineStr">
        <is>
          <t/>
        </is>
      </c>
      <c r="CV239" t="inlineStr">
        <is>
          <t/>
        </is>
      </c>
      <c r="CW239" t="inlineStr">
        <is>
          <t/>
        </is>
      </c>
    </row>
    <row r="240">
      <c r="A240" s="1" t="str">
        <f>HYPERLINK("https://iate.europa.eu/entry/result/781427/all", "781427")</f>
        <v>781427</v>
      </c>
      <c r="B240" t="inlineStr">
        <is>
          <t>LAW</t>
        </is>
      </c>
      <c r="C240" t="inlineStr">
        <is>
          <t>LAW|civil law|civil law</t>
        </is>
      </c>
      <c r="D240" t="inlineStr">
        <is>
          <t>yes</t>
        </is>
      </c>
      <c r="E240" t="inlineStr">
        <is>
          <t/>
        </is>
      </c>
      <c r="F240" s="2" t="inlineStr">
        <is>
          <t>задължение за полагане на дължима грижа</t>
        </is>
      </c>
      <c r="G240" s="2" t="inlineStr">
        <is>
          <t>3</t>
        </is>
      </c>
      <c r="H240" s="2" t="inlineStr">
        <is>
          <t/>
        </is>
      </c>
      <c r="I240" t="inlineStr">
        <is>
          <t>юридически стандарт, според който се определя формата на вината при изпълнение на поети задължения. Става въпрос за ангажимент въпросните задължения да се изпълняват с грижата на добър стопанин, което предполага длъжникът да полага такива грижи, каквито полага за своите собствени дела и работи</t>
        </is>
      </c>
      <c r="J240" s="2" t="inlineStr">
        <is>
          <t>povinnost řádné péče</t>
        </is>
      </c>
      <c r="K240" s="2" t="inlineStr">
        <is>
          <t>3</t>
        </is>
      </c>
      <c r="L240" s="2" t="inlineStr">
        <is>
          <t/>
        </is>
      </c>
      <c r="M240" t="inlineStr">
        <is>
          <t/>
        </is>
      </c>
      <c r="N240" s="2" t="inlineStr">
        <is>
          <t>diligenspligt|
rettidig omhu</t>
        </is>
      </c>
      <c r="O240" s="2" t="inlineStr">
        <is>
          <t>4|
4</t>
        </is>
      </c>
      <c r="P240" s="2" t="inlineStr">
        <is>
          <t xml:space="preserve">|
</t>
        </is>
      </c>
      <c r="Q240" t="inlineStr">
        <is>
          <t>"Diligentia: omhu; ved skyldnerens pligt til diligentia ved visse kontrakter forstod man i romerretten en pligt til at sørge for, at ydelsen stadig var mulig, således at han pådrog sig ansvar for undladelser; også i nugældende ret taler man om, at parterne i et kontraktsforhold har diligenspligt over for hinanden, fx om en kreditor, der til skade for en kautionist forspilder sikkerhedsrettigheder."&lt;br&gt;"Diligenspligt, ... omsorgspligt i kontraktforhold, fx et pengeinstituts pligt til at underrette en kautionist om skyldnerens misligholdelse af hovedfordringen. Kautionisten får herved mulighed for hurtigt at gardere sig imod en eventuel forøgelse af sin risiko."&lt;br&gt;"Diligenspligt: En parts pligt til at begrænse den anden parts tab i en retshandel ml. dem, fx pligt til at rette den andens evt. misforståelse i retshandlen."</t>
        </is>
      </c>
      <c r="R240" s="2" t="inlineStr">
        <is>
          <t>Sorgfaltspflicht</t>
        </is>
      </c>
      <c r="S240" s="2" t="inlineStr">
        <is>
          <t>2</t>
        </is>
      </c>
      <c r="T240" s="2" t="inlineStr">
        <is>
          <t/>
        </is>
      </c>
      <c r="U240" t="inlineStr">
        <is>
          <t>Pflicht einer verantwortlichen Person, in Übereinstimmung mit Gesetz, Gesellschaftsbeschlüssen und unter Vermeidung risikoreicher [Taten] zu handeln</t>
        </is>
      </c>
      <c r="V240" s="2" t="inlineStr">
        <is>
          <t>καθήκον επιμέλειας|
καθήκον μέριμνας</t>
        </is>
      </c>
      <c r="W240" s="2" t="inlineStr">
        <is>
          <t>3|
3</t>
        </is>
      </c>
      <c r="X240" s="2" t="inlineStr">
        <is>
          <t xml:space="preserve">|
</t>
        </is>
      </c>
      <c r="Y240" t="inlineStr">
        <is>
          <t/>
        </is>
      </c>
      <c r="Z240" s="2" t="inlineStr">
        <is>
          <t>duty of care</t>
        </is>
      </c>
      <c r="AA240" s="2" t="inlineStr">
        <is>
          <t>3</t>
        </is>
      </c>
      <c r="AB240" s="2" t="inlineStr">
        <is>
          <t/>
        </is>
      </c>
      <c r="AC240" t="inlineStr">
        <is>
          <t>legal obligation to take reasonable care to avoid causing damage</t>
        </is>
      </c>
      <c r="AD240" s="2" t="inlineStr">
        <is>
          <t>deber de diligencia</t>
        </is>
      </c>
      <c r="AE240" s="2" t="inlineStr">
        <is>
          <t>3</t>
        </is>
      </c>
      <c r="AF240" s="2" t="inlineStr">
        <is>
          <t/>
        </is>
      </c>
      <c r="AG240" t="inlineStr">
        <is>
          <t>Deber general [de cuidado y actividad en ejecutar una cosa] que acompaña a todos los actos de los que pueden derivarse daños.</t>
        </is>
      </c>
      <c r="AH240" s="2" t="inlineStr">
        <is>
          <t>hoolsuskohustus</t>
        </is>
      </c>
      <c r="AI240" s="2" t="inlineStr">
        <is>
          <t>3</t>
        </is>
      </c>
      <c r="AJ240" s="2" t="inlineStr">
        <is>
          <t/>
        </is>
      </c>
      <c r="AK240" t="inlineStr">
        <is>
          <t/>
        </is>
      </c>
      <c r="AL240" s="2" t="inlineStr">
        <is>
          <t>huolenpitovelvollisuus|
huolellisuusvelvollisuus</t>
        </is>
      </c>
      <c r="AM240" s="2" t="inlineStr">
        <is>
          <t>3|
3</t>
        </is>
      </c>
      <c r="AN240" s="2" t="inlineStr">
        <is>
          <t xml:space="preserve">|
</t>
        </is>
      </c>
      <c r="AO240" t="inlineStr">
        <is>
          <t>laillinen velvoite ryhtyä kohtuullisiin
toimenpiteisiin vaaran ja vahingon välttämiseksi</t>
        </is>
      </c>
      <c r="AP240" s="2" t="inlineStr">
        <is>
          <t>devoir de vigilance|
devoir de diligence</t>
        </is>
      </c>
      <c r="AQ240" s="2" t="inlineStr">
        <is>
          <t>3|
3</t>
        </is>
      </c>
      <c r="AR240" s="2" t="inlineStr">
        <is>
          <t xml:space="preserve">|
</t>
        </is>
      </c>
      <c r="AS240" t="inlineStr">
        <is>
          <t>&lt;div&gt;responsabilité ou obligation juridique d’une personne ou d’un organisme d’éviter les actes ou les omissions susceptibles de causer du tort à autrui&lt;br&gt;&lt;/div&gt;</t>
        </is>
      </c>
      <c r="AT240" s="2" t="inlineStr">
        <is>
          <t>dualgas cúraim</t>
        </is>
      </c>
      <c r="AU240" s="2" t="inlineStr">
        <is>
          <t>2</t>
        </is>
      </c>
      <c r="AV240" s="2" t="inlineStr">
        <is>
          <t/>
        </is>
      </c>
      <c r="AW240" t="inlineStr">
        <is>
          <t>an
fhreagracht dlithiúil a chuirtear ar dhuine chun aire réasúnta a thabhairt dó
fhéin nó di féin agus damáiste a sheachaint</t>
        </is>
      </c>
      <c r="AX240" t="inlineStr">
        <is>
          <t/>
        </is>
      </c>
      <c r="AY240" t="inlineStr">
        <is>
          <t/>
        </is>
      </c>
      <c r="AZ240" t="inlineStr">
        <is>
          <t/>
        </is>
      </c>
      <c r="BA240" t="inlineStr">
        <is>
          <t/>
        </is>
      </c>
      <c r="BB240" s="2" t="inlineStr">
        <is>
          <t>gondossági kötelezettség</t>
        </is>
      </c>
      <c r="BC240" s="2" t="inlineStr">
        <is>
          <t>4</t>
        </is>
      </c>
      <c r="BD240" s="2" t="inlineStr">
        <is>
          <t/>
        </is>
      </c>
      <c r="BE240" t="inlineStr">
        <is>
          <t>valamely tevékenység végzésével járó azon kötelezettség, hogy kellő gondossággal járjanak el a tevékenység gyakorlásakor</t>
        </is>
      </c>
      <c r="BF240" s="2" t="inlineStr">
        <is>
          <t>dovere di diligenza|
obbligo di diligenza</t>
        </is>
      </c>
      <c r="BG240" s="2" t="inlineStr">
        <is>
          <t>3|
3</t>
        </is>
      </c>
      <c r="BH240" s="2" t="inlineStr">
        <is>
          <t xml:space="preserve">|
</t>
        </is>
      </c>
      <c r="BI240" t="inlineStr">
        <is>
          <t>obbligo giuridico
generale di proteggere la sicurezza o il benessere altrui</t>
        </is>
      </c>
      <c r="BJ240" s="2" t="inlineStr">
        <is>
          <t>rūpestingumo pareiga</t>
        </is>
      </c>
      <c r="BK240" s="2" t="inlineStr">
        <is>
          <t>2</t>
        </is>
      </c>
      <c r="BL240" s="2" t="inlineStr">
        <is>
          <t/>
        </is>
      </c>
      <c r="BM240" t="inlineStr">
        <is>
          <t>asmens arba organizacijos pareiga arba teisinė prievolė vengti imtis veiksmų arba išvengti neveikimo, kai (galima pagrįstai numatyti, kad) dėl tokio veikimo ar neveikimo gali būti pakenkta kitiems asmenims</t>
        </is>
      </c>
      <c r="BN240" s="2" t="inlineStr">
        <is>
          <t>gādības pienākums|
rūpības pienākums</t>
        </is>
      </c>
      <c r="BO240" s="2" t="inlineStr">
        <is>
          <t>2|
3</t>
        </is>
      </c>
      <c r="BP240" s="2" t="inlineStr">
        <is>
          <t>|
preferred</t>
        </is>
      </c>
      <c r="BQ240" t="inlineStr">
        <is>
          <t/>
        </is>
      </c>
      <c r="BR240" s="2" t="inlineStr">
        <is>
          <t>dmir ta' diliġenza</t>
        </is>
      </c>
      <c r="BS240" s="2" t="inlineStr">
        <is>
          <t>3</t>
        </is>
      </c>
      <c r="BT240" s="2" t="inlineStr">
        <is>
          <t/>
        </is>
      </c>
      <c r="BU240" t="inlineStr">
        <is>
          <t>obbligu legali li wieħed joqgħod attent biex ma jikkawżax ħsara lill-oħrajn, lill-proprjetà u lill-ambjent</t>
        </is>
      </c>
      <c r="BV240" s="2" t="inlineStr">
        <is>
          <t>zorgvuldigheidsplicht|
zorgplicht</t>
        </is>
      </c>
      <c r="BW240" s="2" t="inlineStr">
        <is>
          <t>3|
3</t>
        </is>
      </c>
      <c r="BX240" s="2" t="inlineStr">
        <is>
          <t xml:space="preserve">|
</t>
        </is>
      </c>
      <c r="BY240" t="inlineStr">
        <is>
          <t>plicht om zorgvuldig om te gaan met de belangen van anderen</t>
        </is>
      </c>
      <c r="BZ240" s="2" t="inlineStr">
        <is>
          <t>należyta staranność|
obowiązek dochowania należytej staranności</t>
        </is>
      </c>
      <c r="CA240" s="2" t="inlineStr">
        <is>
          <t>3|
3</t>
        </is>
      </c>
      <c r="CB240" s="2" t="inlineStr">
        <is>
          <t xml:space="preserve">|
</t>
        </is>
      </c>
      <c r="CC240" t="inlineStr">
        <is>
          <t>obowiązek stron stosunków umownych do staranności ogólnie wymaganej w stosunkach danego rodzaju</t>
        </is>
      </c>
      <c r="CD240" s="2" t="inlineStr">
        <is>
          <t>dever de diligência|
dever de cuidado</t>
        </is>
      </c>
      <c r="CE240" s="2" t="inlineStr">
        <is>
          <t>3|
3</t>
        </is>
      </c>
      <c r="CF240" s="2" t="inlineStr">
        <is>
          <t xml:space="preserve">|
</t>
        </is>
      </c>
      <c r="CG240" t="inlineStr">
        <is>
          <t>Obrigação legal de uma pessoa agir com a atenção e a diligência necessárias e expectáveis para evitar um dano a terceiros, cuja inobservância configura um acto de negligência.</t>
        </is>
      </c>
      <c r="CH240" s="2" t="inlineStr">
        <is>
          <t>obligație de diligență</t>
        </is>
      </c>
      <c r="CI240" s="2" t="inlineStr">
        <is>
          <t>3</t>
        </is>
      </c>
      <c r="CJ240" s="2" t="inlineStr">
        <is>
          <t/>
        </is>
      </c>
      <c r="CK240" t="inlineStr">
        <is>
          <t>obligația legală de a depune toată stăruința pentru atingerea unui anumit rezultat, fără a se obliga la însuși rezultatul preconizat</t>
        </is>
      </c>
      <c r="CL240" s="2" t="inlineStr">
        <is>
          <t>povinnosť náležitej starostlivosti|
povinná starostlivosť</t>
        </is>
      </c>
      <c r="CM240" s="2" t="inlineStr">
        <is>
          <t>3|
3</t>
        </is>
      </c>
      <c r="CN240" s="2" t="inlineStr">
        <is>
          <t>|
admitted</t>
        </is>
      </c>
      <c r="CO240" t="inlineStr">
        <is>
          <t>povinnosť venovať vykonávanej činnosti určitý stupeň starostlivosti s cieľom predísť vzniku škody</t>
        </is>
      </c>
      <c r="CP240" s="2" t="inlineStr">
        <is>
          <t>dolžnost skrbnega ravnanja</t>
        </is>
      </c>
      <c r="CQ240" s="2" t="inlineStr">
        <is>
          <t>3</t>
        </is>
      </c>
      <c r="CR240" s="2" t="inlineStr">
        <is>
          <t/>
        </is>
      </c>
      <c r="CS240" t="inlineStr">
        <is>
          <t/>
        </is>
      </c>
      <c r="CT240" s="2" t="inlineStr">
        <is>
          <t>aktsamhetskrav|
aktsamhetsplikt</t>
        </is>
      </c>
      <c r="CU240" s="2" t="inlineStr">
        <is>
          <t>3|
2</t>
        </is>
      </c>
      <c r="CV240" s="2" t="inlineStr">
        <is>
          <t xml:space="preserve">|
</t>
        </is>
      </c>
      <c r="CW240" t="inlineStr">
        <is>
          <t/>
        </is>
      </c>
    </row>
    <row r="241">
      <c r="A241" s="1" t="str">
        <f>HYPERLINK("https://iate.europa.eu/entry/result/858548/all", "858548")</f>
        <v>858548</v>
      </c>
      <c r="B241" t="inlineStr">
        <is>
          <t>LAW;PRODUCTION, TECHNOLOGY AND RESEARCH</t>
        </is>
      </c>
      <c r="C241" t="inlineStr">
        <is>
          <t>LAW;PRODUCTION, TECHNOLOGY AND RESEARCH|research and intellectual property|intellectual property</t>
        </is>
      </c>
      <c r="D241" t="inlineStr">
        <is>
          <t>yes</t>
        </is>
      </c>
      <c r="E241" t="inlineStr">
        <is>
          <t/>
        </is>
      </c>
      <c r="F241" t="inlineStr">
        <is>
          <t/>
        </is>
      </c>
      <c r="G241" t="inlineStr">
        <is>
          <t/>
        </is>
      </c>
      <c r="H241" t="inlineStr">
        <is>
          <t/>
        </is>
      </c>
      <c r="I241" t="inlineStr">
        <is>
          <t/>
        </is>
      </c>
      <c r="J241" t="inlineStr">
        <is>
          <t/>
        </is>
      </c>
      <c r="K241" t="inlineStr">
        <is>
          <t/>
        </is>
      </c>
      <c r="L241" t="inlineStr">
        <is>
          <t/>
        </is>
      </c>
      <c r="M241" t="inlineStr">
        <is>
          <t/>
        </is>
      </c>
      <c r="N241" s="2" t="inlineStr">
        <is>
          <t>modkrav om fortabelse</t>
        </is>
      </c>
      <c r="O241" s="2" t="inlineStr">
        <is>
          <t>4</t>
        </is>
      </c>
      <c r="P241" s="2" t="inlineStr">
        <is>
          <t/>
        </is>
      </c>
      <c r="Q241" t="inlineStr">
        <is>
          <t/>
        </is>
      </c>
      <c r="R241" s="2" t="inlineStr">
        <is>
          <t>Widerklage auf Erklärung des Verfalls</t>
        </is>
      </c>
      <c r="S241" s="2" t="inlineStr">
        <is>
          <t>1</t>
        </is>
      </c>
      <c r="T241" s="2" t="inlineStr">
        <is>
          <t/>
        </is>
      </c>
      <c r="U241" t="inlineStr">
        <is>
          <t/>
        </is>
      </c>
      <c r="V241" s="2" t="inlineStr">
        <is>
          <t>ανταγωγή έκπτωσης</t>
        </is>
      </c>
      <c r="W241" s="2" t="inlineStr">
        <is>
          <t>2</t>
        </is>
      </c>
      <c r="X241" s="2" t="inlineStr">
        <is>
          <t/>
        </is>
      </c>
      <c r="Y241" t="inlineStr">
        <is>
          <t>η ανταγωγή ασκείται για έκπτωση ή ακυρότητα</t>
        </is>
      </c>
      <c r="Z241" s="2" t="inlineStr">
        <is>
          <t>counterclaim for revocation</t>
        </is>
      </c>
      <c r="AA241" s="2" t="inlineStr">
        <is>
          <t>3</t>
        </is>
      </c>
      <c r="AB241" s="2" t="inlineStr">
        <is>
          <t/>
        </is>
      </c>
      <c r="AC241" t="inlineStr">
        <is>
          <t>legal action which the defendant (alleged infringer) in an action for infringement&lt;sup&gt;1&lt;/sup&gt; may take, to request that the intellectual property right&lt;sup&gt;2&lt;/sup&gt; in question be revoked&lt;p&gt;&lt;sup&gt;1&lt;/sup&gt; action for infringement [ &lt;a href="/entry/result/851925/all" id="ENTRY_TO_ENTRY_CONVERTER" target="_blank"&gt;IATE:851925&lt;/a&gt; ]&lt;br&gt;&lt;sup&gt;2&lt;/sup&gt; intellectual property right [ &lt;a href="/entry/result/1899602/all" id="ENTRY_TO_ENTRY_CONVERTER" target="_blank"&gt;IATE:1899602&lt;/a&gt; ]&lt;/p&gt;</t>
        </is>
      </c>
      <c r="AD241" s="2" t="inlineStr">
        <is>
          <t>demanda de reconvención por caducidad</t>
        </is>
      </c>
      <c r="AE241" s="2" t="inlineStr">
        <is>
          <t>3</t>
        </is>
      </c>
      <c r="AF241" s="2" t="inlineStr">
        <is>
          <t/>
        </is>
      </c>
      <c r="AG241" t="inlineStr">
        <is>
          <t/>
        </is>
      </c>
      <c r="AH241" t="inlineStr">
        <is>
          <t/>
        </is>
      </c>
      <c r="AI241" t="inlineStr">
        <is>
          <t/>
        </is>
      </c>
      <c r="AJ241" t="inlineStr">
        <is>
          <t/>
        </is>
      </c>
      <c r="AK241" t="inlineStr">
        <is>
          <t/>
        </is>
      </c>
      <c r="AL241" s="2" t="inlineStr">
        <is>
          <t>menettämistä koskeva vastakanne</t>
        </is>
      </c>
      <c r="AM241" s="2" t="inlineStr">
        <is>
          <t>2</t>
        </is>
      </c>
      <c r="AN241" s="2" t="inlineStr">
        <is>
          <t/>
        </is>
      </c>
      <c r="AO241" t="inlineStr">
        <is>
          <t/>
        </is>
      </c>
      <c r="AP241" s="2" t="inlineStr">
        <is>
          <t>demande reconventionnelle en déchéance</t>
        </is>
      </c>
      <c r="AQ241" s="2" t="inlineStr">
        <is>
          <t>3</t>
        </is>
      </c>
      <c r="AR241" s="2" t="inlineStr">
        <is>
          <t/>
        </is>
      </c>
      <c r="AS241" t="inlineStr">
        <is>
          <t/>
        </is>
      </c>
      <c r="AT241" s="2" t="inlineStr">
        <is>
          <t>frithéileamh ar chúlghairm</t>
        </is>
      </c>
      <c r="AU241" s="2" t="inlineStr">
        <is>
          <t>3</t>
        </is>
      </c>
      <c r="AV241" s="2" t="inlineStr">
        <is>
          <t/>
        </is>
      </c>
      <c r="AW241" t="inlineStr">
        <is>
          <t/>
        </is>
      </c>
      <c r="AX241" t="inlineStr">
        <is>
          <t/>
        </is>
      </c>
      <c r="AY241" t="inlineStr">
        <is>
          <t/>
        </is>
      </c>
      <c r="AZ241" t="inlineStr">
        <is>
          <t/>
        </is>
      </c>
      <c r="BA241" t="inlineStr">
        <is>
          <t/>
        </is>
      </c>
      <c r="BB241" t="inlineStr">
        <is>
          <t/>
        </is>
      </c>
      <c r="BC241" t="inlineStr">
        <is>
          <t/>
        </is>
      </c>
      <c r="BD241" t="inlineStr">
        <is>
          <t/>
        </is>
      </c>
      <c r="BE241" t="inlineStr">
        <is>
          <t/>
        </is>
      </c>
      <c r="BF241" s="2" t="inlineStr">
        <is>
          <t>domanda riconvenzionale di decadenza|
domanda riconvenzionale di revoca</t>
        </is>
      </c>
      <c r="BG241" s="2" t="inlineStr">
        <is>
          <t>2|
2</t>
        </is>
      </c>
      <c r="BH241" s="2" t="inlineStr">
        <is>
          <t xml:space="preserve">|
</t>
        </is>
      </c>
      <c r="BI241" t="inlineStr">
        <is>
          <t/>
        </is>
      </c>
      <c r="BJ241" t="inlineStr">
        <is>
          <t/>
        </is>
      </c>
      <c r="BK241" t="inlineStr">
        <is>
          <t/>
        </is>
      </c>
      <c r="BL241" t="inlineStr">
        <is>
          <t/>
        </is>
      </c>
      <c r="BM241" t="inlineStr">
        <is>
          <t/>
        </is>
      </c>
      <c r="BN241" t="inlineStr">
        <is>
          <t/>
        </is>
      </c>
      <c r="BO241" t="inlineStr">
        <is>
          <t/>
        </is>
      </c>
      <c r="BP241" t="inlineStr">
        <is>
          <t/>
        </is>
      </c>
      <c r="BQ241" t="inlineStr">
        <is>
          <t/>
        </is>
      </c>
      <c r="BR241" s="2" t="inlineStr">
        <is>
          <t>kontrotalba għal revoka</t>
        </is>
      </c>
      <c r="BS241" s="2" t="inlineStr">
        <is>
          <t>3</t>
        </is>
      </c>
      <c r="BT241" s="2" t="inlineStr">
        <is>
          <t/>
        </is>
      </c>
      <c r="BU241" t="inlineStr">
        <is>
          <t>azzjoni legali li jista' jieħu l-imputat (l-awtur allegat tal-ksur) f'azzjoni għal ksur [ &lt;a href="/entry/result/851925/all" id="ENTRY_TO_ENTRY_CONVERTER" target="_blank"&gt;IATE:851925&lt;/a&gt; ], biex jitlob li d-dritt ta' proprjetà intellettwali [&lt;a href="/entry/result/1899602/all" id="ENTRY_TO_ENTRY_CONVERTER" target="_blank"&gt;IATE:1899602&lt;/a&gt; ] inkwistjoni jiġi revokat</t>
        </is>
      </c>
      <c r="BV241" s="2" t="inlineStr">
        <is>
          <t>reconventionele vordering tot vervallenverklaring</t>
        </is>
      </c>
      <c r="BW241" s="2" t="inlineStr">
        <is>
          <t>3</t>
        </is>
      </c>
      <c r="BX241" s="2" t="inlineStr">
        <is>
          <t/>
        </is>
      </c>
      <c r="BY241" t="inlineStr">
        <is>
          <t/>
        </is>
      </c>
      <c r="BZ241" t="inlineStr">
        <is>
          <t/>
        </is>
      </c>
      <c r="CA241" t="inlineStr">
        <is>
          <t/>
        </is>
      </c>
      <c r="CB241" t="inlineStr">
        <is>
          <t/>
        </is>
      </c>
      <c r="CC241" t="inlineStr">
        <is>
          <t/>
        </is>
      </c>
      <c r="CD241" t="inlineStr">
        <is>
          <t/>
        </is>
      </c>
      <c r="CE241" t="inlineStr">
        <is>
          <t/>
        </is>
      </c>
      <c r="CF241" t="inlineStr">
        <is>
          <t/>
        </is>
      </c>
      <c r="CG241" t="inlineStr">
        <is>
          <t/>
        </is>
      </c>
      <c r="CH241" t="inlineStr">
        <is>
          <t/>
        </is>
      </c>
      <c r="CI241" t="inlineStr">
        <is>
          <t/>
        </is>
      </c>
      <c r="CJ241" t="inlineStr">
        <is>
          <t/>
        </is>
      </c>
      <c r="CK241" t="inlineStr">
        <is>
          <t/>
        </is>
      </c>
      <c r="CL241" t="inlineStr">
        <is>
          <t/>
        </is>
      </c>
      <c r="CM241" t="inlineStr">
        <is>
          <t/>
        </is>
      </c>
      <c r="CN241" t="inlineStr">
        <is>
          <t/>
        </is>
      </c>
      <c r="CO241" t="inlineStr">
        <is>
          <t/>
        </is>
      </c>
      <c r="CP241" t="inlineStr">
        <is>
          <t/>
        </is>
      </c>
      <c r="CQ241" t="inlineStr">
        <is>
          <t/>
        </is>
      </c>
      <c r="CR241" t="inlineStr">
        <is>
          <t/>
        </is>
      </c>
      <c r="CS241" t="inlineStr">
        <is>
          <t/>
        </is>
      </c>
      <c r="CT241" t="inlineStr">
        <is>
          <t/>
        </is>
      </c>
      <c r="CU241" t="inlineStr">
        <is>
          <t/>
        </is>
      </c>
      <c r="CV241" t="inlineStr">
        <is>
          <t/>
        </is>
      </c>
      <c r="CW241" t="inlineStr">
        <is>
          <t/>
        </is>
      </c>
    </row>
    <row r="242">
      <c r="A242" s="1" t="str">
        <f>HYPERLINK("https://iate.europa.eu/entry/result/858491/all", "858491")</f>
        <v>858491</v>
      </c>
      <c r="B242" t="inlineStr">
        <is>
          <t>LAW;PRODUCTION, TECHNOLOGY AND RESEARCH;BUSINESS AND COMPETITION</t>
        </is>
      </c>
      <c r="C242" t="inlineStr">
        <is>
          <t>LAW;PRODUCTION, TECHNOLOGY AND RESEARCH|research and intellectual property|intellectual property;BUSINESS AND COMPETITION|accounting</t>
        </is>
      </c>
      <c r="D242" t="inlineStr">
        <is>
          <t>yes</t>
        </is>
      </c>
      <c r="E242" t="inlineStr">
        <is>
          <t/>
        </is>
      </c>
      <c r="F242" s="2" t="inlineStr">
        <is>
          <t>авторско право</t>
        </is>
      </c>
      <c r="G242" s="2" t="inlineStr">
        <is>
          <t>3</t>
        </is>
      </c>
      <c r="H242" s="2" t="inlineStr">
        <is>
          <t/>
        </is>
      </c>
      <c r="I242" t="inlineStr">
        <is>
          <t>Обект на авторското право е всяко произведение на литературата, изкуството и науката, което е резултат на творческа дейност и е изразено по какъвто и да е начин и в каквато и да е обективна форма.Автор е физическото лице, в резултат на чиято творческа дейност е създадено произведение. Други физически или юридически лица могат да бъдат носители на авторско право само в случаите, предвидени в този закон.Авторското право върху произведения на литературата, изкуството и науката възниква за автора със създаването на произведението.</t>
        </is>
      </c>
      <c r="J242" s="2" t="inlineStr">
        <is>
          <t>autorské právo|
právo autorské</t>
        </is>
      </c>
      <c r="K242" s="2" t="inlineStr">
        <is>
          <t>3|
3</t>
        </is>
      </c>
      <c r="L242" s="2" t="inlineStr">
        <is>
          <t xml:space="preserve">|
</t>
        </is>
      </c>
      <c r="M242" t="inlineStr">
        <is>
          <t>právo, jehož předmětem je dílo literární a jiné dílo umělecké a dílo vědecké, které je jedinečným výsledkem tvůrčí činnosti autora a je vyjádřeno v jakékoli objektivně vnímatelné podobě včetně podoby elektronické, trvale nebo dočasně, bez ohledu na jeho rozsah, účel nebo význam</t>
        </is>
      </c>
      <c r="N242" s="2" t="inlineStr">
        <is>
          <t>ophavsret</t>
        </is>
      </c>
      <c r="O242" s="2" t="inlineStr">
        <is>
          <t>4</t>
        </is>
      </c>
      <c r="P242" s="2" t="inlineStr">
        <is>
          <t/>
        </is>
      </c>
      <c r="Q242" t="inlineStr">
        <is>
          <t/>
        </is>
      </c>
      <c r="R242" s="2" t="inlineStr">
        <is>
          <t>Urheberrecht</t>
        </is>
      </c>
      <c r="S242" s="2" t="inlineStr">
        <is>
          <t>3</t>
        </is>
      </c>
      <c r="T242" s="2" t="inlineStr">
        <is>
          <t/>
        </is>
      </c>
      <c r="U242" t="inlineStr">
        <is>
          <t>das Rechtsgebiet, das sich mit den rechtlichen Beziehungen zwischen einem Schöpfer (Urheber) und seinem Werk befasst</t>
        </is>
      </c>
      <c r="V242" s="2" t="inlineStr">
        <is>
          <t>δικαίωμα πνευματικής ιδιοκτησίας</t>
        </is>
      </c>
      <c r="W242" s="2" t="inlineStr">
        <is>
          <t>3</t>
        </is>
      </c>
      <c r="X242" s="2" t="inlineStr">
        <is>
          <t/>
        </is>
      </c>
      <c r="Y242" t="inlineStr">
        <is>
          <t>&lt;b&gt;Διανοητική ιδιοκτησία &lt;/b&gt; (intellectual property) &lt;a href="/entry/result/775594/all" id="ENTRY_TO_ENTRY_CONVERTER" target="_blank"&gt;IATE:775594&lt;/a&gt; ονομάζουμε τα δικαιώματα των δημιουργών που προκύπτουν από τη δημιουργία ενός προϊόντος του νου, το οποίο έτσι αντιμετωπίζεται ως άυλο περιουσιακό στοιχείο. H διανοητική ιδιοκτησία διακρίνεται σε δύο κατηγορίες: 
&lt;br&gt;Τη 
&lt;b&gt;Βιομηχανική ιδιοκτησία&lt;/b&gt; (industrial property) &lt;a href="/entry/result/775593/all" id="ENTRY_TO_ENTRY_CONVERTER" target="_blank"&gt;IATE:775593&lt;/a&gt; που περιλαμβάνει τα διπλώματα ευρεσιτεχνίας (εφευρέσεις), τα υποδείγματα χρησιμότητας (μικρές εφευρέσεις), τα δικαιώματα επί φυτικών ποικιλιών αλλά και τα σήματα, τα βιομηχανικά σχέδια και τις προστατευόμενες γεωγραφικές ονομασίες προελεύσεως. 
&lt;br&gt;Την 
&lt;b&gt;Πνευματική ιδιοκτησία&lt;/b&gt; (copyright) &lt;a href="/entry/result/858491/all" id="ENTRY_TO_ENTRY_CONVERTER" target="_blank"&gt;IATE:858491&lt;/a&gt; που προστατεύει κυρίως έργα λογοτεχνίας και τέχνης, όπως βιβλία, θέατρο, ζωγραφική, γλυπτική, φωτογραφία, αρχιτεκτονική, αλλά και το λογισμικό και με συγγενικά δικαιώματα τις ηχογραφήσεις, τις εκτελέσεις και παραστάσεις έργων, ραδιοφωνικά και τηλεοπτικά προγράμματα. 
&lt;br&gt;Αρμόδιος διεθνής οργανισμός είναι ο Παγκόσμιος Οργανισμός Διανοητικής Ιδιοκτησίας (World Intellectual Property Organization). Η 26η Απριλίου έχει οριστεί ως Παγκόσμια Ημέρα Διανοητικής Ιδιοκτησίας.</t>
        </is>
      </c>
      <c r="Z242" s="2" t="inlineStr">
        <is>
          <t>authors' rights|
copyright</t>
        </is>
      </c>
      <c r="AA242" s="2" t="inlineStr">
        <is>
          <t>2|
4</t>
        </is>
      </c>
      <c r="AB242" s="2" t="inlineStr">
        <is>
          <t>|
preferred</t>
        </is>
      </c>
      <c r="AC242" t="inlineStr">
        <is>
          <t>rights given to creators for their literary and artistic works</t>
        </is>
      </c>
      <c r="AD242" s="2" t="inlineStr">
        <is>
          <t>derecho de autor</t>
        </is>
      </c>
      <c r="AE242" s="2" t="inlineStr">
        <is>
          <t>3</t>
        </is>
      </c>
      <c r="AF242" s="2" t="inlineStr">
        <is>
          <t/>
        </is>
      </c>
      <c r="AG242" t="inlineStr">
        <is>
          <t>Derecho de un creador sobre su obra literaria y artística.</t>
        </is>
      </c>
      <c r="AH242" s="2" t="inlineStr">
        <is>
          <t>autoriõigus</t>
        </is>
      </c>
      <c r="AI242" s="2" t="inlineStr">
        <is>
          <t>3</t>
        </is>
      </c>
      <c r="AJ242" s="2" t="inlineStr">
        <is>
          <t/>
        </is>
      </c>
      <c r="AK242" t="inlineStr">
        <is>
          <t>teose autoril tekib teose loomisega autoriõigus sellele teosele. Autoriõiguse sisu moodustavad isiklikud õigused ja varalised õigused</t>
        </is>
      </c>
      <c r="AL242" s="2" t="inlineStr">
        <is>
          <t>tekijänoikeus</t>
        </is>
      </c>
      <c r="AM242" s="2" t="inlineStr">
        <is>
          <t>3</t>
        </is>
      </c>
      <c r="AN242" s="2" t="inlineStr">
        <is>
          <t/>
        </is>
      </c>
      <c r="AO242" t="inlineStr">
        <is>
          <t>tekijän lakisääteinen oikeus kirjalliseen tai taiteelliseen teokseensa</t>
        </is>
      </c>
      <c r="AP242" s="2" t="inlineStr">
        <is>
          <t>droit d'auteur</t>
        </is>
      </c>
      <c r="AQ242" s="2" t="inlineStr">
        <is>
          <t>3</t>
        </is>
      </c>
      <c r="AR242" s="2" t="inlineStr">
        <is>
          <t/>
        </is>
      </c>
      <c r="AS242" t="inlineStr">
        <is>
          <t>Le droit d'auteur désigne l'ensemble des droits dont jouissent les créateurs sur leurs oeuvres littéraires et artistiques</t>
        </is>
      </c>
      <c r="AT242" s="2" t="inlineStr">
        <is>
          <t>cóipcheart</t>
        </is>
      </c>
      <c r="AU242" s="2" t="inlineStr">
        <is>
          <t>3</t>
        </is>
      </c>
      <c r="AV242" s="2" t="inlineStr">
        <is>
          <t/>
        </is>
      </c>
      <c r="AW242" t="inlineStr">
        <is>
          <t/>
        </is>
      </c>
      <c r="AX242" t="inlineStr">
        <is>
          <t/>
        </is>
      </c>
      <c r="AY242" t="inlineStr">
        <is>
          <t/>
        </is>
      </c>
      <c r="AZ242" t="inlineStr">
        <is>
          <t/>
        </is>
      </c>
      <c r="BA242" t="inlineStr">
        <is>
          <t/>
        </is>
      </c>
      <c r="BB242" s="2" t="inlineStr">
        <is>
          <t>szerzői jog</t>
        </is>
      </c>
      <c r="BC242" s="2" t="inlineStr">
        <is>
          <t>4</t>
        </is>
      </c>
      <c r="BD242" s="2" t="inlineStr">
        <is>
          <t/>
        </is>
      </c>
      <c r="BE242" t="inlineStr">
        <is>
          <t>A szerzői jog azt illeti, aki irodalmi, tudományos vagy művészeti alkotást készítette (szerző), ugyanakkor szerzői jogi védelem alatt áll - az eredeti mű szerzőjét megillető jogok sérelme nélkül - más szerző művének átdolgozása, feldolgozása vagy fordítása is, ha annak egyéni, eredeti jellege van.</t>
        </is>
      </c>
      <c r="BF242" s="2" t="inlineStr">
        <is>
          <t>diritto d'autore</t>
        </is>
      </c>
      <c r="BG242" s="2" t="inlineStr">
        <is>
          <t>4</t>
        </is>
      </c>
      <c r="BH242" s="2" t="inlineStr">
        <is>
          <t/>
        </is>
      </c>
      <c r="BI242" t="inlineStr">
        <is>
          <t>Tutela delle opere dell'ingegno di carattere creativo che appartengono alle scienze, alla letteratura, alla musica, alle arti figurative, all'architettura, al teatro e alla cinematografia, qualunque ne sia il modo o la forma di espressione.</t>
        </is>
      </c>
      <c r="BJ242" s="2" t="inlineStr">
        <is>
          <t>autorių teisės</t>
        </is>
      </c>
      <c r="BK242" s="2" t="inlineStr">
        <is>
          <t>4</t>
        </is>
      </c>
      <c r="BL242" s="2" t="inlineStr">
        <is>
          <t/>
        </is>
      </c>
      <c r="BM242" t="inlineStr">
        <is>
          <t>literatūros ir meno kūrinių autoriams suteiktos teisės</t>
        </is>
      </c>
      <c r="BN242" s="2" t="inlineStr">
        <is>
          <t>autortiesības</t>
        </is>
      </c>
      <c r="BO242" s="2" t="inlineStr">
        <is>
          <t>3</t>
        </is>
      </c>
      <c r="BP242" s="2" t="inlineStr">
        <is>
          <t/>
        </is>
      </c>
      <c r="BQ242" t="inlineStr">
        <is>
          <t>Autortiesības ir izņēmuma tiesību veids, kuru subjekts ir literāro un mākslas darbu autors, objekts - autora darbs. Tās tiek attiecinātas uz jebkuriem darba izmantojuma aspektiem un veidiem. Autortiesības ir cilvēktiesības un īpašumtiesības, tās nosaka, no kādām darbībām autortiesību īpašnieki ir jāpasargā.</t>
        </is>
      </c>
      <c r="BR242" s="2" t="inlineStr">
        <is>
          <t>drittijiet tal-awtur</t>
        </is>
      </c>
      <c r="BS242" s="2" t="inlineStr">
        <is>
          <t>4</t>
        </is>
      </c>
      <c r="BT242" s="2" t="inlineStr">
        <is>
          <t/>
        </is>
      </c>
      <c r="BU242" t="inlineStr">
        <is>
          <t>drittijiet mogħtija lill-awturi għax-xogħol letterarju, mużikali jew artistiku tagħhom</t>
        </is>
      </c>
      <c r="BV242" s="2" t="inlineStr">
        <is>
          <t>auteursrecht</t>
        </is>
      </c>
      <c r="BW242" s="2" t="inlineStr">
        <is>
          <t>3</t>
        </is>
      </c>
      <c r="BX242" s="2" t="inlineStr">
        <is>
          <t/>
        </is>
      </c>
      <c r="BY242" t="inlineStr">
        <is>
          <t/>
        </is>
      </c>
      <c r="BZ242" s="2" t="inlineStr">
        <is>
          <t>prawo autorskie</t>
        </is>
      </c>
      <c r="CA242" s="2" t="inlineStr">
        <is>
          <t>3</t>
        </is>
      </c>
      <c r="CB242" s="2" t="inlineStr">
        <is>
          <t/>
        </is>
      </c>
      <c r="CC242" t="inlineStr">
        <is>
          <t>(1) ogół praw przysługujących autorowi utworu albo (2) przepisy upoważniające autora do decydowania o użytkowaniu dzieła i czerpaniu z niego korzyści</t>
        </is>
      </c>
      <c r="CD242" s="2" t="inlineStr">
        <is>
          <t>direito de autor|
&lt;i&gt;copyright&lt;/i&gt;|
copirraite</t>
        </is>
      </c>
      <c r="CE242" s="2" t="inlineStr">
        <is>
          <t>3|
3|
3</t>
        </is>
      </c>
      <c r="CF242" s="2" t="inlineStr">
        <is>
          <t xml:space="preserve">|
|
</t>
        </is>
      </c>
      <c r="CG242" t="inlineStr">
        <is>
          <t>Prerrogativa ou poder atribuído ao criador de uma obra literária, científica ou artística. O direito de autor abrange dois tipos de direitos: direitos patrimoniais ou económicos e direitos morais.</t>
        </is>
      </c>
      <c r="CH242" s="2" t="inlineStr">
        <is>
          <t>copyright|
drepturi de autor|
drept de autor</t>
        </is>
      </c>
      <c r="CI242" s="2" t="inlineStr">
        <is>
          <t>3|
3|
3</t>
        </is>
      </c>
      <c r="CJ242" s="2" t="inlineStr">
        <is>
          <t xml:space="preserve">|
|
</t>
        </is>
      </c>
      <c r="CK242" t="inlineStr">
        <is>
          <t>Drept rezervat numai autorului sau editorului de a reproduce și de a vinde operele literare, artistice și științifice în alte țări; drepturi legale de autor</t>
        </is>
      </c>
      <c r="CL242" s="2" t="inlineStr">
        <is>
          <t>autorské právo</t>
        </is>
      </c>
      <c r="CM242" s="2" t="inlineStr">
        <is>
          <t>3</t>
        </is>
      </c>
      <c r="CN242" s="2" t="inlineStr">
        <is>
          <t/>
        </is>
      </c>
      <c r="CO242" t="inlineStr">
        <is>
          <t>vzťahy vznikajúce v súvislosti s vytvorením a použitím literárneho a iného umeleckého diela a vedeckého diela</t>
        </is>
      </c>
      <c r="CP242" s="2" t="inlineStr">
        <is>
          <t>avtorska pravica</t>
        </is>
      </c>
      <c r="CQ242" s="2" t="inlineStr">
        <is>
          <t>3</t>
        </is>
      </c>
      <c r="CR242" s="2" t="inlineStr">
        <is>
          <t/>
        </is>
      </c>
      <c r="CS242" t="inlineStr">
        <is>
          <t>pravica, ki jo ima avtor in obsega osebne (moralne) in premoženjske (materialne) sestavine; prvo pomeni, da ga morajo drugi priznati kot avtorja in ga kot takega navajati, drugo pa, da avtor izključno sam gospodarsko izkorišča svoje delo ali pa za plačilo drugemu dovoli, da njegovo delo izda, javno izvede, objavi, obnovi, predela, prikaže, razmnoži ali izkoristi na karšenkoli drug način</t>
        </is>
      </c>
      <c r="CT242" s="2" t="inlineStr">
        <is>
          <t>upphovsrätt</t>
        </is>
      </c>
      <c r="CU242" s="2" t="inlineStr">
        <is>
          <t>3</t>
        </is>
      </c>
      <c r="CV242" s="2" t="inlineStr">
        <is>
          <t/>
        </is>
      </c>
      <c r="CW242" t="inlineStr">
        <is>
          <t>"upphovsrätt, auktorrätt, författarrätt, den ensamrätt som författare och andra upphovsmän har till sina verk. "</t>
        </is>
      </c>
    </row>
    <row r="243">
      <c r="A243" s="1" t="str">
        <f>HYPERLINK("https://iate.europa.eu/entry/result/1627736/all", "1627736")</f>
        <v>1627736</v>
      </c>
      <c r="B243" t="inlineStr">
        <is>
          <t>INDUSTRY</t>
        </is>
      </c>
      <c r="C243" t="inlineStr">
        <is>
          <t>INDUSTRY|mechanical engineering</t>
        </is>
      </c>
      <c r="D243" t="inlineStr">
        <is>
          <t>no</t>
        </is>
      </c>
      <c r="E243" t="inlineStr">
        <is>
          <t/>
        </is>
      </c>
      <c r="F243" t="inlineStr">
        <is>
          <t/>
        </is>
      </c>
      <c r="G243" t="inlineStr">
        <is>
          <t/>
        </is>
      </c>
      <c r="H243" t="inlineStr">
        <is>
          <t/>
        </is>
      </c>
      <c r="I243" t="inlineStr">
        <is>
          <t/>
        </is>
      </c>
      <c r="J243" t="inlineStr">
        <is>
          <t/>
        </is>
      </c>
      <c r="K243" t="inlineStr">
        <is>
          <t/>
        </is>
      </c>
      <c r="L243" t="inlineStr">
        <is>
          <t/>
        </is>
      </c>
      <c r="M243" t="inlineStr">
        <is>
          <t/>
        </is>
      </c>
      <c r="N243" s="2" t="inlineStr">
        <is>
          <t>kopiapparat</t>
        </is>
      </c>
      <c r="O243" s="2" t="inlineStr">
        <is>
          <t>3</t>
        </is>
      </c>
      <c r="P243" s="2" t="inlineStr">
        <is>
          <t/>
        </is>
      </c>
      <c r="Q243" t="inlineStr">
        <is>
          <t/>
        </is>
      </c>
      <c r="R243" s="2" t="inlineStr">
        <is>
          <t>Nachformeinrichtung|
Kopiereinrichtung</t>
        </is>
      </c>
      <c r="S243" s="2" t="inlineStr">
        <is>
          <t>3|
3</t>
        </is>
      </c>
      <c r="T243" s="2" t="inlineStr">
        <is>
          <t xml:space="preserve">|
</t>
        </is>
      </c>
      <c r="U243" t="inlineStr">
        <is>
          <t/>
        </is>
      </c>
      <c r="V243" t="inlineStr">
        <is>
          <t/>
        </is>
      </c>
      <c r="W243" t="inlineStr">
        <is>
          <t/>
        </is>
      </c>
      <c r="X243" t="inlineStr">
        <is>
          <t/>
        </is>
      </c>
      <c r="Y243" t="inlineStr">
        <is>
          <t/>
        </is>
      </c>
      <c r="Z243" s="2" t="inlineStr">
        <is>
          <t>copying apparatus|
tracer apparatus|
copying device</t>
        </is>
      </c>
      <c r="AA243" s="2" t="inlineStr">
        <is>
          <t>3|
3|
3</t>
        </is>
      </c>
      <c r="AB243" s="2" t="inlineStr">
        <is>
          <t xml:space="preserve">|
|
</t>
        </is>
      </c>
      <c r="AC243" t="inlineStr">
        <is>
          <t/>
        </is>
      </c>
      <c r="AD243" t="inlineStr">
        <is>
          <t/>
        </is>
      </c>
      <c r="AE243" t="inlineStr">
        <is>
          <t/>
        </is>
      </c>
      <c r="AF243" t="inlineStr">
        <is>
          <t/>
        </is>
      </c>
      <c r="AG243" t="inlineStr">
        <is>
          <t/>
        </is>
      </c>
      <c r="AH243" t="inlineStr">
        <is>
          <t/>
        </is>
      </c>
      <c r="AI243" t="inlineStr">
        <is>
          <t/>
        </is>
      </c>
      <c r="AJ243" t="inlineStr">
        <is>
          <t/>
        </is>
      </c>
      <c r="AK243" t="inlineStr">
        <is>
          <t/>
        </is>
      </c>
      <c r="AL243" s="2" t="inlineStr">
        <is>
          <t>kopioimislaite</t>
        </is>
      </c>
      <c r="AM243" s="2" t="inlineStr">
        <is>
          <t>3</t>
        </is>
      </c>
      <c r="AN243" s="2" t="inlineStr">
        <is>
          <t/>
        </is>
      </c>
      <c r="AO243" t="inlineStr">
        <is>
          <t/>
        </is>
      </c>
      <c r="AP243" s="2" t="inlineStr">
        <is>
          <t>dispositif de reproduction|
dispositif de copiage</t>
        </is>
      </c>
      <c r="AQ243" s="2" t="inlineStr">
        <is>
          <t>3|
3</t>
        </is>
      </c>
      <c r="AR243" s="2" t="inlineStr">
        <is>
          <t xml:space="preserve">|
</t>
        </is>
      </c>
      <c r="AS243" t="inlineStr">
        <is>
          <t/>
        </is>
      </c>
      <c r="AT243" t="inlineStr">
        <is>
          <t/>
        </is>
      </c>
      <c r="AU243" t="inlineStr">
        <is>
          <t/>
        </is>
      </c>
      <c r="AV243" t="inlineStr">
        <is>
          <t/>
        </is>
      </c>
      <c r="AW243" t="inlineStr">
        <is>
          <t/>
        </is>
      </c>
      <c r="AX243" t="inlineStr">
        <is>
          <t/>
        </is>
      </c>
      <c r="AY243" t="inlineStr">
        <is>
          <t/>
        </is>
      </c>
      <c r="AZ243" t="inlineStr">
        <is>
          <t/>
        </is>
      </c>
      <c r="BA243" t="inlineStr">
        <is>
          <t/>
        </is>
      </c>
      <c r="BB243" t="inlineStr">
        <is>
          <t/>
        </is>
      </c>
      <c r="BC243" t="inlineStr">
        <is>
          <t/>
        </is>
      </c>
      <c r="BD243" t="inlineStr">
        <is>
          <t/>
        </is>
      </c>
      <c r="BE243" t="inlineStr">
        <is>
          <t/>
        </is>
      </c>
      <c r="BF243" t="inlineStr">
        <is>
          <t/>
        </is>
      </c>
      <c r="BG243" t="inlineStr">
        <is>
          <t/>
        </is>
      </c>
      <c r="BH243" t="inlineStr">
        <is>
          <t/>
        </is>
      </c>
      <c r="BI243" t="inlineStr">
        <is>
          <t/>
        </is>
      </c>
      <c r="BJ243" t="inlineStr">
        <is>
          <t/>
        </is>
      </c>
      <c r="BK243" t="inlineStr">
        <is>
          <t/>
        </is>
      </c>
      <c r="BL243" t="inlineStr">
        <is>
          <t/>
        </is>
      </c>
      <c r="BM243" t="inlineStr">
        <is>
          <t/>
        </is>
      </c>
      <c r="BN243" t="inlineStr">
        <is>
          <t/>
        </is>
      </c>
      <c r="BO243" t="inlineStr">
        <is>
          <t/>
        </is>
      </c>
      <c r="BP243" t="inlineStr">
        <is>
          <t/>
        </is>
      </c>
      <c r="BQ243" t="inlineStr">
        <is>
          <t/>
        </is>
      </c>
      <c r="BR243" t="inlineStr">
        <is>
          <t/>
        </is>
      </c>
      <c r="BS243" t="inlineStr">
        <is>
          <t/>
        </is>
      </c>
      <c r="BT243" t="inlineStr">
        <is>
          <t/>
        </is>
      </c>
      <c r="BU243" t="inlineStr">
        <is>
          <t/>
        </is>
      </c>
      <c r="BV243" s="2" t="inlineStr">
        <is>
          <t>kopieerinrichting</t>
        </is>
      </c>
      <c r="BW243" s="2" t="inlineStr">
        <is>
          <t>3</t>
        </is>
      </c>
      <c r="BX243" s="2" t="inlineStr">
        <is>
          <t/>
        </is>
      </c>
      <c r="BY243" t="inlineStr">
        <is>
          <t/>
        </is>
      </c>
      <c r="BZ243" t="inlineStr">
        <is>
          <t/>
        </is>
      </c>
      <c r="CA243" t="inlineStr">
        <is>
          <t/>
        </is>
      </c>
      <c r="CB243" t="inlineStr">
        <is>
          <t/>
        </is>
      </c>
      <c r="CC243" t="inlineStr">
        <is>
          <t/>
        </is>
      </c>
      <c r="CD243" s="2" t="inlineStr">
        <is>
          <t>dispositivo copiador</t>
        </is>
      </c>
      <c r="CE243" s="2" t="inlineStr">
        <is>
          <t>3</t>
        </is>
      </c>
      <c r="CF243" s="2" t="inlineStr">
        <is>
          <t/>
        </is>
      </c>
      <c r="CG243" t="inlineStr">
        <is>
          <t/>
        </is>
      </c>
      <c r="CH243" t="inlineStr">
        <is>
          <t/>
        </is>
      </c>
      <c r="CI243" t="inlineStr">
        <is>
          <t/>
        </is>
      </c>
      <c r="CJ243" t="inlineStr">
        <is>
          <t/>
        </is>
      </c>
      <c r="CK243" t="inlineStr">
        <is>
          <t/>
        </is>
      </c>
      <c r="CL243" t="inlineStr">
        <is>
          <t/>
        </is>
      </c>
      <c r="CM243" t="inlineStr">
        <is>
          <t/>
        </is>
      </c>
      <c r="CN243" t="inlineStr">
        <is>
          <t/>
        </is>
      </c>
      <c r="CO243" t="inlineStr">
        <is>
          <t/>
        </is>
      </c>
      <c r="CP243" t="inlineStr">
        <is>
          <t/>
        </is>
      </c>
      <c r="CQ243" t="inlineStr">
        <is>
          <t/>
        </is>
      </c>
      <c r="CR243" t="inlineStr">
        <is>
          <t/>
        </is>
      </c>
      <c r="CS243" t="inlineStr">
        <is>
          <t/>
        </is>
      </c>
      <c r="CT243" t="inlineStr">
        <is>
          <t/>
        </is>
      </c>
      <c r="CU243" t="inlineStr">
        <is>
          <t/>
        </is>
      </c>
      <c r="CV243" t="inlineStr">
        <is>
          <t/>
        </is>
      </c>
      <c r="CW243" t="inlineStr">
        <is>
          <t/>
        </is>
      </c>
    </row>
    <row r="244">
      <c r="A244" s="1" t="str">
        <f>HYPERLINK("https://iate.europa.eu/entry/result/1100610/all", "1100610")</f>
        <v>1100610</v>
      </c>
      <c r="B244" t="inlineStr">
        <is>
          <t>LAW;PRODUCTION, TECHNOLOGY AND RESEARCH</t>
        </is>
      </c>
      <c r="C244" t="inlineStr">
        <is>
          <t>LAW;PRODUCTION, TECHNOLOGY AND RESEARCH|research and intellectual property|intellectual property</t>
        </is>
      </c>
      <c r="D244" t="inlineStr">
        <is>
          <t>no</t>
        </is>
      </c>
      <c r="E244" t="inlineStr">
        <is>
          <t/>
        </is>
      </c>
      <c r="F244" t="inlineStr">
        <is>
          <t/>
        </is>
      </c>
      <c r="G244" t="inlineStr">
        <is>
          <t/>
        </is>
      </c>
      <c r="H244" t="inlineStr">
        <is>
          <t/>
        </is>
      </c>
      <c r="I244" t="inlineStr">
        <is>
          <t/>
        </is>
      </c>
      <c r="J244" t="inlineStr">
        <is>
          <t/>
        </is>
      </c>
      <c r="K244" t="inlineStr">
        <is>
          <t/>
        </is>
      </c>
      <c r="L244" t="inlineStr">
        <is>
          <t/>
        </is>
      </c>
      <c r="M244" t="inlineStr">
        <is>
          <t/>
        </is>
      </c>
      <c r="N244" s="2" t="inlineStr">
        <is>
          <t>afhængig tvangslicens</t>
        </is>
      </c>
      <c r="O244" s="2" t="inlineStr">
        <is>
          <t>3</t>
        </is>
      </c>
      <c r="P244" s="2" t="inlineStr">
        <is>
          <t/>
        </is>
      </c>
      <c r="Q244" t="inlineStr">
        <is>
          <t/>
        </is>
      </c>
      <c r="R244" s="2" t="inlineStr">
        <is>
          <t>Zwangslizenz wegen Abhängigkeit</t>
        </is>
      </c>
      <c r="S244" s="2" t="inlineStr">
        <is>
          <t>3</t>
        </is>
      </c>
      <c r="T244" s="2" t="inlineStr">
        <is>
          <t/>
        </is>
      </c>
      <c r="U244" t="inlineStr">
        <is>
          <t/>
        </is>
      </c>
      <c r="V244" s="2" t="inlineStr">
        <is>
          <t>εξαρτημένη υποχρεωτική άδεια</t>
        </is>
      </c>
      <c r="W244" s="2" t="inlineStr">
        <is>
          <t>3</t>
        </is>
      </c>
      <c r="X244" s="2" t="inlineStr">
        <is>
          <t/>
        </is>
      </c>
      <c r="Y244" t="inlineStr">
        <is>
          <t/>
        </is>
      </c>
      <c r="Z244" s="2" t="inlineStr">
        <is>
          <t>compulsory cross-licensing</t>
        </is>
      </c>
      <c r="AA244" s="2" t="inlineStr">
        <is>
          <t>3</t>
        </is>
      </c>
      <c r="AB244" s="2" t="inlineStr">
        <is>
          <t/>
        </is>
      </c>
      <c r="AC244" t="inlineStr">
        <is>
          <t/>
        </is>
      </c>
      <c r="AD244" s="2" t="inlineStr">
        <is>
          <t>licencia obligatoria por dependencia</t>
        </is>
      </c>
      <c r="AE244" s="2" t="inlineStr">
        <is>
          <t>3</t>
        </is>
      </c>
      <c r="AF244" s="2" t="inlineStr">
        <is>
          <t/>
        </is>
      </c>
      <c r="AG244" t="inlineStr">
        <is>
          <t/>
        </is>
      </c>
      <c r="AH244" t="inlineStr">
        <is>
          <t/>
        </is>
      </c>
      <c r="AI244" t="inlineStr">
        <is>
          <t/>
        </is>
      </c>
      <c r="AJ244" t="inlineStr">
        <is>
          <t/>
        </is>
      </c>
      <c r="AK244" t="inlineStr">
        <is>
          <t/>
        </is>
      </c>
      <c r="AL244" t="inlineStr">
        <is>
          <t/>
        </is>
      </c>
      <c r="AM244" t="inlineStr">
        <is>
          <t/>
        </is>
      </c>
      <c r="AN244" t="inlineStr">
        <is>
          <t/>
        </is>
      </c>
      <c r="AO244" t="inlineStr">
        <is>
          <t/>
        </is>
      </c>
      <c r="AP244" s="2" t="inlineStr">
        <is>
          <t>licence obligatoire pour dépendance</t>
        </is>
      </c>
      <c r="AQ244" s="2" t="inlineStr">
        <is>
          <t>3</t>
        </is>
      </c>
      <c r="AR244" s="2" t="inlineStr">
        <is>
          <t/>
        </is>
      </c>
      <c r="AS244" t="inlineStr">
        <is>
          <t/>
        </is>
      </c>
      <c r="AT244" t="inlineStr">
        <is>
          <t/>
        </is>
      </c>
      <c r="AU244" t="inlineStr">
        <is>
          <t/>
        </is>
      </c>
      <c r="AV244" t="inlineStr">
        <is>
          <t/>
        </is>
      </c>
      <c r="AW244" t="inlineStr">
        <is>
          <t/>
        </is>
      </c>
      <c r="AX244" t="inlineStr">
        <is>
          <t/>
        </is>
      </c>
      <c r="AY244" t="inlineStr">
        <is>
          <t/>
        </is>
      </c>
      <c r="AZ244" t="inlineStr">
        <is>
          <t/>
        </is>
      </c>
      <c r="BA244" t="inlineStr">
        <is>
          <t/>
        </is>
      </c>
      <c r="BB244" t="inlineStr">
        <is>
          <t/>
        </is>
      </c>
      <c r="BC244" t="inlineStr">
        <is>
          <t/>
        </is>
      </c>
      <c r="BD244" t="inlineStr">
        <is>
          <t/>
        </is>
      </c>
      <c r="BE244" t="inlineStr">
        <is>
          <t/>
        </is>
      </c>
      <c r="BF244" s="2" t="inlineStr">
        <is>
          <t>licenza obbligatoria dipendente</t>
        </is>
      </c>
      <c r="BG244" s="2" t="inlineStr">
        <is>
          <t>3</t>
        </is>
      </c>
      <c r="BH244" s="2" t="inlineStr">
        <is>
          <t/>
        </is>
      </c>
      <c r="BI244" t="inlineStr">
        <is>
          <t/>
        </is>
      </c>
      <c r="BJ244" t="inlineStr">
        <is>
          <t/>
        </is>
      </c>
      <c r="BK244" t="inlineStr">
        <is>
          <t/>
        </is>
      </c>
      <c r="BL244" t="inlineStr">
        <is>
          <t/>
        </is>
      </c>
      <c r="BM244" t="inlineStr">
        <is>
          <t/>
        </is>
      </c>
      <c r="BN244" t="inlineStr">
        <is>
          <t/>
        </is>
      </c>
      <c r="BO244" t="inlineStr">
        <is>
          <t/>
        </is>
      </c>
      <c r="BP244" t="inlineStr">
        <is>
          <t/>
        </is>
      </c>
      <c r="BQ244" t="inlineStr">
        <is>
          <t/>
        </is>
      </c>
      <c r="BR244" t="inlineStr">
        <is>
          <t/>
        </is>
      </c>
      <c r="BS244" t="inlineStr">
        <is>
          <t/>
        </is>
      </c>
      <c r="BT244" t="inlineStr">
        <is>
          <t/>
        </is>
      </c>
      <c r="BU244" t="inlineStr">
        <is>
          <t/>
        </is>
      </c>
      <c r="BV244" s="2" t="inlineStr">
        <is>
          <t>gedwongen licentie wegens afhankelijkheid</t>
        </is>
      </c>
      <c r="BW244" s="2" t="inlineStr">
        <is>
          <t>3</t>
        </is>
      </c>
      <c r="BX244" s="2" t="inlineStr">
        <is>
          <t/>
        </is>
      </c>
      <c r="BY244" t="inlineStr">
        <is>
          <t>kwekersrecht."de houder van een kwekersrecht is de licenties te verlenen welke voorziening vd markt met teeltmateriaal...noodzaakelijk zijn"</t>
        </is>
      </c>
      <c r="BZ244" t="inlineStr">
        <is>
          <t/>
        </is>
      </c>
      <c r="CA244" t="inlineStr">
        <is>
          <t/>
        </is>
      </c>
      <c r="CB244" t="inlineStr">
        <is>
          <t/>
        </is>
      </c>
      <c r="CC244" t="inlineStr">
        <is>
          <t/>
        </is>
      </c>
      <c r="CD244" s="2" t="inlineStr">
        <is>
          <t>licença obrigatória por dependência</t>
        </is>
      </c>
      <c r="CE244" s="2" t="inlineStr">
        <is>
          <t>3</t>
        </is>
      </c>
      <c r="CF244" s="2" t="inlineStr">
        <is>
          <t/>
        </is>
      </c>
      <c r="CG244" t="inlineStr">
        <is>
          <t/>
        </is>
      </c>
      <c r="CH244" t="inlineStr">
        <is>
          <t/>
        </is>
      </c>
      <c r="CI244" t="inlineStr">
        <is>
          <t/>
        </is>
      </c>
      <c r="CJ244" t="inlineStr">
        <is>
          <t/>
        </is>
      </c>
      <c r="CK244" t="inlineStr">
        <is>
          <t/>
        </is>
      </c>
      <c r="CL244" t="inlineStr">
        <is>
          <t/>
        </is>
      </c>
      <c r="CM244" t="inlineStr">
        <is>
          <t/>
        </is>
      </c>
      <c r="CN244" t="inlineStr">
        <is>
          <t/>
        </is>
      </c>
      <c r="CO244" t="inlineStr">
        <is>
          <t/>
        </is>
      </c>
      <c r="CP244" t="inlineStr">
        <is>
          <t/>
        </is>
      </c>
      <c r="CQ244" t="inlineStr">
        <is>
          <t/>
        </is>
      </c>
      <c r="CR244" t="inlineStr">
        <is>
          <t/>
        </is>
      </c>
      <c r="CS244" t="inlineStr">
        <is>
          <t/>
        </is>
      </c>
      <c r="CT244" t="inlineStr">
        <is>
          <t/>
        </is>
      </c>
      <c r="CU244" t="inlineStr">
        <is>
          <t/>
        </is>
      </c>
      <c r="CV244" t="inlineStr">
        <is>
          <t/>
        </is>
      </c>
      <c r="CW244" t="inlineStr">
        <is>
          <t/>
        </is>
      </c>
    </row>
    <row r="245">
      <c r="A245" s="1" t="str">
        <f>HYPERLINK("https://iate.europa.eu/entry/result/2233665/all", "2233665")</f>
        <v>2233665</v>
      </c>
      <c r="B245" t="inlineStr">
        <is>
          <t>PRODUCTION, TECHNOLOGY AND RESEARCH</t>
        </is>
      </c>
      <c r="C245" t="inlineStr">
        <is>
          <t>PRODUCTION, TECHNOLOGY AND RESEARCH|research and intellectual property</t>
        </is>
      </c>
      <c r="D245" t="inlineStr">
        <is>
          <t>yes</t>
        </is>
      </c>
      <c r="E245" t="inlineStr">
        <is>
          <t/>
        </is>
      </c>
      <c r="F245" s="2" t="inlineStr">
        <is>
          <t>представяне пред обществена аудитория|
публично представяне</t>
        </is>
      </c>
      <c r="G245" s="2" t="inlineStr">
        <is>
          <t>3|
3</t>
        </is>
      </c>
      <c r="H245" s="2" t="inlineStr">
        <is>
          <t>|
preferred</t>
        </is>
      </c>
      <c r="I245" t="inlineStr">
        <is>
          <t>представянето пред обществена аудитория чрез всякакви други средства, с изключение на разпространение в ефир, на звук от представление или възпроизведен звук, записан под формата на фонограма;</t>
        </is>
      </c>
      <c r="J245" s="2" t="inlineStr">
        <is>
          <t>sdělování veřejnosti</t>
        </is>
      </c>
      <c r="K245" s="2" t="inlineStr">
        <is>
          <t>3</t>
        </is>
      </c>
      <c r="L245" s="2" t="inlineStr">
        <is>
          <t/>
        </is>
      </c>
      <c r="M245" t="inlineStr">
        <is>
          <t>veškeré sdělování určené pro veřejnost nepřítomnou v místě, ze kterého sdělování vychází, a zahrnující sdělování nebo přenos díla po drátě nebo bezdrátově, víčetně vysílání</t>
        </is>
      </c>
      <c r="N245" s="2" t="inlineStr">
        <is>
          <t>overføring til almenheden</t>
        </is>
      </c>
      <c r="O245" s="2" t="inlineStr">
        <is>
          <t>3</t>
        </is>
      </c>
      <c r="P245" s="2" t="inlineStr">
        <is>
          <t/>
        </is>
      </c>
      <c r="Q245" t="inlineStr">
        <is>
          <t>offentlig udsendelse ved hjælp af ethvert andet medium end radio og fjernsyn af lyden fra en fremførelse eller af den lyd eller lyd udtrykt i en anden form, der er optaget på et fonogram</t>
        </is>
      </c>
      <c r="R245" s="2" t="inlineStr">
        <is>
          <t>öffentliche Wiedergabe</t>
        </is>
      </c>
      <c r="S245" s="2" t="inlineStr">
        <is>
          <t>3</t>
        </is>
      </c>
      <c r="T245" s="2" t="inlineStr">
        <is>
          <t/>
        </is>
      </c>
      <c r="U245" t="inlineStr">
        <is>
          <t/>
        </is>
      </c>
      <c r="V245" s="2" t="inlineStr">
        <is>
          <t>παρουσίαση στο κοινό</t>
        </is>
      </c>
      <c r="W245" s="2" t="inlineStr">
        <is>
          <t>3</t>
        </is>
      </c>
      <c r="X245" s="2" t="inlineStr">
        <is>
          <t/>
        </is>
      </c>
      <c r="Y245" t="inlineStr">
        <is>
          <t>«παρουσίαση στο κοινό» μιας εκτέλεσης ή φωνογραφήματος, η μετάδοση στο κοινό με κάθε μέσο, εκτός από τη ραδιοτηλεοπτική εκπομπή, των ήχων μιας εκτέλεσης ή των ήχων ή των αναπαραστάσεων ήχων που έχουν ενσωματωθεί σε φωνογράφημα. Στο πλαίσιο του άρθρου 15, η «παρουσίαση στο κοινό» περιλαμβάνει την παροχή της δυνατότητας ακοής από το κοινό των ήχων ή των παραστάσεων τους που έχουν ενσωματωθεί σε φωνογράφημα</t>
        </is>
      </c>
      <c r="Z245" s="2" t="inlineStr">
        <is>
          <t>communication to the public</t>
        </is>
      </c>
      <c r="AA245" s="2" t="inlineStr">
        <is>
          <t>3</t>
        </is>
      </c>
      <c r="AB245" s="2" t="inlineStr">
        <is>
          <t/>
        </is>
      </c>
      <c r="AC245" t="inlineStr">
        <is>
          <t>transmission to the public by any medium, otherwise than by broadcasting, of sounds of a performance or the sounds or the representations of sounds fixed in a phonogram</t>
        </is>
      </c>
      <c r="AD245" s="2" t="inlineStr">
        <is>
          <t>comunicación al público</t>
        </is>
      </c>
      <c r="AE245" s="2" t="inlineStr">
        <is>
          <t>3</t>
        </is>
      </c>
      <c r="AF245" s="2" t="inlineStr">
        <is>
          <t/>
        </is>
      </c>
      <c r="AG245" t="inlineStr">
        <is>
          <t>Distribución de una señal por medios alámbricos o inalámbricos para que pueda ser recibida por las personas que dispongan del equipo necesario para descodificar la señal.</t>
        </is>
      </c>
      <c r="AH245" s="2" t="inlineStr">
        <is>
          <t>üldsusele edastamine</t>
        </is>
      </c>
      <c r="AI245" s="2" t="inlineStr">
        <is>
          <t>3</t>
        </is>
      </c>
      <c r="AJ245" s="2" t="inlineStr">
        <is>
          <t/>
        </is>
      </c>
      <c r="AK245" t="inlineStr">
        <is>
          <t/>
        </is>
      </c>
      <c r="AL245" s="2" t="inlineStr">
        <is>
          <t>yleisön saataviin saattaminen|
yleisölle välittäminen</t>
        </is>
      </c>
      <c r="AM245" s="2" t="inlineStr">
        <is>
          <t>3|
3</t>
        </is>
      </c>
      <c r="AN245" s="2" t="inlineStr">
        <is>
          <t xml:space="preserve">|
</t>
        </is>
      </c>
      <c r="AO245" t="inlineStr">
        <is>
          <t/>
        </is>
      </c>
      <c r="AP245" s="2" t="inlineStr">
        <is>
          <t>communication au public</t>
        </is>
      </c>
      <c r="AQ245" s="2" t="inlineStr">
        <is>
          <t>3</t>
        </is>
      </c>
      <c r="AR245" s="2" t="inlineStr">
        <is>
          <t/>
        </is>
      </c>
      <c r="AS245" t="inlineStr">
        <is>
          <t>transmission au public, par tout moyen autre que la radiodiffusion, des sons provenant d’une interprétation ou exécution ou des sons ou représentations de sons fixés sur un phonogramme</t>
        </is>
      </c>
      <c r="AT245" s="2" t="inlineStr">
        <is>
          <t>cumarsáid leis an bpobal</t>
        </is>
      </c>
      <c r="AU245" s="2" t="inlineStr">
        <is>
          <t>3</t>
        </is>
      </c>
      <c r="AV245" s="2" t="inlineStr">
        <is>
          <t/>
        </is>
      </c>
      <c r="AW245" t="inlineStr">
        <is>
          <t/>
        </is>
      </c>
      <c r="AX245" s="2" t="inlineStr">
        <is>
          <t>priopćavanje javnosti</t>
        </is>
      </c>
      <c r="AY245" s="2" t="inlineStr">
        <is>
          <t>3</t>
        </is>
      </c>
      <c r="AZ245" s="2" t="inlineStr">
        <is>
          <t/>
        </is>
      </c>
      <c r="BA245" t="inlineStr">
        <is>
          <t/>
        </is>
      </c>
      <c r="BB245" s="2" t="inlineStr">
        <is>
          <t>nyilvánossághoz való közvetítés|
nyilvánossághoz közvetítés|
nyilvánossághoz történő közvetítés</t>
        </is>
      </c>
      <c r="BC245" s="2" t="inlineStr">
        <is>
          <t>4|
4|
4</t>
        </is>
      </c>
      <c r="BD245" s="2" t="inlineStr">
        <is>
          <t xml:space="preserve">|
|
</t>
        </is>
      </c>
      <c r="BE245" t="inlineStr">
        <is>
          <t>audiovizuális előadás sugárzása vagy bármilyen más eszközzel vagy módon történő közvetítése</t>
        </is>
      </c>
      <c r="BF245" s="2" t="inlineStr">
        <is>
          <t>comunicazione al pubblico</t>
        </is>
      </c>
      <c r="BG245" s="2" t="inlineStr">
        <is>
          <t>3</t>
        </is>
      </c>
      <c r="BH245" s="2" t="inlineStr">
        <is>
          <t/>
        </is>
      </c>
      <c r="BI245" t="inlineStr">
        <is>
          <t>trasmissione di un'opera al pubblico con qualsiasi mezzo, eccettuata la diffusione di fonogrammi per mezzo di apparecchi radiotelevisivi</t>
        </is>
      </c>
      <c r="BJ245" s="2" t="inlineStr">
        <is>
          <t>viešas paskelbimas</t>
        </is>
      </c>
      <c r="BK245" s="2" t="inlineStr">
        <is>
          <t>3</t>
        </is>
      </c>
      <c r="BL245" s="2" t="inlineStr">
        <is>
          <t/>
        </is>
      </c>
      <c r="BM245" t="inlineStr">
        <is>
          <t>kūrinio viešas perdavimas laidais, bevielio ryšio priemonėmis, įskaitant jo padarymą viešai prieinamu tokiu būdu, kad visuomenės nariai galėtų jį pasiekti individualiai pasirinktoje vietoje ir pasirinktu laiku</t>
        </is>
      </c>
      <c r="BN245" s="2" t="inlineStr">
        <is>
          <t>publiskošana</t>
        </is>
      </c>
      <c r="BO245" s="2" t="inlineStr">
        <is>
          <t>3</t>
        </is>
      </c>
      <c r="BP245" s="2" t="inlineStr">
        <is>
          <t/>
        </is>
      </c>
      <c r="BQ245" t="inlineStr">
        <is>
          <t/>
        </is>
      </c>
      <c r="BR245" t="inlineStr">
        <is>
          <t/>
        </is>
      </c>
      <c r="BS245" t="inlineStr">
        <is>
          <t/>
        </is>
      </c>
      <c r="BT245" t="inlineStr">
        <is>
          <t/>
        </is>
      </c>
      <c r="BU245" t="inlineStr">
        <is>
          <t/>
        </is>
      </c>
      <c r="BV245" s="2" t="inlineStr">
        <is>
          <t>publieke mededeling|
mededeling aan het publiek</t>
        </is>
      </c>
      <c r="BW245" s="2" t="inlineStr">
        <is>
          <t>2|
2</t>
        </is>
      </c>
      <c r="BX245" s="2" t="inlineStr">
        <is>
          <t>|
preferred</t>
        </is>
      </c>
      <c r="BY245" t="inlineStr">
        <is>
          <t>beschikbaar stellen van werken aan het publiek, per draad of draadloos, met inbegrip van de beschikbaarstelling van hun werken voor het publiek op zodanige wijze dat deze voor leden van het publiek op een door hen individueel gekozen plaats en tijd toegankelijk zijn</t>
        </is>
      </c>
      <c r="BZ245" s="2" t="inlineStr">
        <is>
          <t>publiczne udostępnianie</t>
        </is>
      </c>
      <c r="CA245" s="2" t="inlineStr">
        <is>
          <t>3</t>
        </is>
      </c>
      <c r="CB245" s="2" t="inlineStr">
        <is>
          <t/>
        </is>
      </c>
      <c r="CC245" t="inlineStr">
        <is>
          <t>udostępnianie utworu odbiorcom nieznajdującym się w miejscu, z którego przekazywanie pochodzi, w tym każda publiczna transmisja lub retransmisja utworów drogą przewodową lub bezprzewodową oraz nadawanie programów</t>
        </is>
      </c>
      <c r="CD245" s="2" t="inlineStr">
        <is>
          <t>comunicação ao público</t>
        </is>
      </c>
      <c r="CE245" s="2" t="inlineStr">
        <is>
          <t>3</t>
        </is>
      </c>
      <c r="CF245" s="2" t="inlineStr">
        <is>
          <t/>
        </is>
      </c>
      <c r="CG245" t="inlineStr">
        <is>
          <t/>
        </is>
      </c>
      <c r="CH245" s="2" t="inlineStr">
        <is>
          <t>comunicare publică</t>
        </is>
      </c>
      <c r="CI245" s="2" t="inlineStr">
        <is>
          <t>3</t>
        </is>
      </c>
      <c r="CJ245" s="2" t="inlineStr">
        <is>
          <t/>
        </is>
      </c>
      <c r="CK245" t="inlineStr">
        <is>
          <t>orice comunicare către public care nu este prezent în locul de proveniență a comunicării. Acest drept include orice transmisie sau retransmisie, de orice natură, a unei opere către public, prin cablu sau fără cablu, inclusiv radiodifuziunea.</t>
        </is>
      </c>
      <c r="CL245" s="2" t="inlineStr">
        <is>
          <t>verejný prenos</t>
        </is>
      </c>
      <c r="CM245" s="2" t="inlineStr">
        <is>
          <t>3</t>
        </is>
      </c>
      <c r="CN245" s="2" t="inlineStr">
        <is>
          <t/>
        </is>
      </c>
      <c r="CO245" t="inlineStr">
        <is>
          <t>verejné šírenie diela akýmikoľvek technickými prostriedkami po drôte alebo bezdrôtovo tak, že toto dielo môžu vnímať osoby na miestach, kde by ho bez tohto prenosu vnímať nemohli</t>
        </is>
      </c>
      <c r="CP245" s="2" t="inlineStr">
        <is>
          <t>priobčitev javnosti</t>
        </is>
      </c>
      <c r="CQ245" s="2" t="inlineStr">
        <is>
          <t>3</t>
        </is>
      </c>
      <c r="CR245" s="2" t="inlineStr">
        <is>
          <t/>
        </is>
      </c>
      <c r="CS245" t="inlineStr">
        <is>
          <t/>
        </is>
      </c>
      <c r="CT245" s="2" t="inlineStr">
        <is>
          <t>överföring till allmänheten</t>
        </is>
      </c>
      <c r="CU245" s="2" t="inlineStr">
        <is>
          <t>3</t>
        </is>
      </c>
      <c r="CV245" s="2" t="inlineStr">
        <is>
          <t/>
        </is>
      </c>
      <c r="CW245" t="inlineStr">
        <is>
          <t/>
        </is>
      </c>
    </row>
    <row r="246">
      <c r="A246" s="1" t="str">
        <f>HYPERLINK("https://iate.europa.eu/entry/result/1474278/all", "1474278")</f>
        <v>1474278</v>
      </c>
      <c r="B246" t="inlineStr">
        <is>
          <t>SOCIAL QUESTIONS</t>
        </is>
      </c>
      <c r="C246" t="inlineStr">
        <is>
          <t>SOCIAL QUESTIONS|culture and religion|cultural policy</t>
        </is>
      </c>
      <c r="D246" t="inlineStr">
        <is>
          <t>no</t>
        </is>
      </c>
      <c r="E246" t="inlineStr">
        <is>
          <t/>
        </is>
      </c>
      <c r="F246" t="inlineStr">
        <is>
          <t/>
        </is>
      </c>
      <c r="G246" t="inlineStr">
        <is>
          <t/>
        </is>
      </c>
      <c r="H246" t="inlineStr">
        <is>
          <t/>
        </is>
      </c>
      <c r="I246" t="inlineStr">
        <is>
          <t/>
        </is>
      </c>
      <c r="J246" t="inlineStr">
        <is>
          <t/>
        </is>
      </c>
      <c r="K246" t="inlineStr">
        <is>
          <t/>
        </is>
      </c>
      <c r="L246" t="inlineStr">
        <is>
          <t/>
        </is>
      </c>
      <c r="M246" t="inlineStr">
        <is>
          <t/>
        </is>
      </c>
      <c r="N246" s="2" t="inlineStr">
        <is>
          <t>udsendelsesret|
rundkastningsret</t>
        </is>
      </c>
      <c r="O246" s="2" t="inlineStr">
        <is>
          <t>3|
3</t>
        </is>
      </c>
      <c r="P246" s="2" t="inlineStr">
        <is>
          <t xml:space="preserve">|
</t>
        </is>
      </c>
      <c r="Q246" t="inlineStr">
        <is>
          <t/>
        </is>
      </c>
      <c r="R246" s="2" t="inlineStr">
        <is>
          <t>Senderecht</t>
        </is>
      </c>
      <c r="S246" s="2" t="inlineStr">
        <is>
          <t>3</t>
        </is>
      </c>
      <c r="T246" s="2" t="inlineStr">
        <is>
          <t/>
        </is>
      </c>
      <c r="U246" t="inlineStr">
        <is>
          <t/>
        </is>
      </c>
      <c r="V246" t="inlineStr">
        <is>
          <t/>
        </is>
      </c>
      <c r="W246" t="inlineStr">
        <is>
          <t/>
        </is>
      </c>
      <c r="X246" t="inlineStr">
        <is>
          <t/>
        </is>
      </c>
      <c r="Y246" t="inlineStr">
        <is>
          <t/>
        </is>
      </c>
      <c r="Z246" s="2" t="inlineStr">
        <is>
          <t>broadcasting right</t>
        </is>
      </c>
      <c r="AA246" s="2" t="inlineStr">
        <is>
          <t>3</t>
        </is>
      </c>
      <c r="AB246" s="2" t="inlineStr">
        <is>
          <t/>
        </is>
      </c>
      <c r="AC246" t="inlineStr">
        <is>
          <t/>
        </is>
      </c>
      <c r="AD246" s="2" t="inlineStr">
        <is>
          <t>derecho de antena</t>
        </is>
      </c>
      <c r="AE246" s="2" t="inlineStr">
        <is>
          <t>3</t>
        </is>
      </c>
      <c r="AF246" s="2" t="inlineStr">
        <is>
          <t/>
        </is>
      </c>
      <c r="AG246" t="inlineStr">
        <is>
          <t/>
        </is>
      </c>
      <c r="AH246" t="inlineStr">
        <is>
          <t/>
        </is>
      </c>
      <c r="AI246" t="inlineStr">
        <is>
          <t/>
        </is>
      </c>
      <c r="AJ246" t="inlineStr">
        <is>
          <t/>
        </is>
      </c>
      <c r="AK246" t="inlineStr">
        <is>
          <t/>
        </is>
      </c>
      <c r="AL246" t="inlineStr">
        <is>
          <t/>
        </is>
      </c>
      <c r="AM246" t="inlineStr">
        <is>
          <t/>
        </is>
      </c>
      <c r="AN246" t="inlineStr">
        <is>
          <t/>
        </is>
      </c>
      <c r="AO246" t="inlineStr">
        <is>
          <t/>
        </is>
      </c>
      <c r="AP246" s="2" t="inlineStr">
        <is>
          <t>droit d'antenne|
droit de diffusion</t>
        </is>
      </c>
      <c r="AQ246" s="2" t="inlineStr">
        <is>
          <t>3|
3</t>
        </is>
      </c>
      <c r="AR246" s="2" t="inlineStr">
        <is>
          <t xml:space="preserve">|
</t>
        </is>
      </c>
      <c r="AS246" t="inlineStr">
        <is>
          <t>droit protégeant la transmission d'une émission</t>
        </is>
      </c>
      <c r="AT246" t="inlineStr">
        <is>
          <t/>
        </is>
      </c>
      <c r="AU246" t="inlineStr">
        <is>
          <t/>
        </is>
      </c>
      <c r="AV246" t="inlineStr">
        <is>
          <t/>
        </is>
      </c>
      <c r="AW246" t="inlineStr">
        <is>
          <t/>
        </is>
      </c>
      <c r="AX246" t="inlineStr">
        <is>
          <t/>
        </is>
      </c>
      <c r="AY246" t="inlineStr">
        <is>
          <t/>
        </is>
      </c>
      <c r="AZ246" t="inlineStr">
        <is>
          <t/>
        </is>
      </c>
      <c r="BA246" t="inlineStr">
        <is>
          <t/>
        </is>
      </c>
      <c r="BB246" t="inlineStr">
        <is>
          <t/>
        </is>
      </c>
      <c r="BC246" t="inlineStr">
        <is>
          <t/>
        </is>
      </c>
      <c r="BD246" t="inlineStr">
        <is>
          <t/>
        </is>
      </c>
      <c r="BE246" t="inlineStr">
        <is>
          <t/>
        </is>
      </c>
      <c r="BF246" s="2" t="inlineStr">
        <is>
          <t>diritto di diffusione</t>
        </is>
      </c>
      <c r="BG246" s="2" t="inlineStr">
        <is>
          <t>3</t>
        </is>
      </c>
      <c r="BH246" s="2" t="inlineStr">
        <is>
          <t/>
        </is>
      </c>
      <c r="BI246" t="inlineStr">
        <is>
          <t/>
        </is>
      </c>
      <c r="BJ246" t="inlineStr">
        <is>
          <t/>
        </is>
      </c>
      <c r="BK246" t="inlineStr">
        <is>
          <t/>
        </is>
      </c>
      <c r="BL246" t="inlineStr">
        <is>
          <t/>
        </is>
      </c>
      <c r="BM246" t="inlineStr">
        <is>
          <t/>
        </is>
      </c>
      <c r="BN246" t="inlineStr">
        <is>
          <t/>
        </is>
      </c>
      <c r="BO246" t="inlineStr">
        <is>
          <t/>
        </is>
      </c>
      <c r="BP246" t="inlineStr">
        <is>
          <t/>
        </is>
      </c>
      <c r="BQ246" t="inlineStr">
        <is>
          <t/>
        </is>
      </c>
      <c r="BR246" t="inlineStr">
        <is>
          <t/>
        </is>
      </c>
      <c r="BS246" t="inlineStr">
        <is>
          <t/>
        </is>
      </c>
      <c r="BT246" t="inlineStr">
        <is>
          <t/>
        </is>
      </c>
      <c r="BU246" t="inlineStr">
        <is>
          <t/>
        </is>
      </c>
      <c r="BV246" s="2" t="inlineStr">
        <is>
          <t>zendmachtiging|
recht op zendtijd</t>
        </is>
      </c>
      <c r="BW246" s="2" t="inlineStr">
        <is>
          <t>3|
3</t>
        </is>
      </c>
      <c r="BX246" s="2" t="inlineStr">
        <is>
          <t xml:space="preserve">|
</t>
        </is>
      </c>
      <c r="BY246" t="inlineStr">
        <is>
          <t/>
        </is>
      </c>
      <c r="BZ246" t="inlineStr">
        <is>
          <t/>
        </is>
      </c>
      <c r="CA246" t="inlineStr">
        <is>
          <t/>
        </is>
      </c>
      <c r="CB246" t="inlineStr">
        <is>
          <t/>
        </is>
      </c>
      <c r="CC246" t="inlineStr">
        <is>
          <t/>
        </is>
      </c>
      <c r="CD246" t="inlineStr">
        <is>
          <t/>
        </is>
      </c>
      <c r="CE246" t="inlineStr">
        <is>
          <t/>
        </is>
      </c>
      <c r="CF246" t="inlineStr">
        <is>
          <t/>
        </is>
      </c>
      <c r="CG246" t="inlineStr">
        <is>
          <t/>
        </is>
      </c>
      <c r="CH246" s="2" t="inlineStr">
        <is>
          <t>drept de radiodifuzare</t>
        </is>
      </c>
      <c r="CI246" s="2" t="inlineStr">
        <is>
          <t>3</t>
        </is>
      </c>
      <c r="CJ246" s="2" t="inlineStr">
        <is>
          <t/>
        </is>
      </c>
      <c r="CK246" t="inlineStr">
        <is>
          <t>dreptul de (a) emitere a unei opere de către un organism de radiodifuziune ori de televiziune, prin orice mijloc ce servește la propagarea fără fir a semnelor, sunetelor sau imaginilor, ori a reprezentării acestora, inclusiv comunicarea ei publică prin satelit, în scopul recepționării de către public; &lt;br&gt;(b) transmitere a unei opere sau a reprezentării acesteia, prin fir, prin cablu, prin fibră optică sau prin orice alt procedeu similar, cu excepția rețelelor de calculatoare, în scopul recepționării ei de către public</t>
        </is>
      </c>
      <c r="CL246" t="inlineStr">
        <is>
          <t/>
        </is>
      </c>
      <c r="CM246" t="inlineStr">
        <is>
          <t/>
        </is>
      </c>
      <c r="CN246" t="inlineStr">
        <is>
          <t/>
        </is>
      </c>
      <c r="CO246" t="inlineStr">
        <is>
          <t/>
        </is>
      </c>
      <c r="CP246" t="inlineStr">
        <is>
          <t/>
        </is>
      </c>
      <c r="CQ246" t="inlineStr">
        <is>
          <t/>
        </is>
      </c>
      <c r="CR246" t="inlineStr">
        <is>
          <t/>
        </is>
      </c>
      <c r="CS246" t="inlineStr">
        <is>
          <t/>
        </is>
      </c>
      <c r="CT246" t="inlineStr">
        <is>
          <t/>
        </is>
      </c>
      <c r="CU246" t="inlineStr">
        <is>
          <t/>
        </is>
      </c>
      <c r="CV246" t="inlineStr">
        <is>
          <t/>
        </is>
      </c>
      <c r="CW246" t="inlineStr">
        <is>
          <t/>
        </is>
      </c>
    </row>
    <row r="247">
      <c r="A247" s="1" t="str">
        <f>HYPERLINK("https://iate.europa.eu/entry/result/1603554/all", "1603554")</f>
        <v>1603554</v>
      </c>
      <c r="B247" t="inlineStr">
        <is>
          <t>EDUCATION AND COMMUNICATIONS;PRODUCTION, TECHNOLOGY AND RESEARCH</t>
        </is>
      </c>
      <c r="C247" t="inlineStr">
        <is>
          <t>EDUCATION AND COMMUNICATIONS|communications;EDUCATION AND COMMUNICATIONS|communications|means of communication;PRODUCTION, TECHNOLOGY AND RESEARCH|research and intellectual property|intellectual property;EDUCATION AND COMMUNICATIONS|communications|communications industry</t>
        </is>
      </c>
      <c r="D247" t="inlineStr">
        <is>
          <t>yes</t>
        </is>
      </c>
      <c r="E247" t="inlineStr">
        <is>
          <t/>
        </is>
      </c>
      <c r="F247" s="2" t="inlineStr">
        <is>
          <t>телевизионен оператор</t>
        </is>
      </c>
      <c r="G247" s="2" t="inlineStr">
        <is>
          <t>3</t>
        </is>
      </c>
      <c r="H247" s="2" t="inlineStr">
        <is>
          <t/>
        </is>
      </c>
      <c r="I247" t="inlineStr">
        <is>
          <t>доставчик на медийни услуги за телевизионни излъчвания</t>
        </is>
      </c>
      <c r="J247" s="2" t="inlineStr">
        <is>
          <t>provozovatel rozhlasového a televizního vysílání|
provozovatel vysílání</t>
        </is>
      </c>
      <c r="K247" s="2" t="inlineStr">
        <is>
          <t>3|
3</t>
        </is>
      </c>
      <c r="L247" s="2" t="inlineStr">
        <is>
          <t xml:space="preserve">|
</t>
        </is>
      </c>
      <c r="M247" t="inlineStr">
        <is>
          <t/>
        </is>
      </c>
      <c r="N247" s="2" t="inlineStr">
        <is>
          <t>radiospredningsorgan|
TV-spredningsforetagende</t>
        </is>
      </c>
      <c r="O247" s="2" t="inlineStr">
        <is>
          <t>4|
3</t>
        </is>
      </c>
      <c r="P247" s="2" t="inlineStr">
        <is>
          <t xml:space="preserve">|
</t>
        </is>
      </c>
      <c r="Q247" t="inlineStr">
        <is>
          <t>medietjenesteudbyder af fjernsynsudsendelser</t>
        </is>
      </c>
      <c r="R247" s="2" t="inlineStr">
        <is>
          <t>Rundfunkveranstalter|
Sendeunternehmen</t>
        </is>
      </c>
      <c r="S247" s="2" t="inlineStr">
        <is>
          <t>3|
3</t>
        </is>
      </c>
      <c r="T247" s="2" t="inlineStr">
        <is>
          <t xml:space="preserve">|
</t>
        </is>
      </c>
      <c r="U247" t="inlineStr">
        <is>
          <t>Organisation, die Hörfunk- und/oder Fernsehprogramme produziert und verbreitet</t>
        </is>
      </c>
      <c r="V247" s="2" t="inlineStr">
        <is>
          <t>ραδιοτηλεοπτικός φορέας|
τηλεοπτικός οργανισμός</t>
        </is>
      </c>
      <c r="W247" s="2" t="inlineStr">
        <is>
          <t>3|
3</t>
        </is>
      </c>
      <c r="X247" s="2" t="inlineStr">
        <is>
          <t xml:space="preserve">|
</t>
        </is>
      </c>
      <c r="Y247" t="inlineStr">
        <is>
          <t>ο πάροχος υπηρεσιών οπτικοακουστικών μέσων που παρέχει τηλεοπτικές εκπομπές</t>
        </is>
      </c>
      <c r="Z247" s="2" t="inlineStr">
        <is>
          <t>broadcaster</t>
        </is>
      </c>
      <c r="AA247" s="2" t="inlineStr">
        <is>
          <t>3</t>
        </is>
      </c>
      <c r="AB247" s="2" t="inlineStr">
        <is>
          <t/>
        </is>
      </c>
      <c r="AC247" t="inlineStr">
        <is>
          <t>organisation that transmits a programme or information by radio or television</t>
        </is>
      </c>
      <c r="AD247" s="2" t="inlineStr">
        <is>
          <t>organismo de radiodifusión televisiva</t>
        </is>
      </c>
      <c r="AE247" s="2" t="inlineStr">
        <is>
          <t>3</t>
        </is>
      </c>
      <c r="AF247" s="2" t="inlineStr">
        <is>
          <t/>
        </is>
      </c>
      <c r="AG247" t="inlineStr">
        <is>
          <t>Prestador del servicio de comunicación que ofrece radiodifusión televisiva.</t>
        </is>
      </c>
      <c r="AH247" s="2" t="inlineStr">
        <is>
          <t>televisiooniteenuse osutaja</t>
        </is>
      </c>
      <c r="AI247" s="2" t="inlineStr">
        <is>
          <t>3</t>
        </is>
      </c>
      <c r="AJ247" s="2" t="inlineStr">
        <is>
          <t/>
        </is>
      </c>
      <c r="AK247" t="inlineStr">
        <is>
          <t>teleülekandeid edastav meediateenuse osutaja</t>
        </is>
      </c>
      <c r="AL247" s="2" t="inlineStr">
        <is>
          <t>yleisradiopalvelun harjoittaja</t>
        </is>
      </c>
      <c r="AM247" s="2" t="inlineStr">
        <is>
          <t>3</t>
        </is>
      </c>
      <c r="AN247" s="2" t="inlineStr">
        <is>
          <t/>
        </is>
      </c>
      <c r="AO247" t="inlineStr">
        <is>
          <t>televisiolähetyksiä tarjoava mediapalvelun tarjoaja</t>
        </is>
      </c>
      <c r="AP247" s="2" t="inlineStr">
        <is>
          <t>radiodiffuseur|
organisme de radiodiffusion</t>
        </is>
      </c>
      <c r="AQ247" s="2" t="inlineStr">
        <is>
          <t>3|
3</t>
        </is>
      </c>
      <c r="AR247" s="2" t="inlineStr">
        <is>
          <t xml:space="preserve">|
</t>
        </is>
      </c>
      <c r="AS247" t="inlineStr">
        <is>
          <t>fournisseur de services de radiocommunication dont les émissions sont destinées à être reçues directement par le public et qui comportent des programmes sonores ou des programmes de télévision</t>
        </is>
      </c>
      <c r="AT247" s="2" t="inlineStr">
        <is>
          <t>craoltóir</t>
        </is>
      </c>
      <c r="AU247" s="2" t="inlineStr">
        <is>
          <t>3</t>
        </is>
      </c>
      <c r="AV247" s="2" t="inlineStr">
        <is>
          <t/>
        </is>
      </c>
      <c r="AW247" t="inlineStr">
        <is>
          <t/>
        </is>
      </c>
      <c r="AX247" s="2" t="inlineStr">
        <is>
          <t>televizijska kuća</t>
        </is>
      </c>
      <c r="AY247" s="2" t="inlineStr">
        <is>
          <t>3</t>
        </is>
      </c>
      <c r="AZ247" s="2" t="inlineStr">
        <is>
          <t/>
        </is>
      </c>
      <c r="BA247" t="inlineStr">
        <is>
          <t>fizička ili pravna osoba koja sastav­lja televizijske programske usluge namije­njene
prijemu od strane šire javnosti, te ih prenosi ili ih daje trećoj strani na
prijenos u cijelosti i neizmije­njene</t>
        </is>
      </c>
      <c r="BB247" s="2" t="inlineStr">
        <is>
          <t>műsorszolgáltató</t>
        </is>
      </c>
      <c r="BC247" s="2" t="inlineStr">
        <is>
          <t>3</t>
        </is>
      </c>
      <c r="BD247" s="2" t="inlineStr">
        <is>
          <t/>
        </is>
      </c>
      <c r="BE247" t="inlineStr">
        <is>
          <t>&lt;a href="https://iate.europa.eu/entry/result/907963/hu" target="_blank"&gt;televíziós műsorszolgáltatást&lt;/a&gt; nyújtó &lt;a href="https://iate.europa.eu/entry/result/3520667/hu" target="_blank"&gt;médiaszolgáltató&lt;/a&gt;</t>
        </is>
      </c>
      <c r="BF247" s="2" t="inlineStr">
        <is>
          <t>emittente</t>
        </is>
      </c>
      <c r="BG247" s="2" t="inlineStr">
        <is>
          <t>3</t>
        </is>
      </c>
      <c r="BH247" s="2" t="inlineStr">
        <is>
          <t/>
        </is>
      </c>
      <c r="BI247" t="inlineStr">
        <is>
          <t>fornitore di servizi di media di radiodiffusioni televisive</t>
        </is>
      </c>
      <c r="BJ247" s="2" t="inlineStr">
        <is>
          <t>transliuotojas</t>
        </is>
      </c>
      <c r="BK247" s="2" t="inlineStr">
        <is>
          <t>3</t>
        </is>
      </c>
      <c r="BL247" s="2" t="inlineStr">
        <is>
          <t/>
        </is>
      </c>
      <c r="BM247" t="inlineStr">
        <is>
          <t>transliavimo paslaugų teikėjas, kuris prisiima redakcinę atsakomybę už transliuojamas programas, pats jas kuria, rengia ir perduoda visuomenei arba jas nepakeistas leidžia siųsti kitam asmeniui</t>
        </is>
      </c>
      <c r="BN247" s="2" t="inlineStr">
        <is>
          <t>raidorganizācija</t>
        </is>
      </c>
      <c r="BO247" s="2" t="inlineStr">
        <is>
          <t>3</t>
        </is>
      </c>
      <c r="BP247" s="2" t="inlineStr">
        <is>
          <t/>
        </is>
      </c>
      <c r="BQ247" t="inlineStr">
        <is>
          <t>mediju pakalpojumu sniedzējs, kas nodrošina televīzijas apraidi</t>
        </is>
      </c>
      <c r="BR247" s="2" t="inlineStr">
        <is>
          <t>xandar</t>
        </is>
      </c>
      <c r="BS247" s="2" t="inlineStr">
        <is>
          <t>3</t>
        </is>
      </c>
      <c r="BT247" s="2" t="inlineStr">
        <is>
          <t/>
        </is>
      </c>
      <c r="BU247" t="inlineStr">
        <is>
          <t>fornitur ta’ servizzi tal-media ta’ xandiriet televiżivi</t>
        </is>
      </c>
      <c r="BV247" s="2" t="inlineStr">
        <is>
          <t>omroeporganisatie|
omroep</t>
        </is>
      </c>
      <c r="BW247" s="2" t="inlineStr">
        <is>
          <t>3|
3</t>
        </is>
      </c>
      <c r="BX247" s="2" t="inlineStr">
        <is>
          <t xml:space="preserve">|
</t>
        </is>
      </c>
      <c r="BY247" t="inlineStr">
        <is>
          <t>aanbieder van mediadiensten die radio-en/of televisie-uitzendingen verzorgt en ook kan produceren</t>
        </is>
      </c>
      <c r="BZ247" s="2" t="inlineStr">
        <is>
          <t>nadawca</t>
        </is>
      </c>
      <c r="CA247" s="2" t="inlineStr">
        <is>
          <t>3</t>
        </is>
      </c>
      <c r="CB247" s="2" t="inlineStr">
        <is>
          <t/>
        </is>
      </c>
      <c r="CC247" t="inlineStr">
        <is>
          <t>dostawca usług medialnych mających formę przekazów telewizyjnych</t>
        </is>
      </c>
      <c r="CD247" s="2" t="inlineStr">
        <is>
          <t>operador televisivo</t>
        </is>
      </c>
      <c r="CE247" s="2" t="inlineStr">
        <is>
          <t>3</t>
        </is>
      </c>
      <c r="CF247" s="2" t="inlineStr">
        <is>
          <t/>
        </is>
      </c>
      <c r="CG247" t="inlineStr">
        <is>
          <t>Fornecedor de serviços de comunicação social de emissões televisivas.</t>
        </is>
      </c>
      <c r="CH247" s="2" t="inlineStr">
        <is>
          <t>radiodifuzor</t>
        </is>
      </c>
      <c r="CI247" s="2" t="inlineStr">
        <is>
          <t>3</t>
        </is>
      </c>
      <c r="CJ247" s="2" t="inlineStr">
        <is>
          <t/>
        </is>
      </c>
      <c r="CK247" t="inlineStr">
        <is>
          <t>furnizor de servicii media audiovizuale în domeniul serviciilor de programe de televiziune și/sau de radiodifuziune</t>
        </is>
      </c>
      <c r="CL247" s="2" t="inlineStr">
        <is>
          <t>vysielateľ</t>
        </is>
      </c>
      <c r="CM247" s="2" t="inlineStr">
        <is>
          <t>3</t>
        </is>
      </c>
      <c r="CN247" s="2" t="inlineStr">
        <is>
          <t/>
        </is>
      </c>
      <c r="CO247" t="inlineStr">
        <is>
          <t>poskytovateľ mediálnej služby, ktorou je televízne vysielanie</t>
        </is>
      </c>
      <c r="CP247" s="2" t="inlineStr">
        <is>
          <t>radiodifuzijska hiša</t>
        </is>
      </c>
      <c r="CQ247" s="2" t="inlineStr">
        <is>
          <t>3</t>
        </is>
      </c>
      <c r="CR247" s="2" t="inlineStr">
        <is>
          <t/>
        </is>
      </c>
      <c r="CS247" t="inlineStr">
        <is>
          <t>ponudnik medijskih storitev razširjanja televizijskih programov</t>
        </is>
      </c>
      <c r="CT247" s="2" t="inlineStr">
        <is>
          <t>programföretag|
sändande station</t>
        </is>
      </c>
      <c r="CU247" s="2" t="inlineStr">
        <is>
          <t>3|
3</t>
        </is>
      </c>
      <c r="CV247" s="2" t="inlineStr">
        <is>
          <t xml:space="preserve">|
</t>
        </is>
      </c>
      <c r="CW247" t="inlineStr">
        <is>
          <t>leverantör av
medietjänster som tillhandahåller tv-sändningar</t>
        </is>
      </c>
    </row>
    <row r="248">
      <c r="A248" s="1" t="str">
        <f>HYPERLINK("https://iate.europa.eu/entry/result/3572531/all", "3572531")</f>
        <v>3572531</v>
      </c>
      <c r="B248" t="inlineStr">
        <is>
          <t>EUROPEAN UNION;LAW;PRODUCTION, TECHNOLOGY AND RESEARCH</t>
        </is>
      </c>
      <c r="C248" t="inlineStr">
        <is>
          <t>EUROPEAN UNION|EU institutions and European civil service|EU office or agency;LAW;PRODUCTION, TECHNOLOGY AND RESEARCH|research and intellectual property|intellectual property</t>
        </is>
      </c>
      <c r="D248" t="inlineStr">
        <is>
          <t>no</t>
        </is>
      </c>
      <c r="E248" t="inlineStr">
        <is>
          <t/>
        </is>
      </c>
      <c r="F248" t="inlineStr">
        <is>
          <t/>
        </is>
      </c>
      <c r="G248" t="inlineStr">
        <is>
          <t/>
        </is>
      </c>
      <c r="H248" t="inlineStr">
        <is>
          <t/>
        </is>
      </c>
      <c r="I248" t="inlineStr">
        <is>
          <t/>
        </is>
      </c>
      <c r="J248" s="2" t="inlineStr">
        <is>
          <t>odvolací senát Úřadu Evropské unie pro duševní vlastnictví</t>
        </is>
      </c>
      <c r="K248" s="2" t="inlineStr">
        <is>
          <t>3</t>
        </is>
      </c>
      <c r="L248" s="2" t="inlineStr">
        <is>
          <t/>
        </is>
      </c>
      <c r="M248" t="inlineStr">
        <is>
          <t>senát v rámci Úřadu
Evropské unie pro duševní vlastnictví [ &lt;a href="/entry/result/3563004/all" id="ENTRY_TO_ENTRY_CONVERTER" target="_blank"&gt;IATE:3563004&lt;/a&gt; ], který rozhoduje o
odvoláních proti prvostupňovým rozhodnutím úřadu týkajícím se ochranných známek
EU a zapsaných průmyslových vzorů Společenství</t>
        </is>
      </c>
      <c r="N248" t="inlineStr">
        <is>
          <t/>
        </is>
      </c>
      <c r="O248" t="inlineStr">
        <is>
          <t/>
        </is>
      </c>
      <c r="P248" t="inlineStr">
        <is>
          <t/>
        </is>
      </c>
      <c r="Q248" t="inlineStr">
        <is>
          <t/>
        </is>
      </c>
      <c r="R248" s="2" t="inlineStr">
        <is>
          <t>Beschwerdekammer des Amts der Europäischen Union für geistiges Eigentum|
Beschwerdekammer des EUIPO</t>
        </is>
      </c>
      <c r="S248" s="2" t="inlineStr">
        <is>
          <t>3|
3</t>
        </is>
      </c>
      <c r="T248" s="2" t="inlineStr">
        <is>
          <t xml:space="preserve">|
</t>
        </is>
      </c>
      <c r="U248" t="inlineStr">
        <is>
          <t>für die Entscheidung über Beschwerden gegen erstinstanzliche Entscheidungen des EUIPO sowohl in Marken- als auch in Geschmacksmusterangelegenheiten zuständige Stellen des Amts der Europäischen Union für geistiges Eigentum &lt;a href="/entry/result/3563004/all" id="ENTRY_TO_ENTRY_CONVERTER" target="_blank"&gt;IATE:3563004&lt;/a&gt;</t>
        </is>
      </c>
      <c r="V248" s="2" t="inlineStr">
        <is>
          <t>τμήμα προσφυγών του EUIPO</t>
        </is>
      </c>
      <c r="W248" s="2" t="inlineStr">
        <is>
          <t>3</t>
        </is>
      </c>
      <c r="X248" s="2" t="inlineStr">
        <is>
          <t/>
        </is>
      </c>
      <c r="Y248" t="inlineStr">
        <is>
          <t/>
        </is>
      </c>
      <c r="Z248" s="2" t="inlineStr">
        <is>
          <t>Board of Appeal of the European Union Intellectual Property Office|
Board of Appeal of EUIPO|
Board of Appeal|
Board of Appeal of the EUIPO</t>
        </is>
      </c>
      <c r="AA248" s="2" t="inlineStr">
        <is>
          <t>3|
1|
3|
3</t>
        </is>
      </c>
      <c r="AB248" s="2" t="inlineStr">
        <is>
          <t xml:space="preserve">|
|
|
</t>
        </is>
      </c>
      <c r="AC248" t="inlineStr">
        <is>
          <t>board within the European Union Intellectual Property Office (EUIPO) &lt;a href="/entry/result/3563004/all" id="ENTRY_TO_ENTRY_CONVERTER" target="_blank"&gt;IATE:3563004&lt;/a&gt; which is responsible for deciding on appeals against first instance decisions taken by EUIPO concerning European Union trade marks and registered Community designs</t>
        </is>
      </c>
      <c r="AD248" t="inlineStr">
        <is>
          <t/>
        </is>
      </c>
      <c r="AE248" t="inlineStr">
        <is>
          <t/>
        </is>
      </c>
      <c r="AF248" t="inlineStr">
        <is>
          <t/>
        </is>
      </c>
      <c r="AG248" t="inlineStr">
        <is>
          <t/>
        </is>
      </c>
      <c r="AH248" t="inlineStr">
        <is>
          <t/>
        </is>
      </c>
      <c r="AI248" t="inlineStr">
        <is>
          <t/>
        </is>
      </c>
      <c r="AJ248" t="inlineStr">
        <is>
          <t/>
        </is>
      </c>
      <c r="AK248" t="inlineStr">
        <is>
          <t/>
        </is>
      </c>
      <c r="AL248" t="inlineStr">
        <is>
          <t/>
        </is>
      </c>
      <c r="AM248" t="inlineStr">
        <is>
          <t/>
        </is>
      </c>
      <c r="AN248" t="inlineStr">
        <is>
          <t/>
        </is>
      </c>
      <c r="AO248" t="inlineStr">
        <is>
          <t/>
        </is>
      </c>
      <c r="AP248" s="2" t="inlineStr">
        <is>
          <t>chambre de recours|
chambre de recours de l'EUIPO|
chambre de recours de l'Office de l'Union européenne pour la propriété intellectuelle</t>
        </is>
      </c>
      <c r="AQ248" s="2" t="inlineStr">
        <is>
          <t>3|
3|
3</t>
        </is>
      </c>
      <c r="AR248" s="2" t="inlineStr">
        <is>
          <t xml:space="preserve">|
|
</t>
        </is>
      </c>
      <c r="AS248" t="inlineStr">
        <is>
          <t>chambre au sein de l'&lt;a href="https://iate.europa.eu/entry/result/3563004/fr" target="_blank"&gt;Office de l'Union européenne pour la propriété intellectuelle (EUIPO)&lt;/a&gt; chargée de statuer sur les recours formés contre les décisions prises en première instance par l'EUIPO concernant les marques de l'Union européenne et les dessins ou modèles communautaires enregistrés</t>
        </is>
      </c>
      <c r="AT248" t="inlineStr">
        <is>
          <t/>
        </is>
      </c>
      <c r="AU248" t="inlineStr">
        <is>
          <t/>
        </is>
      </c>
      <c r="AV248" t="inlineStr">
        <is>
          <t/>
        </is>
      </c>
      <c r="AW248" t="inlineStr">
        <is>
          <t/>
        </is>
      </c>
      <c r="AX248" t="inlineStr">
        <is>
          <t/>
        </is>
      </c>
      <c r="AY248" t="inlineStr">
        <is>
          <t/>
        </is>
      </c>
      <c r="AZ248" t="inlineStr">
        <is>
          <t/>
        </is>
      </c>
      <c r="BA248" t="inlineStr">
        <is>
          <t/>
        </is>
      </c>
      <c r="BB248" t="inlineStr">
        <is>
          <t/>
        </is>
      </c>
      <c r="BC248" t="inlineStr">
        <is>
          <t/>
        </is>
      </c>
      <c r="BD248" t="inlineStr">
        <is>
          <t/>
        </is>
      </c>
      <c r="BE248" t="inlineStr">
        <is>
          <t/>
        </is>
      </c>
      <c r="BF248" t="inlineStr">
        <is>
          <t/>
        </is>
      </c>
      <c r="BG248" t="inlineStr">
        <is>
          <t/>
        </is>
      </c>
      <c r="BH248" t="inlineStr">
        <is>
          <t/>
        </is>
      </c>
      <c r="BI248" t="inlineStr">
        <is>
          <t/>
        </is>
      </c>
      <c r="BJ248" t="inlineStr">
        <is>
          <t/>
        </is>
      </c>
      <c r="BK248" t="inlineStr">
        <is>
          <t/>
        </is>
      </c>
      <c r="BL248" t="inlineStr">
        <is>
          <t/>
        </is>
      </c>
      <c r="BM248" t="inlineStr">
        <is>
          <t/>
        </is>
      </c>
      <c r="BN248" s="2" t="inlineStr">
        <is>
          <t>&lt;i&gt;EUIPO&lt;/i&gt; Apelācijas padome|
Apelācijas padome|
Eiropas Savienības Intelektuālā īpašuma biroja Apelācijas padome</t>
        </is>
      </c>
      <c r="BO248" s="2" t="inlineStr">
        <is>
          <t>3|
3|
3</t>
        </is>
      </c>
      <c r="BP248" s="2" t="inlineStr">
        <is>
          <t xml:space="preserve">|
|
</t>
        </is>
      </c>
      <c r="BQ248" t="inlineStr">
        <is>
          <t>Eiropas Savienības Intelektuālā īpašuma biroja ietvaros ( 
&lt;i&gt;EUIPO&lt;/i&gt;) [ &lt;a href="/entry/result/3563004/all" id="ENTRY_TO_ENTRY_CONVERTER" target="_blank"&gt;IATE:3563004&lt;/a&gt; ] izveidota padome, kuras atbildībā ir pieņemt lēmumus par apelācijām pret 
&lt;i&gt;EUIPO&lt;/i&gt; pieņemtiem pirmās instances lēmumiem par Eiropas Savienības preču zīmēm un reģistrētiem Kopienas dizainparaugiem</t>
        </is>
      </c>
      <c r="BR248" s="2" t="inlineStr">
        <is>
          <t>Bord tal-Appell|
Bord tal-Appell tal-EUIPO|
Bord tal-Appell tal-Uffiċċju tal-Proprjetà Intellettwali tal-Unjoni Ewropea</t>
        </is>
      </c>
      <c r="BS248" s="2" t="inlineStr">
        <is>
          <t>3|
3|
3</t>
        </is>
      </c>
      <c r="BT248" s="2" t="inlineStr">
        <is>
          <t xml:space="preserve">|
|
</t>
        </is>
      </c>
      <c r="BU248" t="inlineStr">
        <is>
          <t>bord fl-Uffiċċju tal-Proprjetà Intellettwali tal-Unjoni Ewropea (EUIPO) [ &lt;a href="/entry/result/3563004/all" id="ENTRY_TO_ENTRY_CONVERTER" target="_blank"&gt;IATE:3563004&lt;/a&gt; ] li huwa responsabbli milli jiddeċiedi dwar l-appelli tad-deċiżjonijiet fl-ewwel istanza li jittieħdu mill-EUIPO rigward trademarks tal-Unjoni Ewropea u l-mudelli reġistrati Komunitarji</t>
        </is>
      </c>
      <c r="BV248" t="inlineStr">
        <is>
          <t/>
        </is>
      </c>
      <c r="BW248" t="inlineStr">
        <is>
          <t/>
        </is>
      </c>
      <c r="BX248" t="inlineStr">
        <is>
          <t/>
        </is>
      </c>
      <c r="BY248" t="inlineStr">
        <is>
          <t/>
        </is>
      </c>
      <c r="BZ248" s="2" t="inlineStr">
        <is>
          <t>Izba Odwoławcza|
Izba Odwoławcza EUIPO|
Izba Odwoławcza Urzędu Unii Europejskiej ds. Własności Intelektualnej</t>
        </is>
      </c>
      <c r="CA248" s="2" t="inlineStr">
        <is>
          <t>3|
3|
3</t>
        </is>
      </c>
      <c r="CB248" s="2" t="inlineStr">
        <is>
          <t xml:space="preserve">|
|
</t>
        </is>
      </c>
      <c r="CC248" t="inlineStr">
        <is>
          <t>organ funkcjonujący w ramach Urzędu Unii Europejskiej ds. Własności Intelektualnej [ &lt;a href="/entry/result/3563004/all" id="ENTRY_TO_ENTRY_CONVERTER" target="_blank"&gt;IATE:3563004&lt;/a&gt; ], odpowiedzialny za rozstrzyganie odwołań od decyzji podjętych przez EUIPO w pierwszej instancji, dotyczących znaków towarowych Unii Europejskiej i zarejestrowanych wzorów wspólnotowych</t>
        </is>
      </c>
      <c r="CD248" s="2" t="inlineStr">
        <is>
          <t>Câmara de Recurso do EUIPO|
Câmara de Recurso do Instituto da Propriedade Intelectual da União Europeia</t>
        </is>
      </c>
      <c r="CE248" s="2" t="inlineStr">
        <is>
          <t>3|
3</t>
        </is>
      </c>
      <c r="CF248" s="2" t="inlineStr">
        <is>
          <t xml:space="preserve">|
</t>
        </is>
      </c>
      <c r="CG248" t="inlineStr">
        <is>
          <t/>
        </is>
      </c>
      <c r="CH248" s="2" t="inlineStr">
        <is>
          <t>cameră de recurs a Oficiului Uniunii Europene pentru Proprietate Intelectuală|
cameră de recurs</t>
        </is>
      </c>
      <c r="CI248" s="2" t="inlineStr">
        <is>
          <t>3|
3</t>
        </is>
      </c>
      <c r="CJ248" s="2" t="inlineStr">
        <is>
          <t xml:space="preserve">|
</t>
        </is>
      </c>
      <c r="CK248" t="inlineStr">
        <is>
          <t/>
        </is>
      </c>
      <c r="CL248" s="2" t="inlineStr">
        <is>
          <t>odvolací senát Úradu Európskej únie pre duševné vlastníctvo|
odvolací senát EUIPO</t>
        </is>
      </c>
      <c r="CM248" s="2" t="inlineStr">
        <is>
          <t>3|
3</t>
        </is>
      </c>
      <c r="CN248" s="2" t="inlineStr">
        <is>
          <t xml:space="preserve">|
</t>
        </is>
      </c>
      <c r="CO248" t="inlineStr">
        <is>
          <t>senát Úradu Európskej únie pre duševné vlastníctvo (EUIPO), ktorý rozhoduje o odovolaniach proti prvostupňovým rozhodnutiam EUIPO o obchodných známkach EÚ a zapísaných dizajnoch Spoločenstva</t>
        </is>
      </c>
      <c r="CP248" t="inlineStr">
        <is>
          <t/>
        </is>
      </c>
      <c r="CQ248" t="inlineStr">
        <is>
          <t/>
        </is>
      </c>
      <c r="CR248" t="inlineStr">
        <is>
          <t/>
        </is>
      </c>
      <c r="CS248" t="inlineStr">
        <is>
          <t/>
        </is>
      </c>
      <c r="CT248" t="inlineStr">
        <is>
          <t/>
        </is>
      </c>
      <c r="CU248" t="inlineStr">
        <is>
          <t/>
        </is>
      </c>
      <c r="CV248" t="inlineStr">
        <is>
          <t/>
        </is>
      </c>
      <c r="CW248" t="inlineStr">
        <is>
          <t/>
        </is>
      </c>
    </row>
    <row r="249">
      <c r="A249" s="1" t="str">
        <f>HYPERLINK("https://iate.europa.eu/entry/result/66544/all", "66544")</f>
        <v>66544</v>
      </c>
      <c r="B249" t="inlineStr">
        <is>
          <t>LAW</t>
        </is>
      </c>
      <c r="C249" t="inlineStr">
        <is>
          <t>LAW</t>
        </is>
      </c>
      <c r="D249" t="inlineStr">
        <is>
          <t>no</t>
        </is>
      </c>
      <c r="E249" t="inlineStr">
        <is>
          <t/>
        </is>
      </c>
      <c r="F249" t="inlineStr">
        <is>
          <t/>
        </is>
      </c>
      <c r="G249" t="inlineStr">
        <is>
          <t/>
        </is>
      </c>
      <c r="H249" t="inlineStr">
        <is>
          <t/>
        </is>
      </c>
      <c r="I249" t="inlineStr">
        <is>
          <t/>
        </is>
      </c>
      <c r="J249" t="inlineStr">
        <is>
          <t/>
        </is>
      </c>
      <c r="K249" t="inlineStr">
        <is>
          <t/>
        </is>
      </c>
      <c r="L249" t="inlineStr">
        <is>
          <t/>
        </is>
      </c>
      <c r="M249" t="inlineStr">
        <is>
          <t/>
        </is>
      </c>
      <c r="N249" t="inlineStr">
        <is>
          <t/>
        </is>
      </c>
      <c r="O249" t="inlineStr">
        <is>
          <t/>
        </is>
      </c>
      <c r="P249" t="inlineStr">
        <is>
          <t/>
        </is>
      </c>
      <c r="Q249" t="inlineStr">
        <is>
          <t/>
        </is>
      </c>
      <c r="R249" s="2" t="inlineStr">
        <is>
          <t>Klage auf Feststellung der Nichtverletzung</t>
        </is>
      </c>
      <c r="S249" s="2" t="inlineStr">
        <is>
          <t>3</t>
        </is>
      </c>
      <c r="T249" s="2" t="inlineStr">
        <is>
          <t/>
        </is>
      </c>
      <c r="U249" t="inlineStr">
        <is>
          <t/>
        </is>
      </c>
      <c r="V249" t="inlineStr">
        <is>
          <t/>
        </is>
      </c>
      <c r="W249" t="inlineStr">
        <is>
          <t/>
        </is>
      </c>
      <c r="X249" t="inlineStr">
        <is>
          <t/>
        </is>
      </c>
      <c r="Y249" t="inlineStr">
        <is>
          <t/>
        </is>
      </c>
      <c r="Z249" s="2" t="inlineStr">
        <is>
          <t>action for a declaration of non-infringement</t>
        </is>
      </c>
      <c r="AA249" s="2" t="inlineStr">
        <is>
          <t>3</t>
        </is>
      </c>
      <c r="AB249" s="2" t="inlineStr">
        <is>
          <t/>
        </is>
      </c>
      <c r="AC249" t="inlineStr">
        <is>
          <t/>
        </is>
      </c>
      <c r="AD249" s="2" t="inlineStr">
        <is>
          <t>acción de declaración de inexistencia de violación</t>
        </is>
      </c>
      <c r="AE249" s="2" t="inlineStr">
        <is>
          <t>3</t>
        </is>
      </c>
      <c r="AF249" s="2" t="inlineStr">
        <is>
          <t/>
        </is>
      </c>
      <c r="AG249" t="inlineStr">
        <is>
          <t/>
        </is>
      </c>
      <c r="AH249" t="inlineStr">
        <is>
          <t/>
        </is>
      </c>
      <c r="AI249" t="inlineStr">
        <is>
          <t/>
        </is>
      </c>
      <c r="AJ249" t="inlineStr">
        <is>
          <t/>
        </is>
      </c>
      <c r="AK249" t="inlineStr">
        <is>
          <t/>
        </is>
      </c>
      <c r="AL249" t="inlineStr">
        <is>
          <t/>
        </is>
      </c>
      <c r="AM249" t="inlineStr">
        <is>
          <t/>
        </is>
      </c>
      <c r="AN249" t="inlineStr">
        <is>
          <t/>
        </is>
      </c>
      <c r="AO249" t="inlineStr">
        <is>
          <t/>
        </is>
      </c>
      <c r="AP249" s="2" t="inlineStr">
        <is>
          <t>action en déclaration de non-contrefaçon</t>
        </is>
      </c>
      <c r="AQ249" s="2" t="inlineStr">
        <is>
          <t>3</t>
        </is>
      </c>
      <c r="AR249" s="2" t="inlineStr">
        <is>
          <t/>
        </is>
      </c>
      <c r="AS249" t="inlineStr">
        <is>
          <t/>
        </is>
      </c>
      <c r="AT249" t="inlineStr">
        <is>
          <t/>
        </is>
      </c>
      <c r="AU249" t="inlineStr">
        <is>
          <t/>
        </is>
      </c>
      <c r="AV249" t="inlineStr">
        <is>
          <t/>
        </is>
      </c>
      <c r="AW249" t="inlineStr">
        <is>
          <t/>
        </is>
      </c>
      <c r="AX249" t="inlineStr">
        <is>
          <t/>
        </is>
      </c>
      <c r="AY249" t="inlineStr">
        <is>
          <t/>
        </is>
      </c>
      <c r="AZ249" t="inlineStr">
        <is>
          <t/>
        </is>
      </c>
      <c r="BA249" t="inlineStr">
        <is>
          <t/>
        </is>
      </c>
      <c r="BB249" t="inlineStr">
        <is>
          <t/>
        </is>
      </c>
      <c r="BC249" t="inlineStr">
        <is>
          <t/>
        </is>
      </c>
      <c r="BD249" t="inlineStr">
        <is>
          <t/>
        </is>
      </c>
      <c r="BE249" t="inlineStr">
        <is>
          <t/>
        </is>
      </c>
      <c r="BF249" s="2" t="inlineStr">
        <is>
          <t>azione di accertamento di non contraffazione</t>
        </is>
      </c>
      <c r="BG249" s="2" t="inlineStr">
        <is>
          <t>3</t>
        </is>
      </c>
      <c r="BH249" s="2" t="inlineStr">
        <is>
          <t/>
        </is>
      </c>
      <c r="BI249" t="inlineStr">
        <is>
          <t/>
        </is>
      </c>
      <c r="BJ249" t="inlineStr">
        <is>
          <t/>
        </is>
      </c>
      <c r="BK249" t="inlineStr">
        <is>
          <t/>
        </is>
      </c>
      <c r="BL249" t="inlineStr">
        <is>
          <t/>
        </is>
      </c>
      <c r="BM249" t="inlineStr">
        <is>
          <t/>
        </is>
      </c>
      <c r="BN249" t="inlineStr">
        <is>
          <t/>
        </is>
      </c>
      <c r="BO249" t="inlineStr">
        <is>
          <t/>
        </is>
      </c>
      <c r="BP249" t="inlineStr">
        <is>
          <t/>
        </is>
      </c>
      <c r="BQ249" t="inlineStr">
        <is>
          <t/>
        </is>
      </c>
      <c r="BR249" t="inlineStr">
        <is>
          <t/>
        </is>
      </c>
      <c r="BS249" t="inlineStr">
        <is>
          <t/>
        </is>
      </c>
      <c r="BT249" t="inlineStr">
        <is>
          <t/>
        </is>
      </c>
      <c r="BU249" t="inlineStr">
        <is>
          <t/>
        </is>
      </c>
      <c r="BV249" t="inlineStr">
        <is>
          <t/>
        </is>
      </c>
      <c r="BW249" t="inlineStr">
        <is>
          <t/>
        </is>
      </c>
      <c r="BX249" t="inlineStr">
        <is>
          <t/>
        </is>
      </c>
      <c r="BY249" t="inlineStr">
        <is>
          <t/>
        </is>
      </c>
      <c r="BZ249" t="inlineStr">
        <is>
          <t/>
        </is>
      </c>
      <c r="CA249" t="inlineStr">
        <is>
          <t/>
        </is>
      </c>
      <c r="CB249" t="inlineStr">
        <is>
          <t/>
        </is>
      </c>
      <c r="CC249" t="inlineStr">
        <is>
          <t/>
        </is>
      </c>
      <c r="CD249" t="inlineStr">
        <is>
          <t/>
        </is>
      </c>
      <c r="CE249" t="inlineStr">
        <is>
          <t/>
        </is>
      </c>
      <c r="CF249" t="inlineStr">
        <is>
          <t/>
        </is>
      </c>
      <c r="CG249" t="inlineStr">
        <is>
          <t/>
        </is>
      </c>
      <c r="CH249" t="inlineStr">
        <is>
          <t/>
        </is>
      </c>
      <c r="CI249" t="inlineStr">
        <is>
          <t/>
        </is>
      </c>
      <c r="CJ249" t="inlineStr">
        <is>
          <t/>
        </is>
      </c>
      <c r="CK249" t="inlineStr">
        <is>
          <t/>
        </is>
      </c>
      <c r="CL249" t="inlineStr">
        <is>
          <t/>
        </is>
      </c>
      <c r="CM249" t="inlineStr">
        <is>
          <t/>
        </is>
      </c>
      <c r="CN249" t="inlineStr">
        <is>
          <t/>
        </is>
      </c>
      <c r="CO249" t="inlineStr">
        <is>
          <t/>
        </is>
      </c>
      <c r="CP249" t="inlineStr">
        <is>
          <t/>
        </is>
      </c>
      <c r="CQ249" t="inlineStr">
        <is>
          <t/>
        </is>
      </c>
      <c r="CR249" t="inlineStr">
        <is>
          <t/>
        </is>
      </c>
      <c r="CS249" t="inlineStr">
        <is>
          <t/>
        </is>
      </c>
      <c r="CT249" t="inlineStr">
        <is>
          <t/>
        </is>
      </c>
      <c r="CU249" t="inlineStr">
        <is>
          <t/>
        </is>
      </c>
      <c r="CV249" t="inlineStr">
        <is>
          <t/>
        </is>
      </c>
      <c r="CW249" t="inlineStr">
        <is>
          <t/>
        </is>
      </c>
    </row>
    <row r="250">
      <c r="A250" s="1" t="str">
        <f>HYPERLINK("https://iate.europa.eu/entry/result/2229660/all", "2229660")</f>
        <v>2229660</v>
      </c>
      <c r="B250" t="inlineStr">
        <is>
          <t>INTERNATIONAL RELATIONS;PRODUCTION, TECHNOLOGY AND RESEARCH</t>
        </is>
      </c>
      <c r="C250" t="inlineStr">
        <is>
          <t>INTERNATIONAL RELATIONS|international affairs|international agreement;PRODUCTION, TECHNOLOGY AND RESEARCH|research and intellectual property|intellectual property</t>
        </is>
      </c>
      <c r="D250" t="inlineStr">
        <is>
          <t>no</t>
        </is>
      </c>
      <c r="E250" t="inlineStr">
        <is>
          <t/>
        </is>
      </c>
      <c r="F250" t="inlineStr">
        <is>
          <t/>
        </is>
      </c>
      <c r="G250" t="inlineStr">
        <is>
          <t/>
        </is>
      </c>
      <c r="H250" t="inlineStr">
        <is>
          <t/>
        </is>
      </c>
      <c r="I250" t="inlineStr">
        <is>
          <t/>
        </is>
      </c>
      <c r="J250" t="inlineStr">
        <is>
          <t/>
        </is>
      </c>
      <c r="K250" t="inlineStr">
        <is>
          <t/>
        </is>
      </c>
      <c r="L250" t="inlineStr">
        <is>
          <t/>
        </is>
      </c>
      <c r="M250" t="inlineStr">
        <is>
          <t/>
        </is>
      </c>
      <c r="N250" s="2" t="inlineStr">
        <is>
          <t>SPLT|
traktat om den materielle patentret</t>
        </is>
      </c>
      <c r="O250" s="2" t="inlineStr">
        <is>
          <t>4|
4</t>
        </is>
      </c>
      <c r="P250" s="2" t="inlineStr">
        <is>
          <t xml:space="preserve">|
</t>
        </is>
      </c>
      <c r="Q250" t="inlineStr">
        <is>
          <t/>
        </is>
      </c>
      <c r="R250" s="2" t="inlineStr">
        <is>
          <t>Übereinkommen über das materielle Patentrecht</t>
        </is>
      </c>
      <c r="S250" s="2" t="inlineStr">
        <is>
          <t>2</t>
        </is>
      </c>
      <c r="T250" s="2" t="inlineStr">
        <is>
          <t/>
        </is>
      </c>
      <c r="U250" t="inlineStr">
        <is>
          <t/>
        </is>
      </c>
      <c r="V250" t="inlineStr">
        <is>
          <t/>
        </is>
      </c>
      <c r="W250" t="inlineStr">
        <is>
          <t/>
        </is>
      </c>
      <c r="X250" t="inlineStr">
        <is>
          <t/>
        </is>
      </c>
      <c r="Y250" t="inlineStr">
        <is>
          <t/>
        </is>
      </c>
      <c r="Z250" s="2" t="inlineStr">
        <is>
          <t>SPLT|
Substantive Patent Law Treaty</t>
        </is>
      </c>
      <c r="AA250" s="2" t="inlineStr">
        <is>
          <t>3|
3</t>
        </is>
      </c>
      <c r="AB250" s="2" t="inlineStr">
        <is>
          <t xml:space="preserve">|
</t>
        </is>
      </c>
      <c r="AC250" t="inlineStr">
        <is>
          <t>treaty intended to harmonise substantive principles of patent law</t>
        </is>
      </c>
      <c r="AD250" t="inlineStr">
        <is>
          <t/>
        </is>
      </c>
      <c r="AE250" t="inlineStr">
        <is>
          <t/>
        </is>
      </c>
      <c r="AF250" t="inlineStr">
        <is>
          <t/>
        </is>
      </c>
      <c r="AG250" t="inlineStr">
        <is>
          <t/>
        </is>
      </c>
      <c r="AH250" t="inlineStr">
        <is>
          <t/>
        </is>
      </c>
      <c r="AI250" t="inlineStr">
        <is>
          <t/>
        </is>
      </c>
      <c r="AJ250" t="inlineStr">
        <is>
          <t/>
        </is>
      </c>
      <c r="AK250" t="inlineStr">
        <is>
          <t/>
        </is>
      </c>
      <c r="AL250" t="inlineStr">
        <is>
          <t/>
        </is>
      </c>
      <c r="AM250" t="inlineStr">
        <is>
          <t/>
        </is>
      </c>
      <c r="AN250" t="inlineStr">
        <is>
          <t/>
        </is>
      </c>
      <c r="AO250" t="inlineStr">
        <is>
          <t/>
        </is>
      </c>
      <c r="AP250" s="2" t="inlineStr">
        <is>
          <t>Traité sur le droit matériel des brevets</t>
        </is>
      </c>
      <c r="AQ250" s="2" t="inlineStr">
        <is>
          <t>3</t>
        </is>
      </c>
      <c r="AR250" s="2" t="inlineStr">
        <is>
          <t/>
        </is>
      </c>
      <c r="AS250" t="inlineStr">
        <is>
          <t/>
        </is>
      </c>
      <c r="AT250" t="inlineStr">
        <is>
          <t/>
        </is>
      </c>
      <c r="AU250" t="inlineStr">
        <is>
          <t/>
        </is>
      </c>
      <c r="AV250" t="inlineStr">
        <is>
          <t/>
        </is>
      </c>
      <c r="AW250" t="inlineStr">
        <is>
          <t/>
        </is>
      </c>
      <c r="AX250" t="inlineStr">
        <is>
          <t/>
        </is>
      </c>
      <c r="AY250" t="inlineStr">
        <is>
          <t/>
        </is>
      </c>
      <c r="AZ250" t="inlineStr">
        <is>
          <t/>
        </is>
      </c>
      <c r="BA250" t="inlineStr">
        <is>
          <t/>
        </is>
      </c>
      <c r="BB250" t="inlineStr">
        <is>
          <t/>
        </is>
      </c>
      <c r="BC250" t="inlineStr">
        <is>
          <t/>
        </is>
      </c>
      <c r="BD250" t="inlineStr">
        <is>
          <t/>
        </is>
      </c>
      <c r="BE250" t="inlineStr">
        <is>
          <t/>
        </is>
      </c>
      <c r="BF250" t="inlineStr">
        <is>
          <t/>
        </is>
      </c>
      <c r="BG250" t="inlineStr">
        <is>
          <t/>
        </is>
      </c>
      <c r="BH250" t="inlineStr">
        <is>
          <t/>
        </is>
      </c>
      <c r="BI250" t="inlineStr">
        <is>
          <t/>
        </is>
      </c>
      <c r="BJ250" t="inlineStr">
        <is>
          <t/>
        </is>
      </c>
      <c r="BK250" t="inlineStr">
        <is>
          <t/>
        </is>
      </c>
      <c r="BL250" t="inlineStr">
        <is>
          <t/>
        </is>
      </c>
      <c r="BM250" t="inlineStr">
        <is>
          <t/>
        </is>
      </c>
      <c r="BN250" t="inlineStr">
        <is>
          <t/>
        </is>
      </c>
      <c r="BO250" t="inlineStr">
        <is>
          <t/>
        </is>
      </c>
      <c r="BP250" t="inlineStr">
        <is>
          <t/>
        </is>
      </c>
      <c r="BQ250" t="inlineStr">
        <is>
          <t/>
        </is>
      </c>
      <c r="BR250" t="inlineStr">
        <is>
          <t/>
        </is>
      </c>
      <c r="BS250" t="inlineStr">
        <is>
          <t/>
        </is>
      </c>
      <c r="BT250" t="inlineStr">
        <is>
          <t/>
        </is>
      </c>
      <c r="BU250" t="inlineStr">
        <is>
          <t/>
        </is>
      </c>
      <c r="BV250" t="inlineStr">
        <is>
          <t/>
        </is>
      </c>
      <c r="BW250" t="inlineStr">
        <is>
          <t/>
        </is>
      </c>
      <c r="BX250" t="inlineStr">
        <is>
          <t/>
        </is>
      </c>
      <c r="BY250" t="inlineStr">
        <is>
          <t/>
        </is>
      </c>
      <c r="BZ250" t="inlineStr">
        <is>
          <t/>
        </is>
      </c>
      <c r="CA250" t="inlineStr">
        <is>
          <t/>
        </is>
      </c>
      <c r="CB250" t="inlineStr">
        <is>
          <t/>
        </is>
      </c>
      <c r="CC250" t="inlineStr">
        <is>
          <t/>
        </is>
      </c>
      <c r="CD250" t="inlineStr">
        <is>
          <t/>
        </is>
      </c>
      <c r="CE250" t="inlineStr">
        <is>
          <t/>
        </is>
      </c>
      <c r="CF250" t="inlineStr">
        <is>
          <t/>
        </is>
      </c>
      <c r="CG250" t="inlineStr">
        <is>
          <t/>
        </is>
      </c>
      <c r="CH250" t="inlineStr">
        <is>
          <t/>
        </is>
      </c>
      <c r="CI250" t="inlineStr">
        <is>
          <t/>
        </is>
      </c>
      <c r="CJ250" t="inlineStr">
        <is>
          <t/>
        </is>
      </c>
      <c r="CK250" t="inlineStr">
        <is>
          <t/>
        </is>
      </c>
      <c r="CL250" t="inlineStr">
        <is>
          <t/>
        </is>
      </c>
      <c r="CM250" t="inlineStr">
        <is>
          <t/>
        </is>
      </c>
      <c r="CN250" t="inlineStr">
        <is>
          <t/>
        </is>
      </c>
      <c r="CO250" t="inlineStr">
        <is>
          <t/>
        </is>
      </c>
      <c r="CP250" t="inlineStr">
        <is>
          <t/>
        </is>
      </c>
      <c r="CQ250" t="inlineStr">
        <is>
          <t/>
        </is>
      </c>
      <c r="CR250" t="inlineStr">
        <is>
          <t/>
        </is>
      </c>
      <c r="CS250" t="inlineStr">
        <is>
          <t/>
        </is>
      </c>
      <c r="CT250" t="inlineStr">
        <is>
          <t/>
        </is>
      </c>
      <c r="CU250" t="inlineStr">
        <is>
          <t/>
        </is>
      </c>
      <c r="CV250" t="inlineStr">
        <is>
          <t/>
        </is>
      </c>
      <c r="CW250" t="inlineStr">
        <is>
          <t/>
        </is>
      </c>
    </row>
    <row r="251">
      <c r="A251" s="1" t="str">
        <f>HYPERLINK("https://iate.europa.eu/entry/result/908749/all", "908749")</f>
        <v>908749</v>
      </c>
      <c r="B251" t="inlineStr">
        <is>
          <t>PRODUCTION, TECHNOLOGY AND RESEARCH</t>
        </is>
      </c>
      <c r="C251" t="inlineStr">
        <is>
          <t>PRODUCTION, TECHNOLOGY AND RESEARCH|research and intellectual property|intellectual property</t>
        </is>
      </c>
      <c r="D251" t="inlineStr">
        <is>
          <t>no</t>
        </is>
      </c>
      <c r="E251" t="inlineStr">
        <is>
          <t/>
        </is>
      </c>
      <c r="F251" t="inlineStr">
        <is>
          <t/>
        </is>
      </c>
      <c r="G251" t="inlineStr">
        <is>
          <t/>
        </is>
      </c>
      <c r="H251" t="inlineStr">
        <is>
          <t/>
        </is>
      </c>
      <c r="I251" t="inlineStr">
        <is>
          <t/>
        </is>
      </c>
      <c r="J251" t="inlineStr">
        <is>
          <t/>
        </is>
      </c>
      <c r="K251" t="inlineStr">
        <is>
          <t/>
        </is>
      </c>
      <c r="L251" t="inlineStr">
        <is>
          <t/>
        </is>
      </c>
      <c r="M251" t="inlineStr">
        <is>
          <t/>
        </is>
      </c>
      <c r="N251" s="2" t="inlineStr">
        <is>
          <t>Det Stående Udvalg for Patentret</t>
        </is>
      </c>
      <c r="O251" s="2" t="inlineStr">
        <is>
          <t>4</t>
        </is>
      </c>
      <c r="P251" s="2" t="inlineStr">
        <is>
          <t/>
        </is>
      </c>
      <c r="Q251" t="inlineStr">
        <is>
          <t/>
        </is>
      </c>
      <c r="R251" t="inlineStr">
        <is>
          <t/>
        </is>
      </c>
      <c r="S251" t="inlineStr">
        <is>
          <t/>
        </is>
      </c>
      <c r="T251" t="inlineStr">
        <is>
          <t/>
        </is>
      </c>
      <c r="U251" t="inlineStr">
        <is>
          <t/>
        </is>
      </c>
      <c r="V251" t="inlineStr">
        <is>
          <t/>
        </is>
      </c>
      <c r="W251" t="inlineStr">
        <is>
          <t/>
        </is>
      </c>
      <c r="X251" t="inlineStr">
        <is>
          <t/>
        </is>
      </c>
      <c r="Y251" t="inlineStr">
        <is>
          <t/>
        </is>
      </c>
      <c r="Z251" s="2" t="inlineStr">
        <is>
          <t>Standing Committee on the Law of Patents</t>
        </is>
      </c>
      <c r="AA251" s="2" t="inlineStr">
        <is>
          <t>1</t>
        </is>
      </c>
      <c r="AB251" s="2" t="inlineStr">
        <is>
          <t/>
        </is>
      </c>
      <c r="AC251" t="inlineStr">
        <is>
          <t/>
        </is>
      </c>
      <c r="AD251" s="2" t="inlineStr">
        <is>
          <t>Comité Permanente sobre el Derecho de Patentes|
SCP</t>
        </is>
      </c>
      <c r="AE251" s="2" t="inlineStr">
        <is>
          <t>3|
3</t>
        </is>
      </c>
      <c r="AF251" s="2" t="inlineStr">
        <is>
          <t xml:space="preserve">|
</t>
        </is>
      </c>
      <c r="AG251" t="inlineStr">
        <is>
          <t>El Comité Permanente sobre el Derecho de Patentes (SCP) se creó en 1998 con el fin de servir de foro para debatir cuestiones, facilitar la coordinación y proporcionar orientación en relación con el desarrollo progresivo del Derecho de patentes a escala internacional.</t>
        </is>
      </c>
      <c r="AH251" t="inlineStr">
        <is>
          <t/>
        </is>
      </c>
      <c r="AI251" t="inlineStr">
        <is>
          <t/>
        </is>
      </c>
      <c r="AJ251" t="inlineStr">
        <is>
          <t/>
        </is>
      </c>
      <c r="AK251" t="inlineStr">
        <is>
          <t/>
        </is>
      </c>
      <c r="AL251" t="inlineStr">
        <is>
          <t/>
        </is>
      </c>
      <c r="AM251" t="inlineStr">
        <is>
          <t/>
        </is>
      </c>
      <c r="AN251" t="inlineStr">
        <is>
          <t/>
        </is>
      </c>
      <c r="AO251" t="inlineStr">
        <is>
          <t/>
        </is>
      </c>
      <c r="AP251" s="2" t="inlineStr">
        <is>
          <t>SCP|
Comité permanent du droit des brevets</t>
        </is>
      </c>
      <c r="AQ251" s="2" t="inlineStr">
        <is>
          <t>2|
2</t>
        </is>
      </c>
      <c r="AR251" s="2" t="inlineStr">
        <is>
          <t xml:space="preserve">|
</t>
        </is>
      </c>
      <c r="AS251" t="inlineStr">
        <is>
          <t>Nouveau comité permanent dont la création a été décidée en mars 1998</t>
        </is>
      </c>
      <c r="AT251" t="inlineStr">
        <is>
          <t/>
        </is>
      </c>
      <c r="AU251" t="inlineStr">
        <is>
          <t/>
        </is>
      </c>
      <c r="AV251" t="inlineStr">
        <is>
          <t/>
        </is>
      </c>
      <c r="AW251" t="inlineStr">
        <is>
          <t/>
        </is>
      </c>
      <c r="AX251" t="inlineStr">
        <is>
          <t/>
        </is>
      </c>
      <c r="AY251" t="inlineStr">
        <is>
          <t/>
        </is>
      </c>
      <c r="AZ251" t="inlineStr">
        <is>
          <t/>
        </is>
      </c>
      <c r="BA251" t="inlineStr">
        <is>
          <t/>
        </is>
      </c>
      <c r="BB251" t="inlineStr">
        <is>
          <t/>
        </is>
      </c>
      <c r="BC251" t="inlineStr">
        <is>
          <t/>
        </is>
      </c>
      <c r="BD251" t="inlineStr">
        <is>
          <t/>
        </is>
      </c>
      <c r="BE251" t="inlineStr">
        <is>
          <t/>
        </is>
      </c>
      <c r="BF251" s="2" t="inlineStr">
        <is>
          <t>comitato permanente per la legislazione sui brevetti</t>
        </is>
      </c>
      <c r="BG251" s="2" t="inlineStr">
        <is>
          <t>2</t>
        </is>
      </c>
      <c r="BH251" s="2" t="inlineStr">
        <is>
          <t/>
        </is>
      </c>
      <c r="BI251" t="inlineStr">
        <is>
          <t/>
        </is>
      </c>
      <c r="BJ251" t="inlineStr">
        <is>
          <t/>
        </is>
      </c>
      <c r="BK251" t="inlineStr">
        <is>
          <t/>
        </is>
      </c>
      <c r="BL251" t="inlineStr">
        <is>
          <t/>
        </is>
      </c>
      <c r="BM251" t="inlineStr">
        <is>
          <t/>
        </is>
      </c>
      <c r="BN251" t="inlineStr">
        <is>
          <t/>
        </is>
      </c>
      <c r="BO251" t="inlineStr">
        <is>
          <t/>
        </is>
      </c>
      <c r="BP251" t="inlineStr">
        <is>
          <t/>
        </is>
      </c>
      <c r="BQ251" t="inlineStr">
        <is>
          <t/>
        </is>
      </c>
      <c r="BR251" t="inlineStr">
        <is>
          <t/>
        </is>
      </c>
      <c r="BS251" t="inlineStr">
        <is>
          <t/>
        </is>
      </c>
      <c r="BT251" t="inlineStr">
        <is>
          <t/>
        </is>
      </c>
      <c r="BU251" t="inlineStr">
        <is>
          <t/>
        </is>
      </c>
      <c r="BV251" s="2" t="inlineStr">
        <is>
          <t>Permanent Comité Octrooirecht</t>
        </is>
      </c>
      <c r="BW251" s="2" t="inlineStr">
        <is>
          <t>2</t>
        </is>
      </c>
      <c r="BX251" s="2" t="inlineStr">
        <is>
          <t/>
        </is>
      </c>
      <c r="BY251" t="inlineStr">
        <is>
          <t/>
        </is>
      </c>
      <c r="BZ251" t="inlineStr">
        <is>
          <t/>
        </is>
      </c>
      <c r="CA251" t="inlineStr">
        <is>
          <t/>
        </is>
      </c>
      <c r="CB251" t="inlineStr">
        <is>
          <t/>
        </is>
      </c>
      <c r="CC251" t="inlineStr">
        <is>
          <t/>
        </is>
      </c>
      <c r="CD251" t="inlineStr">
        <is>
          <t/>
        </is>
      </c>
      <c r="CE251" t="inlineStr">
        <is>
          <t/>
        </is>
      </c>
      <c r="CF251" t="inlineStr">
        <is>
          <t/>
        </is>
      </c>
      <c r="CG251" t="inlineStr">
        <is>
          <t/>
        </is>
      </c>
      <c r="CH251" t="inlineStr">
        <is>
          <t/>
        </is>
      </c>
      <c r="CI251" t="inlineStr">
        <is>
          <t/>
        </is>
      </c>
      <c r="CJ251" t="inlineStr">
        <is>
          <t/>
        </is>
      </c>
      <c r="CK251" t="inlineStr">
        <is>
          <t/>
        </is>
      </c>
      <c r="CL251" t="inlineStr">
        <is>
          <t/>
        </is>
      </c>
      <c r="CM251" t="inlineStr">
        <is>
          <t/>
        </is>
      </c>
      <c r="CN251" t="inlineStr">
        <is>
          <t/>
        </is>
      </c>
      <c r="CO251" t="inlineStr">
        <is>
          <t/>
        </is>
      </c>
      <c r="CP251" t="inlineStr">
        <is>
          <t/>
        </is>
      </c>
      <c r="CQ251" t="inlineStr">
        <is>
          <t/>
        </is>
      </c>
      <c r="CR251" t="inlineStr">
        <is>
          <t/>
        </is>
      </c>
      <c r="CS251" t="inlineStr">
        <is>
          <t/>
        </is>
      </c>
      <c r="CT251" t="inlineStr">
        <is>
          <t/>
        </is>
      </c>
      <c r="CU251" t="inlineStr">
        <is>
          <t/>
        </is>
      </c>
      <c r="CV251" t="inlineStr">
        <is>
          <t/>
        </is>
      </c>
      <c r="CW251" t="inlineStr">
        <is>
          <t/>
        </is>
      </c>
    </row>
    <row r="252">
      <c r="A252" s="1" t="str">
        <f>HYPERLINK("https://iate.europa.eu/entry/result/848117/all", "848117")</f>
        <v>848117</v>
      </c>
      <c r="B252" t="inlineStr">
        <is>
          <t>PRODUCTION, TECHNOLOGY AND RESEARCH</t>
        </is>
      </c>
      <c r="C252" t="inlineStr">
        <is>
          <t>PRODUCTION, TECHNOLOGY AND RESEARCH|research and intellectual property|intellectual property</t>
        </is>
      </c>
      <c r="D252" t="inlineStr">
        <is>
          <t>no</t>
        </is>
      </c>
      <c r="E252" t="inlineStr">
        <is>
          <t/>
        </is>
      </c>
      <c r="F252" t="inlineStr">
        <is>
          <t/>
        </is>
      </c>
      <c r="G252" t="inlineStr">
        <is>
          <t/>
        </is>
      </c>
      <c r="H252" t="inlineStr">
        <is>
          <t/>
        </is>
      </c>
      <c r="I252" t="inlineStr">
        <is>
          <t/>
        </is>
      </c>
      <c r="J252" t="inlineStr">
        <is>
          <t/>
        </is>
      </c>
      <c r="K252" t="inlineStr">
        <is>
          <t/>
        </is>
      </c>
      <c r="L252" t="inlineStr">
        <is>
          <t/>
        </is>
      </c>
      <c r="M252" t="inlineStr">
        <is>
          <t/>
        </is>
      </c>
      <c r="N252" t="inlineStr">
        <is>
          <t/>
        </is>
      </c>
      <c r="O252" t="inlineStr">
        <is>
          <t/>
        </is>
      </c>
      <c r="P252" t="inlineStr">
        <is>
          <t/>
        </is>
      </c>
      <c r="Q252" t="inlineStr">
        <is>
          <t/>
        </is>
      </c>
      <c r="R252" s="2" t="inlineStr">
        <is>
          <t>vorläufig geschützte Rechte</t>
        </is>
      </c>
      <c r="S252" s="2" t="inlineStr">
        <is>
          <t>2</t>
        </is>
      </c>
      <c r="T252" s="2" t="inlineStr">
        <is>
          <t/>
        </is>
      </c>
      <c r="U252" t="inlineStr">
        <is>
          <t/>
        </is>
      </c>
      <c r="V252" s="2" t="inlineStr">
        <is>
          <t>τίτλος προσωρινής προστασίας</t>
        </is>
      </c>
      <c r="W252" s="2" t="inlineStr">
        <is>
          <t>3</t>
        </is>
      </c>
      <c r="X252" s="2" t="inlineStr">
        <is>
          <t/>
        </is>
      </c>
      <c r="Y252" t="inlineStr">
        <is>
          <t/>
        </is>
      </c>
      <c r="Z252" s="2" t="inlineStr">
        <is>
          <t>provisionally protected patent right</t>
        </is>
      </c>
      <c r="AA252" s="2" t="inlineStr">
        <is>
          <t>3</t>
        </is>
      </c>
      <c r="AB252" s="2" t="inlineStr">
        <is>
          <t/>
        </is>
      </c>
      <c r="AC252" t="inlineStr">
        <is>
          <t/>
        </is>
      </c>
      <c r="AD252" t="inlineStr">
        <is>
          <t/>
        </is>
      </c>
      <c r="AE252" t="inlineStr">
        <is>
          <t/>
        </is>
      </c>
      <c r="AF252" t="inlineStr">
        <is>
          <t/>
        </is>
      </c>
      <c r="AG252" t="inlineStr">
        <is>
          <t/>
        </is>
      </c>
      <c r="AH252" t="inlineStr">
        <is>
          <t/>
        </is>
      </c>
      <c r="AI252" t="inlineStr">
        <is>
          <t/>
        </is>
      </c>
      <c r="AJ252" t="inlineStr">
        <is>
          <t/>
        </is>
      </c>
      <c r="AK252" t="inlineStr">
        <is>
          <t/>
        </is>
      </c>
      <c r="AL252" s="2" t="inlineStr">
        <is>
          <t>väliaikaisesti suojattu oikeus</t>
        </is>
      </c>
      <c r="AM252" s="2" t="inlineStr">
        <is>
          <t>3</t>
        </is>
      </c>
      <c r="AN252" s="2" t="inlineStr">
        <is>
          <t/>
        </is>
      </c>
      <c r="AO252" t="inlineStr">
        <is>
          <t/>
        </is>
      </c>
      <c r="AP252" s="2" t="inlineStr">
        <is>
          <t>titre de protection provisoire</t>
        </is>
      </c>
      <c r="AQ252" s="2" t="inlineStr">
        <is>
          <t>1</t>
        </is>
      </c>
      <c r="AR252" s="2" t="inlineStr">
        <is>
          <t/>
        </is>
      </c>
      <c r="AS252" t="inlineStr">
        <is>
          <t/>
        </is>
      </c>
      <c r="AT252" s="2" t="inlineStr">
        <is>
          <t>ceart paitinne atá cosanta go sealadach</t>
        </is>
      </c>
      <c r="AU252" s="2" t="inlineStr">
        <is>
          <t>3</t>
        </is>
      </c>
      <c r="AV252" s="2" t="inlineStr">
        <is>
          <t/>
        </is>
      </c>
      <c r="AW252" t="inlineStr">
        <is>
          <t/>
        </is>
      </c>
      <c r="AX252" t="inlineStr">
        <is>
          <t/>
        </is>
      </c>
      <c r="AY252" t="inlineStr">
        <is>
          <t/>
        </is>
      </c>
      <c r="AZ252" t="inlineStr">
        <is>
          <t/>
        </is>
      </c>
      <c r="BA252" t="inlineStr">
        <is>
          <t/>
        </is>
      </c>
      <c r="BB252" t="inlineStr">
        <is>
          <t/>
        </is>
      </c>
      <c r="BC252" t="inlineStr">
        <is>
          <t/>
        </is>
      </c>
      <c r="BD252" t="inlineStr">
        <is>
          <t/>
        </is>
      </c>
      <c r="BE252" t="inlineStr">
        <is>
          <t/>
        </is>
      </c>
      <c r="BF252" s="2" t="inlineStr">
        <is>
          <t>titolo di protezione temporanea</t>
        </is>
      </c>
      <c r="BG252" s="2" t="inlineStr">
        <is>
          <t>3</t>
        </is>
      </c>
      <c r="BH252" s="2" t="inlineStr">
        <is>
          <t/>
        </is>
      </c>
      <c r="BI252" t="inlineStr">
        <is>
          <t/>
        </is>
      </c>
      <c r="BJ252" t="inlineStr">
        <is>
          <t/>
        </is>
      </c>
      <c r="BK252" t="inlineStr">
        <is>
          <t/>
        </is>
      </c>
      <c r="BL252" t="inlineStr">
        <is>
          <t/>
        </is>
      </c>
      <c r="BM252" t="inlineStr">
        <is>
          <t/>
        </is>
      </c>
      <c r="BN252" t="inlineStr">
        <is>
          <t/>
        </is>
      </c>
      <c r="BO252" t="inlineStr">
        <is>
          <t/>
        </is>
      </c>
      <c r="BP252" t="inlineStr">
        <is>
          <t/>
        </is>
      </c>
      <c r="BQ252" t="inlineStr">
        <is>
          <t/>
        </is>
      </c>
      <c r="BR252" t="inlineStr">
        <is>
          <t/>
        </is>
      </c>
      <c r="BS252" t="inlineStr">
        <is>
          <t/>
        </is>
      </c>
      <c r="BT252" t="inlineStr">
        <is>
          <t/>
        </is>
      </c>
      <c r="BU252" t="inlineStr">
        <is>
          <t/>
        </is>
      </c>
      <c r="BV252" t="inlineStr">
        <is>
          <t/>
        </is>
      </c>
      <c r="BW252" t="inlineStr">
        <is>
          <t/>
        </is>
      </c>
      <c r="BX252" t="inlineStr">
        <is>
          <t/>
        </is>
      </c>
      <c r="BY252" t="inlineStr">
        <is>
          <t/>
        </is>
      </c>
      <c r="BZ252" t="inlineStr">
        <is>
          <t/>
        </is>
      </c>
      <c r="CA252" t="inlineStr">
        <is>
          <t/>
        </is>
      </c>
      <c r="CB252" t="inlineStr">
        <is>
          <t/>
        </is>
      </c>
      <c r="CC252" t="inlineStr">
        <is>
          <t/>
        </is>
      </c>
      <c r="CD252" t="inlineStr">
        <is>
          <t/>
        </is>
      </c>
      <c r="CE252" t="inlineStr">
        <is>
          <t/>
        </is>
      </c>
      <c r="CF252" t="inlineStr">
        <is>
          <t/>
        </is>
      </c>
      <c r="CG252" t="inlineStr">
        <is>
          <t/>
        </is>
      </c>
      <c r="CH252" t="inlineStr">
        <is>
          <t/>
        </is>
      </c>
      <c r="CI252" t="inlineStr">
        <is>
          <t/>
        </is>
      </c>
      <c r="CJ252" t="inlineStr">
        <is>
          <t/>
        </is>
      </c>
      <c r="CK252" t="inlineStr">
        <is>
          <t/>
        </is>
      </c>
      <c r="CL252" t="inlineStr">
        <is>
          <t/>
        </is>
      </c>
      <c r="CM252" t="inlineStr">
        <is>
          <t/>
        </is>
      </c>
      <c r="CN252" t="inlineStr">
        <is>
          <t/>
        </is>
      </c>
      <c r="CO252" t="inlineStr">
        <is>
          <t/>
        </is>
      </c>
      <c r="CP252" t="inlineStr">
        <is>
          <t/>
        </is>
      </c>
      <c r="CQ252" t="inlineStr">
        <is>
          <t/>
        </is>
      </c>
      <c r="CR252" t="inlineStr">
        <is>
          <t/>
        </is>
      </c>
      <c r="CS252" t="inlineStr">
        <is>
          <t/>
        </is>
      </c>
      <c r="CT252" t="inlineStr">
        <is>
          <t/>
        </is>
      </c>
      <c r="CU252" t="inlineStr">
        <is>
          <t/>
        </is>
      </c>
      <c r="CV252" t="inlineStr">
        <is>
          <t/>
        </is>
      </c>
      <c r="CW252" t="inlineStr">
        <is>
          <t/>
        </is>
      </c>
    </row>
    <row r="253">
      <c r="A253" s="1" t="str">
        <f>HYPERLINK("https://iate.europa.eu/entry/result/873084/all", "873084")</f>
        <v>873084</v>
      </c>
      <c r="B253" t="inlineStr">
        <is>
          <t>PRODUCTION, TECHNOLOGY AND RESEARCH</t>
        </is>
      </c>
      <c r="C253" t="inlineStr">
        <is>
          <t>PRODUCTION, TECHNOLOGY AND RESEARCH|research and intellectual property|intellectual property|industrial property|designs and models</t>
        </is>
      </c>
      <c r="D253" t="inlineStr">
        <is>
          <t>yes</t>
        </is>
      </c>
      <c r="E253" t="inlineStr">
        <is>
          <t/>
        </is>
      </c>
      <c r="F253" s="2" t="inlineStr">
        <is>
          <t>нерегистриран дизайн на ЕС</t>
        </is>
      </c>
      <c r="G253" s="2" t="inlineStr">
        <is>
          <t>3</t>
        </is>
      </c>
      <c r="H253" s="2" t="inlineStr">
        <is>
          <t/>
        </is>
      </c>
      <c r="I253" t="inlineStr">
        <is>
          <t/>
        </is>
      </c>
      <c r="J253" s="2" t="inlineStr">
        <is>
          <t>nezapsaný (průmyslový) vzor EU|
nezapsaný průmyslový vzor</t>
        </is>
      </c>
      <c r="K253" s="2" t="inlineStr">
        <is>
          <t>3|
3</t>
        </is>
      </c>
      <c r="L253" s="2" t="inlineStr">
        <is>
          <t xml:space="preserve">|
</t>
        </is>
      </c>
      <c r="M253" t="inlineStr">
        <is>
          <t>&lt;a href="https://iate.europa.eu/entry/result/910598/cs" target="_blank"&gt;(průmyslový) vzor EU&lt;/a&gt;, který je v EU chráněn proti kopírování po dobu maximálně tří let ode dne, kdy byl poprvé v EU zpřístupněn veřejnosti</t>
        </is>
      </c>
      <c r="N253" s="2" t="inlineStr">
        <is>
          <t>ikkeregistreret EU-design|
ikkeregistreret design</t>
        </is>
      </c>
      <c r="O253" s="2" t="inlineStr">
        <is>
          <t>3|
3</t>
        </is>
      </c>
      <c r="P253" s="2" t="inlineStr">
        <is>
          <t xml:space="preserve">|
</t>
        </is>
      </c>
      <c r="Q253" t="inlineStr">
        <is>
          <t>&lt;a href="https://iate.europa.eu/entry/result/910598/da" target="_blank"&gt;design&lt;/a&gt;, der er markedsført direkte uden først at være blevet registreret hos &lt;a href="https://iate.europa.eu/entry/result/3563004/da" target="_blank"&gt;Den Europæiske Unions Kontor for Intellektuel Ejendomsret (EUIPO)&lt;/a&gt;</t>
        </is>
      </c>
      <c r="R253" s="2" t="inlineStr">
        <is>
          <t>nicht eingetragenes Geschmacksmuster|
nicht eingetragenes EU-Geschmacksmuster</t>
        </is>
      </c>
      <c r="S253" s="2" t="inlineStr">
        <is>
          <t>3|
3</t>
        </is>
      </c>
      <c r="T253" s="2" t="inlineStr">
        <is>
          <t xml:space="preserve">|
</t>
        </is>
      </c>
      <c r="U253" t="inlineStr">
        <is>
          <t/>
        </is>
      </c>
      <c r="V253" s="2" t="inlineStr">
        <is>
          <t>μη καταχωρισμένο σχέδιο ή υπόδειγμα|
μη καταχωρισμένο ενωσιακό σχέδιο ή υπόδειγμα</t>
        </is>
      </c>
      <c r="W253" s="2" t="inlineStr">
        <is>
          <t>3|
3</t>
        </is>
      </c>
      <c r="X253" s="2" t="inlineStr">
        <is>
          <t xml:space="preserve">|
</t>
        </is>
      </c>
      <c r="Y253" t="inlineStr">
        <is>
          <t>&lt;a href="https://iate.europa.eu/entry/result/910598/en-el" target="_blank"&gt;σχέδιο ή υπόδειγμα&lt;/a&gt; που διατίθεται άμεσα στην αγορά χωρίς πρότερη καταχώριση στο &lt;a href="https://iate.europa.eu/entry/result/3563004/en-el" target="_blank"&gt;Γραφείο διανοητικής ιδιοκτησίας της Ευρωπαϊκής Ένωσης (EUIPO)&lt;/a&gt;</t>
        </is>
      </c>
      <c r="Z253" s="2" t="inlineStr">
        <is>
          <t>unregistered design|
unregistered Community design|
unregistered EU design|
UCD</t>
        </is>
      </c>
      <c r="AA253" s="2" t="inlineStr">
        <is>
          <t>3|
3|
3|
3</t>
        </is>
      </c>
      <c r="AB253" s="2" t="inlineStr">
        <is>
          <t>|
obsolete|
|
obsolete</t>
        </is>
      </c>
      <c r="AC253" t="inlineStr">
        <is>
          <t>&lt;a href="https://iate.europa.eu/entry/result/910598/en" target="_blank"&gt;design&lt;/a&gt; commercialised directly without prior registration with the &lt;a href="https://iate.europa.eu/entry/result/3563004/en" target="_blank"&gt;European Union Intellectual Property Office (EUIPO)&lt;/a&gt;</t>
        </is>
      </c>
      <c r="AD253" s="2" t="inlineStr">
        <is>
          <t>dibujo o modelo de la UE no registrado|
dibujo o modelo no registrado</t>
        </is>
      </c>
      <c r="AE253" s="2" t="inlineStr">
        <is>
          <t>3|
3</t>
        </is>
      </c>
      <c r="AF253" s="2" t="inlineStr">
        <is>
          <t xml:space="preserve">|
</t>
        </is>
      </c>
      <c r="AG253" t="inlineStr">
        <is>
          <t>Dibujo o modelo que cumple los requisitos de la normativa en materia de 
dibujos y modelos comunitarios y que se ha puesto a disposición del 
público al ser publicado, expuesto, comercializado o divulgado de algún 
otro modo, de tal manera que en el tráfico comercial normal, dichos 
hechos podrían haber sido razonablemente conocidos por los círculos 
especializados del sector de que se trate, que operen en la Comunidad.</t>
        </is>
      </c>
      <c r="AH253" s="2" t="inlineStr">
        <is>
          <t>registreerimata ELi disainilahendus</t>
        </is>
      </c>
      <c r="AI253" s="2" t="inlineStr">
        <is>
          <t>3</t>
        </is>
      </c>
      <c r="AJ253" s="2" t="inlineStr">
        <is>
          <t/>
        </is>
      </c>
      <c r="AK253" t="inlineStr">
        <is>
          <t>disainilahendus, mida kasutatakse kaubanduslikult ilma seda &lt;a href="https://iate.europa.eu/entry/result/3563004/et" target="_blank"&gt;EUIPO &lt;/a&gt;juures registreerimata, tuginedes Euroopa Liidu registreerimata disainilahenduse õigustele</t>
        </is>
      </c>
      <c r="AL253" s="2" t="inlineStr">
        <is>
          <t>rekisteröimätön EU-malli|
rekisteröimätön malli</t>
        </is>
      </c>
      <c r="AM253" s="2" t="inlineStr">
        <is>
          <t>3|
3</t>
        </is>
      </c>
      <c r="AN253" s="2" t="inlineStr">
        <is>
          <t xml:space="preserve">|
</t>
        </is>
      </c>
      <c r="AO253" t="inlineStr">
        <is>
          <t>Euroopan unionin teollisoikeuksien viraston (EUIPO) kautta ennen sen markkinoille tuomista suojattu malli</t>
        </is>
      </c>
      <c r="AP253" s="2" t="inlineStr">
        <is>
          <t>dessin ou modèle de l’UE non enregistré|
dessin ou modèle non enregistré</t>
        </is>
      </c>
      <c r="AQ253" s="2" t="inlineStr">
        <is>
          <t>3|
3</t>
        </is>
      </c>
      <c r="AR253" s="2" t="inlineStr">
        <is>
          <t xml:space="preserve">|
</t>
        </is>
      </c>
      <c r="AS253" t="inlineStr">
        <is>
          <t>&lt;a href="https://iate.europa.eu/entry/result/3629411/fr" target="_blank"&gt;dessin ou modèle&lt;/a&gt; commercialisé directement sans enregistrement auprès de l'&lt;a href="https://iate.europa.eu/entry/result/3563004/fr" target="_blank"&gt;Office de l'Union européenne pour la propriété intellectuelle (EUIPO)&lt;/a&gt;</t>
        </is>
      </c>
      <c r="AT253" s="2" t="inlineStr">
        <is>
          <t>dearadh Comhphobail neamhchláraithe</t>
        </is>
      </c>
      <c r="AU253" s="2" t="inlineStr">
        <is>
          <t>3</t>
        </is>
      </c>
      <c r="AV253" s="2" t="inlineStr">
        <is>
          <t/>
        </is>
      </c>
      <c r="AW253" t="inlineStr">
        <is>
          <t/>
        </is>
      </c>
      <c r="AX253" s="2" t="inlineStr">
        <is>
          <t>neregistrirani dizajn EU-a</t>
        </is>
      </c>
      <c r="AY253" s="2" t="inlineStr">
        <is>
          <t>3</t>
        </is>
      </c>
      <c r="AZ253" s="2" t="inlineStr">
        <is>
          <t/>
        </is>
      </c>
      <c r="BA253" t="inlineStr">
        <is>
          <t/>
        </is>
      </c>
      <c r="BB253" s="2" t="inlineStr">
        <is>
          <t>lajstromozás nélkül oltalomban részesülő európai uniós formatervezési minta</t>
        </is>
      </c>
      <c r="BC253" s="2" t="inlineStr">
        <is>
          <t>3</t>
        </is>
      </c>
      <c r="BD253" s="2" t="inlineStr">
        <is>
          <t/>
        </is>
      </c>
      <c r="BE253" t="inlineStr">
        <is>
          <t>formatervezési mintára az EUIPO-hoz benyújtott bejelentés alapján, a 6/2002/EK rendeletben szabályozott eljárás lefolytatásával, a minta lajstromoztatása útján szerezhető oltalom</t>
        </is>
      </c>
      <c r="BF253" s="2" t="inlineStr">
        <is>
          <t>disegno o modello dell'UE non registrato|
disegno o modello non registrato</t>
        </is>
      </c>
      <c r="BG253" s="2" t="inlineStr">
        <is>
          <t>3|
3</t>
        </is>
      </c>
      <c r="BH253" s="2" t="inlineStr">
        <is>
          <t xml:space="preserve">|
</t>
        </is>
      </c>
      <c r="BI253" t="inlineStr">
        <is>
          <t>&lt;a href="https://iate.europa.eu/entry/result/910598/en-it" target="_blank"&gt;disegno o modello&lt;/a&gt;
commercializzato direttamente, senza previa registrazione presso l'&lt;a href="https://iate.europa.eu/entry/result/3563004/en-it" target="_blank"&gt;Ufficio dell'Unione europea per la proprietà intellettuale (EUIPO)&lt;/a&gt;</t>
        </is>
      </c>
      <c r="BJ253" s="2" t="inlineStr">
        <is>
          <t>neregistruotasis dizainas|
neregistruotasis ES dizainas</t>
        </is>
      </c>
      <c r="BK253" s="2" t="inlineStr">
        <is>
          <t>3|
3</t>
        </is>
      </c>
      <c r="BL253" s="2" t="inlineStr">
        <is>
          <t xml:space="preserve">|
</t>
        </is>
      </c>
      <c r="BM253" t="inlineStr">
        <is>
          <t>pramoninis dizainas, kuris prieinamas ES, tačiau nėra registruotas Europos Sąjungos intelektinės nuosavybės tarnybos</t>
        </is>
      </c>
      <c r="BN253" s="2" t="inlineStr">
        <is>
          <t>nereģistrēts ES dizainparaugs|
nereģistrēts dizainparaugs</t>
        </is>
      </c>
      <c r="BO253" s="2" t="inlineStr">
        <is>
          <t>2|
2</t>
        </is>
      </c>
      <c r="BP253" s="2" t="inlineStr">
        <is>
          <t xml:space="preserve">|
</t>
        </is>
      </c>
      <c r="BQ253" t="inlineStr">
        <is>
          <t/>
        </is>
      </c>
      <c r="BR253" s="2" t="inlineStr">
        <is>
          <t>disinn tal-UE mhux irreġistrat|
disinn tal-Unjoni Ewropea mhux irreġistrat|
disinn mhux irreġistrat</t>
        </is>
      </c>
      <c r="BS253" s="2" t="inlineStr">
        <is>
          <t>3|
3|
3</t>
        </is>
      </c>
      <c r="BT253" s="2" t="inlineStr">
        <is>
          <t xml:space="preserve">|
|
</t>
        </is>
      </c>
      <c r="BU253" t="inlineStr">
        <is>
          <t>disinn ikkumerċjalizzat mingħajr reġistrazzjoni minn qabel mal-Uffiċċju tal-Proprjetà Intellettwali tal-Unjoni Ewropea (EUIPO)</t>
        </is>
      </c>
      <c r="BV253" s="2" t="inlineStr">
        <is>
          <t>niet-ingeschreven Uniemodel|
niet-ingeschreven EU-model|
niet-ingeschreven model</t>
        </is>
      </c>
      <c r="BW253" s="2" t="inlineStr">
        <is>
          <t>3|
3|
3</t>
        </is>
      </c>
      <c r="BX253" s="2" t="inlineStr">
        <is>
          <t xml:space="preserve">|
|
</t>
        </is>
      </c>
      <c r="BY253" t="inlineStr">
        <is>
          <t>&lt;a href="https://iate.europa.eu/entry/result/910598/nl" target="_blank"&gt;model&lt;/a&gt; dat onmiddellijk wordt geëxploiteerd zonder voorafgaande inschrijving bij het&lt;a href="https://iate.europa.eu/entry/result/3563004/nl" target="_blank"&gt; Bureau voor intellectuele eigendom van de Europese Unie (EUIPO)&lt;/a&gt;</t>
        </is>
      </c>
      <c r="BZ253" s="2" t="inlineStr">
        <is>
          <t>niezarejestrowany wzór|
niezarejestrowany wzór UE</t>
        </is>
      </c>
      <c r="CA253" s="2" t="inlineStr">
        <is>
          <t>3|
3</t>
        </is>
      </c>
      <c r="CB253" s="2" t="inlineStr">
        <is>
          <t xml:space="preserve">|
</t>
        </is>
      </c>
      <c r="CC253" t="inlineStr">
        <is>
          <t>wzór udostępniany publicznie bez wcześniejszej rejestracji w &lt;a href="https://iate.europa.eu/entry/result/3563004/pl" target="_blank"&gt;Urzędzie Unii Europejskiej ds. Własności Intelektualnej&lt;/a&gt;</t>
        </is>
      </c>
      <c r="CD253" s="2" t="inlineStr">
        <is>
          <t>DMUENR|
desenho ou modelo da UE não registado|
desenho ou modelo da União Europeia não registado|
desenho ou modelo não registado</t>
        </is>
      </c>
      <c r="CE253" s="2" t="inlineStr">
        <is>
          <t>3|
3|
3|
3</t>
        </is>
      </c>
      <c r="CF253" s="2" t="inlineStr">
        <is>
          <t xml:space="preserve">|
|
|
</t>
        </is>
      </c>
      <c r="CG253" t="inlineStr">
        <is>
          <t>Desenho ou modelo comercializado diretamente sem registo prévio junto do Instituto da Propriedade Intelectual da União Europeia (EUIPO).</t>
        </is>
      </c>
      <c r="CH253" s="2" t="inlineStr">
        <is>
          <t>desen sau model UE neînregistrat|
desen sau model neînregistrat</t>
        </is>
      </c>
      <c r="CI253" s="2" t="inlineStr">
        <is>
          <t>3|
3</t>
        </is>
      </c>
      <c r="CJ253" s="2" t="inlineStr">
        <is>
          <t xml:space="preserve">|
</t>
        </is>
      </c>
      <c r="CK253" t="inlineStr">
        <is>
          <t/>
        </is>
      </c>
      <c r="CL253" s="2" t="inlineStr">
        <is>
          <t>nezapísaný dizajn EÚ|
nezapísaný dizajn</t>
        </is>
      </c>
      <c r="CM253" s="2" t="inlineStr">
        <is>
          <t>3|
3</t>
        </is>
      </c>
      <c r="CN253" s="2" t="inlineStr">
        <is>
          <t xml:space="preserve">proposed|
</t>
        </is>
      </c>
      <c r="CO253" t="inlineStr">
        <is>
          <t>&lt;a href="https://iate.europa.eu/entry/result/910598/sk" target="_blank"&gt;dizajn&lt;/a&gt;, ktorý nebol zapísaný v registri dizajnov &lt;a href="https://iate.europa.eu/entry/result/3563004/sk" target="_blank"&gt;EUIPO&lt;/a&gt; a ktorý v EÚ požíva ochranu počas maximálne troch rokov od svojho prvého sprístupnenia verejnosti na území Únie</t>
        </is>
      </c>
      <c r="CP253" s="2" t="inlineStr">
        <is>
          <t>neregistrirani model|
neregistrirani model EU</t>
        </is>
      </c>
      <c r="CQ253" s="2" t="inlineStr">
        <is>
          <t>3|
3</t>
        </is>
      </c>
      <c r="CR253" s="2" t="inlineStr">
        <is>
          <t xml:space="preserve">|
</t>
        </is>
      </c>
      <c r="CS253" t="inlineStr">
        <is>
          <t/>
        </is>
      </c>
      <c r="CT253" s="2" t="inlineStr">
        <is>
          <t>oregistrerad formgivning|
oregistrerad EU-formgivning</t>
        </is>
      </c>
      <c r="CU253" s="2" t="inlineStr">
        <is>
          <t>3|
3</t>
        </is>
      </c>
      <c r="CV253" s="2" t="inlineStr">
        <is>
          <t xml:space="preserve">|
</t>
        </is>
      </c>
      <c r="CW253" t="inlineStr">
        <is>
          <t/>
        </is>
      </c>
    </row>
    <row r="254">
      <c r="A254" s="1" t="str">
        <f>HYPERLINK("https://iate.europa.eu/entry/result/910598/all", "910598")</f>
        <v>910598</v>
      </c>
      <c r="B254" t="inlineStr">
        <is>
          <t>PRODUCTION, TECHNOLOGY AND RESEARCH</t>
        </is>
      </c>
      <c r="C254" t="inlineStr">
        <is>
          <t>PRODUCTION, TECHNOLOGY AND RESEARCH|research and intellectual property|intellectual property|industrial property|designs and models</t>
        </is>
      </c>
      <c r="D254" t="inlineStr">
        <is>
          <t>yes</t>
        </is>
      </c>
      <c r="E254" t="inlineStr">
        <is>
          <t/>
        </is>
      </c>
      <c r="F254" s="2" t="inlineStr">
        <is>
          <t>дизайн на ЕС</t>
        </is>
      </c>
      <c r="G254" s="2" t="inlineStr">
        <is>
          <t>3</t>
        </is>
      </c>
      <c r="H254" s="2" t="inlineStr">
        <is>
          <t/>
        </is>
      </c>
      <c r="I254" t="inlineStr">
        <is>
          <t>закрила на промишлен дизайн на територията на Европейския съюз за период от пет години, който може да бъде удължаван с един или няколко периода от по пет години до максимум двадесет и пет години</t>
        </is>
      </c>
      <c r="J254" s="2" t="inlineStr">
        <is>
          <t>(průmyslový) vzor EU|
(průmyslový) vzor Evropské unie|
průmyslový vzor</t>
        </is>
      </c>
      <c r="K254" s="2" t="inlineStr">
        <is>
          <t>3|
3|
3</t>
        </is>
      </c>
      <c r="L254" s="2" t="inlineStr">
        <is>
          <t xml:space="preserve">|
|
</t>
        </is>
      </c>
      <c r="M254" t="inlineStr">
        <is>
          <t>&lt;div&gt;vzhled celého výrobku nebo jeho části
vyplývající z jeho znaků, zejména z linií, obrysů, barev a tvaru, struktury
povrchu, materiálů samotného výrobku nebo jeho zdobení, včetně pohybu,
přechodu nebo jakéhokoli jiného druhu animace uvedených znaků&lt;/div&gt;</t>
        </is>
      </c>
      <c r="N254" s="2" t="inlineStr">
        <is>
          <t>design|
EU-design</t>
        </is>
      </c>
      <c r="O254" s="2" t="inlineStr">
        <is>
          <t>3|
3</t>
        </is>
      </c>
      <c r="P254" s="2" t="inlineStr">
        <is>
          <t xml:space="preserve">|
</t>
        </is>
      </c>
      <c r="Q254" t="inlineStr">
        <is>
          <t/>
        </is>
      </c>
      <c r="R254" s="2" t="inlineStr">
        <is>
          <t>Geschmacksmuster|
Muster oder Modell|
gewerbliches Geschmacksmuster|
Unionsgeschmacksmuster</t>
        </is>
      </c>
      <c r="S254" s="2" t="inlineStr">
        <is>
          <t>3|
3|
3|
3</t>
        </is>
      </c>
      <c r="T254" s="2" t="inlineStr">
        <is>
          <t xml:space="preserve">|
|
|
</t>
        </is>
      </c>
      <c r="U254" t="inlineStr">
        <is>
          <t>Erscheinungsform eines Erzeugnisses oder eines Teils davon, die sich insbesondere aus den Merkmalen der Linien, Konturen, Farben, der Gestalt, Oberflächenstruktur und/oder der Werkstoffe des Erzeugnisses selbst und/oder seiner Verzierung ergibt</t>
        </is>
      </c>
      <c r="V254" s="2" t="inlineStr">
        <is>
          <t>ενωσιακό σχέδιο ή υπόδειγμα|
σχέδιο ή υπόδειγμα|
βιομηχανικό σχέδιο ή υπόδειγμα|
σχέδιο ή υπόδειγμα της Ευρωπαϊκής Ένωσης</t>
        </is>
      </c>
      <c r="W254" s="2" t="inlineStr">
        <is>
          <t>3|
3|
3|
3</t>
        </is>
      </c>
      <c r="X254" s="2" t="inlineStr">
        <is>
          <t xml:space="preserve">|
|
|
</t>
        </is>
      </c>
      <c r="Y254" t="inlineStr">
        <is>
          <t>εμφάνιση του συνόλου ή μέρους ενός προϊόντος η οποία προκύπτει από τα χαρακτηριστικά, και ιδίως από τη γραμμή, το περίγραμμα, το χρώμα, το σχήμα, την υφή, τα υλικά του ίδιου του προϊόντος και/ή της διακόσμησης που φέρει, συμπεριλαμβανομένων της κίνησης, της εναλλαγής ή κάθε άλλης μορφής κινούμενης παράστασης των εν λόγω χαρακτηριστικών, και η οποία συμμορφώνεται με τους όρους που περιέχονται στον &lt;a href="https://eur-lex.europa.eu/legal-content/EL/TXT/?uri=CELEX:02002R0006-20130701" target="_blank"&gt;κανονισμό (ΕΚ) αριθ. 6/2002&lt;/a&gt; και, ως εκ τούτου, προστατεύεται σε ολόκληρη την ΕΕ σε &lt;a href="https://iate.europa.eu/entry/result/3579159/en-el" target="_blank"&gt;καταχωρισμένη&lt;/a&gt; ή &lt;a href="https://iate.europa.eu/entry/result/873084/en-el" target="_blank"&gt;μη καταχωρισμένη&lt;/a&gt; μορφή</t>
        </is>
      </c>
      <c r="Z254" s="2" t="inlineStr">
        <is>
          <t>industrial design|
European Union design|
Community design|
design|
EU design</t>
        </is>
      </c>
      <c r="AA254" s="2" t="inlineStr">
        <is>
          <t>3|
3|
3|
3|
3</t>
        </is>
      </c>
      <c r="AB254" s="2" t="inlineStr">
        <is>
          <t xml:space="preserve">|
|
obsolete|
|
</t>
        </is>
      </c>
      <c r="AC254" t="inlineStr">
        <is>
          <t>appearance of the whole or a part of a product
resulting from the features, in particular, the lines, contours, colours,
shape, texture, materials of the product itself and/or its
decoration, including the movement, transition or any other sort of animation
of those features which complies with the conditions contained in
&lt;a href="https://eur-lex.europa.eu/legal-content/EN/TXT/?uri=CELEX:02002R0006-20130701" target="_blank"&gt;Regulation (EC) No 6/2002 &lt;/a&gt;and is thus protected throughout the EU in &lt;a href="https://iate.europa.eu/entry/result/3579159/en" target="_blank"&gt;registered&lt;/a&gt; or &lt;a href="https://iate.europa.eu/entry/result/873084/en" target="_blank"&gt;unregistered&lt;/a&gt; form</t>
        </is>
      </c>
      <c r="AD254" s="2" t="inlineStr">
        <is>
          <t>dibujo o modelo|
DMC|
dibujo o modelo de la UE</t>
        </is>
      </c>
      <c r="AE254" s="2" t="inlineStr">
        <is>
          <t>3|
3|
3</t>
        </is>
      </c>
      <c r="AF254" s="2" t="inlineStr">
        <is>
          <t xml:space="preserve">|
|
</t>
        </is>
      </c>
      <c r="AG254" t="inlineStr">
        <is>
          <t>La apariencia de la totalidad o de una parte de un producto, que se derive de las características especiales de, en particular, línea, configuración, color, forma, textura o material del producto en sí o de su ornamentación, que cumpla los requisitos establecidos en el Reglamento (CE) n.º 6/2002 del Consejo, de 12.12.2001.</t>
        </is>
      </c>
      <c r="AH254" s="2" t="inlineStr">
        <is>
          <t>Euroopa Liidu disainilahendus|
ELi disainilahendus</t>
        </is>
      </c>
      <c r="AI254" s="2" t="inlineStr">
        <is>
          <t>3|
3</t>
        </is>
      </c>
      <c r="AJ254" s="2" t="inlineStr">
        <is>
          <t xml:space="preserve">|
</t>
        </is>
      </c>
      <c r="AK254" t="inlineStr">
        <is>
          <t>Euroopa Liidu territooriumil õiguskaitset omav toote väliskujundus</t>
        </is>
      </c>
      <c r="AL254" s="2" t="inlineStr">
        <is>
          <t>EU-malli|
malli|
Euroopan unionin malli|
teollismalli</t>
        </is>
      </c>
      <c r="AM254" s="2" t="inlineStr">
        <is>
          <t>3|
3|
3|
3</t>
        </is>
      </c>
      <c r="AN254" s="2" t="inlineStr">
        <is>
          <t xml:space="preserve">|
|
|
</t>
        </is>
      </c>
      <c r="AO254" t="inlineStr">
        <is>
          <t>tuotteen tai sen osan ulkomuoto, joka johtuu tuotteen itsensä materiaalien ja/tai sen koristelun ominaispiirteistä, erityisesti linjoista, ääriviivoista, väreistä ja muodosta, mukaan lukien näiden ominaispiirteiden kaikenlainen liike, siirtymä tai muu animaatio</t>
        </is>
      </c>
      <c r="AP254" s="2" t="inlineStr">
        <is>
          <t>dessin ou modèle de l'UE|
dessin ou modèle de l'Union européenne</t>
        </is>
      </c>
      <c r="AQ254" s="2" t="inlineStr">
        <is>
          <t>3|
3</t>
        </is>
      </c>
      <c r="AR254" s="2" t="inlineStr">
        <is>
          <t xml:space="preserve">|
</t>
        </is>
      </c>
      <c r="AS254" t="inlineStr">
        <is>
          <t>&lt;a href="https://iate.europa.eu/entry/result/3629411/fr" target="_blank"&gt;dessin ou modèle&lt;/a&gt; de l'apparence d'un produit ou d'une partie de produit que lui confèrent les caractéristiques des lignes, des contours, des couleurs, de la forme, de la texture et/ou des matériaux du produit lui-même et/ou de son ornementation, et qui fait l'objet d'une protection spécifique directement applicable dans chaque État membre de l'Union européenne</t>
        </is>
      </c>
      <c r="AT254" s="2" t="inlineStr">
        <is>
          <t>dearadh|
dearadh Comhphobail</t>
        </is>
      </c>
      <c r="AU254" s="2" t="inlineStr">
        <is>
          <t>3|
3</t>
        </is>
      </c>
      <c r="AV254" s="2" t="inlineStr">
        <is>
          <t xml:space="preserve">|
</t>
        </is>
      </c>
      <c r="AW254" t="inlineStr">
        <is>
          <t/>
        </is>
      </c>
      <c r="AX254" s="2" t="inlineStr">
        <is>
          <t>dizajn Europske unije|
dizajn EU-a</t>
        </is>
      </c>
      <c r="AY254" s="2" t="inlineStr">
        <is>
          <t>3|
3</t>
        </is>
      </c>
      <c r="AZ254" s="2" t="inlineStr">
        <is>
          <t xml:space="preserve">|
</t>
        </is>
      </c>
      <c r="BA254" t="inlineStr">
        <is>
          <t/>
        </is>
      </c>
      <c r="BB254" s="2" t="inlineStr">
        <is>
          <t>formatervezési minta|
európai uniós formatervezési minta</t>
        </is>
      </c>
      <c r="BC254" s="2" t="inlineStr">
        <is>
          <t>3|
3</t>
        </is>
      </c>
      <c r="BD254" s="2" t="inlineStr">
        <is>
          <t xml:space="preserve">|
</t>
        </is>
      </c>
      <c r="BE254" t="inlineStr">
        <is>
          <t>1) valamely termék egészének vagy részének megjelenése, amelyet magának a terméknek, illetve a díszítésének a külső jellegzetességei – különösen a rajzolat, a körvonalak, a színek, az alak, a felület, illetve a felhasznált anyagok jellegzetességei – eredményeznek 2) egységes jellegű, az Európai Unió egész területén oltalomban részesülő formatervezési minta</t>
        </is>
      </c>
      <c r="BF254" s="2" t="inlineStr">
        <is>
          <t>disegno o modello dell'Unione europea|
disegno o modello|
disegno o modello dell'UE|
disegno o modello industriale</t>
        </is>
      </c>
      <c r="BG254" s="2" t="inlineStr">
        <is>
          <t>3|
3|
3|
3</t>
        </is>
      </c>
      <c r="BH254" s="2" t="inlineStr">
        <is>
          <t xml:space="preserve">|
|
|
</t>
        </is>
      </c>
      <c r="BI254" t="inlineStr">
        <is>
          <t>aspetto di un
prodotto o di una sua parte quale risulta in particolare dalle caratteristiche
delle linee, dei contorni, dei colori, della forma, della struttura
superficiale, dei materiali del prodotto stesso e/o della sua decorazione,
compresi il movimento, le transizioni o qualsiasi altro tipo di animazione di
tali caratteristiche che soddisfa le condizioni contemplate dal &lt;a href="https://eur-lex.europa.eu/legal-content/IT/TXT/?uri=CELEX:02002R0006-20130701" target="_blank"&gt;regolamento (CE) n. 6/2002 &lt;/a&gt; ed è quindi protetto in forma &lt;a href="https://iate.europa.eu/entry/result/3579159/en-it" target="_blank"&gt;registrata&lt;/a&gt; o non &lt;a href="https://iate.europa.eu/entry/result/873084/en-it" target="_blank"&gt;registrata&lt;/a&gt;</t>
        </is>
      </c>
      <c r="BJ254" s="2" t="inlineStr">
        <is>
          <t>dizainas|
pramoninis dizainas|
ES dizainas|
Europos Sąjungos dizainas</t>
        </is>
      </c>
      <c r="BK254" s="2" t="inlineStr">
        <is>
          <t>3|
3|
3|
3</t>
        </is>
      </c>
      <c r="BL254" s="2" t="inlineStr">
        <is>
          <t xml:space="preserve">|
|
|
</t>
        </is>
      </c>
      <c r="BM254" t="inlineStr">
        <is>
          <t>viso gaminio ar jo dalies vaizdas, kurį sudaro gaminio ir (arba) jo ornamentikos specifinės savybės – linijos, kontūrai, spalvos, forma, tekstūra, medžiaga, atitinkantis Tarybos reglamento Nr. 6/2002 dėl Bendrijos dizaino nustatytas sąlygas</t>
        </is>
      </c>
      <c r="BN254" s="2" t="inlineStr">
        <is>
          <t>dizainparaugs|
Eiropas Savienības dizainparaugs|
ES dizainparaugs</t>
        </is>
      </c>
      <c r="BO254" s="2" t="inlineStr">
        <is>
          <t>3|
2|
2</t>
        </is>
      </c>
      <c r="BP254" s="2" t="inlineStr">
        <is>
          <t xml:space="preserve">|
|
</t>
        </is>
      </c>
      <c r="BQ254" t="inlineStr">
        <is>
          <t>izstrādājuma vai tā daļas ārējais veidols, kas izriet no izstrādājuma 
vai tā rotājuma (ornamenta) īpatnībām, it sevišķi no līniju, apveida, 
krāsu, formas, virsmas struktūras vai izmantoto materiālu īpatnībām</t>
        </is>
      </c>
      <c r="BR254" s="2" t="inlineStr">
        <is>
          <t>disinn tal-UE|
disinn industrijali|
disinn tal-Unjoni Ewropea|
disinn</t>
        </is>
      </c>
      <c r="BS254" s="2" t="inlineStr">
        <is>
          <t>3|
3|
3|
3</t>
        </is>
      </c>
      <c r="BT254" s="2" t="inlineStr">
        <is>
          <t xml:space="preserve">|
|
|
</t>
        </is>
      </c>
      <c r="BU254" t="inlineStr">
        <is>
          <t>id-dehra ta' prodott fl-intier tiegħu jew ta' parti minnu li tirriżulta speċjalment mill-karatteristiċi tal-linji, tal-kurvi, tal-kuluri, tal-forma, tan-nisġa u/jew tal-materjali tal-prodott innifsu u/jew tad-dekor tiegħu, inkluż il-moviment, tranżizzjoni jew kwalunkwe tip ta' animazzjoni ta' dawk il-karatteristiċi, li tissodisfa l-kundizzjonijiet stipulati fir-Regolament tal-Kunsill (KE) Nru 6/2002, u b'hekk protett fl-UE fil-forma reġistrata jew dik mhux irreġistrata</t>
        </is>
      </c>
      <c r="BV254" s="2" t="inlineStr">
        <is>
          <t>model van de Europese Unie|
tekening of model van nijverheid|
EU-model|
model|
Uniemodel</t>
        </is>
      </c>
      <c r="BW254" s="2" t="inlineStr">
        <is>
          <t>3|
3|
3|
3|
3</t>
        </is>
      </c>
      <c r="BX254" s="2" t="inlineStr">
        <is>
          <t xml:space="preserve">|
|
|
|
</t>
        </is>
      </c>
      <c r="BY254" t="inlineStr">
        <is>
          <t>verschijningsvorm van een voortbrengsel of een deel ervan, die wordt afgeleid uit de kenmerken, met name de lijnen, de omtrek, de kleuren, de vorm, de textuur en de materialen van het voortbrengsel zelf en/of de versiering ervan, met inbegrip van de verplaatsing, overgang of andere vormen van beweging van die kenmerken, en die voldoet aan de voorwaarden van Verordening (EG) nr. 6/2002 en bijgevolg in de hele EU wordt beschermd, in &lt;a href="https://iate.europa.eu/entry/result/3579159/nl" target="_blank"&gt;ingeschreven&lt;/a&gt; of &lt;a href="https://iate.europa.eu/entry/result/873084/nl" target="_blank"&gt;niet-ingeschreven&lt;/a&gt; vorm</t>
        </is>
      </c>
      <c r="BZ254" s="2" t="inlineStr">
        <is>
          <t>wzór Unii Europejskiej|
wzór UE|
wzór|
wzór i model</t>
        </is>
      </c>
      <c r="CA254" s="2" t="inlineStr">
        <is>
          <t>3|
3|
3|
2</t>
        </is>
      </c>
      <c r="CB254" s="2" t="inlineStr">
        <is>
          <t xml:space="preserve">|
|
|
</t>
        </is>
      </c>
      <c r="CC254" t="inlineStr">
        <is>
          <t>chroniona w UE postać całego produktu lub jego części, wynikająca w szczególności z cech linii, konturów, kolorystyki, kształtu, tekstury lub materiałów samego produktu lub jego ornamentacji</t>
        </is>
      </c>
      <c r="CD254" s="2" t="inlineStr">
        <is>
          <t>desenho ou modelo|
desenho ou modelo industrial|
desenho ou modelo da União Europeia|
desenho ou modelo da UE</t>
        </is>
      </c>
      <c r="CE254" s="2" t="inlineStr">
        <is>
          <t>3|
3|
3|
3</t>
        </is>
      </c>
      <c r="CF254" s="2" t="inlineStr">
        <is>
          <t xml:space="preserve">|
|
|
</t>
        </is>
      </c>
      <c r="CG254" t="inlineStr">
        <is>
          <t>Aparência da totalidade ou de uma parte de um produto resultante das suas características, nomeadamente, das linhas, contornos, cores, forma, textura e/ou materiais do próprio produto e/ou da sua ornamentação, incluindo movimento, transição ou qualquer outro tipo de animação dessas características, que cumpra os termos do Regulamento (CE) n.º 6/2002 relativo aos desenhos ou modelos comunitários.e que, por conseguinte, esteja protegida em toda a UE sob forma registada ou não registada.</t>
        </is>
      </c>
      <c r="CH254" s="2" t="inlineStr">
        <is>
          <t>desen sau model al Uniunii Europene|
desen sau model UE</t>
        </is>
      </c>
      <c r="CI254" s="2" t="inlineStr">
        <is>
          <t>3|
3</t>
        </is>
      </c>
      <c r="CJ254" s="2" t="inlineStr">
        <is>
          <t xml:space="preserve">|
</t>
        </is>
      </c>
      <c r="CK254" t="inlineStr">
        <is>
          <t>aspectul exterior al unui produs sau al unei părți a acestuia, redat în două sau respectiv trei dimensiuni, rezultat din combinația dintre principalele caracteristici, în deosebi linii, contururi, culori, forma, textura și/sau materiale și/sau ornamentația produsului în sine</t>
        </is>
      </c>
      <c r="CL254" s="2" t="inlineStr">
        <is>
          <t>dizajn Európskej únie|
dizajn|
dizajn EÚ</t>
        </is>
      </c>
      <c r="CM254" s="2" t="inlineStr">
        <is>
          <t>3|
3|
3</t>
        </is>
      </c>
      <c r="CN254" s="2" t="inlineStr">
        <is>
          <t>proposed|
|
proposed</t>
        </is>
      </c>
      <c r="CO254" t="inlineStr">
        <is>
          <t>vonkajšia úprava celku alebo časti výrobku, ktorá vyplýva zo znakov najmä línií, obrysov, farieb, tvaru, textúry a/alebo materiálov samotného výrobku a/alebo jeho zdobenia, a to vrátane pohybu, zmeny alebo akéhokoľvek iného druhu animácie týchto znakov v súlade s podmienkami stanovenými v &lt;a href="https://eur-lex.europa.eu/legal-content/SK/TXT/?uri=CELEX:02002R0006-20130701" target="_blank"&gt;nariadení (ES) č. 6/2002&lt;/a&gt; a je tak chránená v EÚ ako &lt;a href="https://iate.europa.eu/entry/result/3579159/sk" target="_blank"&gt;zapísaný&lt;/a&gt; alebo &lt;a href="https://iate.europa.eu/entry/result/873084/sk" target="_blank"&gt;nezapísaný&lt;/a&gt; dizajn</t>
        </is>
      </c>
      <c r="CP254" s="2" t="inlineStr">
        <is>
          <t>model|
industrijski model|
model Evropske unije|
model EU</t>
        </is>
      </c>
      <c r="CQ254" s="2" t="inlineStr">
        <is>
          <t>3|
3|
3|
3</t>
        </is>
      </c>
      <c r="CR254" s="2" t="inlineStr">
        <is>
          <t xml:space="preserve">|
|
|
</t>
        </is>
      </c>
      <c r="CS254" t="inlineStr">
        <is>
          <t>&lt;div&gt;videz celotnega izdelka ali njegovega dela, ki izhaja
iz značilnosti, zlasti linij, obrisov, barv, oblike, teksture, in/ali materialov samega izdelka in/ali njegove dekoracije, vključno s premikom, prehodom ali katero
koli drugo vrsto animacije teh značilnosti, ter ki izpolnjuje pogoje iz &lt;a href="https://eur-lex.europa.eu/legal-content/SL/TXT/?uri=CELEX:02002R0006-20130701" target="_blank"&gt;Uredbe (ES) št. 6/2002&lt;/a&gt; in je tako zaščiten po vsej EU kot &lt;a href="https://iate.europa.eu/entry/result/3579159/sl" target="_blank"&gt;registrirani&lt;/a&gt; ali &lt;a href="https://iate.europa.eu/entry/result/873084/sl" target="_blank"&gt;neregistrirani model&lt;/a&gt;&lt;br&gt;&lt;/div&gt;</t>
        </is>
      </c>
      <c r="CT254" s="2" t="inlineStr">
        <is>
          <t>EU-formgivning|
formgivning</t>
        </is>
      </c>
      <c r="CU254" s="2" t="inlineStr">
        <is>
          <t>3|
3</t>
        </is>
      </c>
      <c r="CV254" s="2" t="inlineStr">
        <is>
          <t xml:space="preserve">|
</t>
        </is>
      </c>
      <c r="CW254" t="inlineStr">
        <is>
          <t/>
        </is>
      </c>
    </row>
    <row r="255">
      <c r="A255" s="1" t="str">
        <f>HYPERLINK("https://iate.europa.eu/entry/result/3579159/all", "3579159")</f>
        <v>3579159</v>
      </c>
      <c r="B255" t="inlineStr">
        <is>
          <t>PRODUCTION, TECHNOLOGY AND RESEARCH</t>
        </is>
      </c>
      <c r="C255" t="inlineStr">
        <is>
          <t>PRODUCTION, TECHNOLOGY AND RESEARCH|research and intellectual property|intellectual property|industrial property|designs and models</t>
        </is>
      </c>
      <c r="D255" t="inlineStr">
        <is>
          <t>yes</t>
        </is>
      </c>
      <c r="E255" t="inlineStr">
        <is>
          <t/>
        </is>
      </c>
      <c r="F255" s="2" t="inlineStr">
        <is>
          <t>регистриран дизайн на ЕС</t>
        </is>
      </c>
      <c r="G255" s="2" t="inlineStr">
        <is>
          <t>3</t>
        </is>
      </c>
      <c r="H255" s="2" t="inlineStr">
        <is>
          <t/>
        </is>
      </c>
      <c r="I255" t="inlineStr">
        <is>
          <t/>
        </is>
      </c>
      <c r="J255" s="2" t="inlineStr">
        <is>
          <t>zapsaný (průmyslový) vzor EU|
zapsaný průmyslový vzor|
REUD</t>
        </is>
      </c>
      <c r="K255" s="2" t="inlineStr">
        <is>
          <t>3|
3|
3</t>
        </is>
      </c>
      <c r="L255" s="2" t="inlineStr">
        <is>
          <t xml:space="preserve">|
|
</t>
        </is>
      </c>
      <c r="M255" t="inlineStr">
        <is>
          <t>&lt;a href="https://iate.europa.eu/entry/result/910598/cs" target="_blank"&gt;(průmyslový) vzor EU&lt;/a&gt;, registrovaný u Úřadu Evropské unie pro duševní vlastnictví, který je v EU chráněn proti kopírování a nezávislému vývoji podobných vzorů po dobu maximálně 25 let</t>
        </is>
      </c>
      <c r="N255" s="2" t="inlineStr">
        <is>
          <t>registreret EU-design|
registreret design</t>
        </is>
      </c>
      <c r="O255" s="2" t="inlineStr">
        <is>
          <t>3|
3</t>
        </is>
      </c>
      <c r="P255" s="2" t="inlineStr">
        <is>
          <t xml:space="preserve">|
</t>
        </is>
      </c>
      <c r="Q255" t="inlineStr">
        <is>
          <t>&lt;a href="https://iate.europa.eu/entry/result/910598/da" target="_blank"&gt;design&lt;/a&gt;, der er registreret i overensstemmelse med &lt;a href="https://eur-lex.europa.eu/legal-content/DA/TXT/?uri=CELEX:02002R0006-20130701" target="_blank"&gt;Rådets forordning (EF) nr. 6/2002 om EF-design&lt;/a&gt;</t>
        </is>
      </c>
      <c r="R255" s="2" t="inlineStr">
        <is>
          <t>eingetragenes Geschmacksmuster|
eingetragenes EU-Geschmacksmuster</t>
        </is>
      </c>
      <c r="S255" s="2" t="inlineStr">
        <is>
          <t>3|
3</t>
        </is>
      </c>
      <c r="T255" s="2" t="inlineStr">
        <is>
          <t xml:space="preserve">|
</t>
        </is>
      </c>
      <c r="U255" t="inlineStr">
        <is>
          <t/>
        </is>
      </c>
      <c r="V255" s="2" t="inlineStr">
        <is>
          <t>καταχωρισμένο ενωσιακό σχέδιο ή υπόδειγμα|
ΚΕΣΥ|
καταχωρισμένο σχέδιο ή υπόδειγμα</t>
        </is>
      </c>
      <c r="W255" s="2" t="inlineStr">
        <is>
          <t>3|
3|
3</t>
        </is>
      </c>
      <c r="X255" s="2" t="inlineStr">
        <is>
          <t xml:space="preserve">|
|
</t>
        </is>
      </c>
      <c r="Y255" t="inlineStr">
        <is>
          <t>&lt;a href="https://iate.europa.eu/entry/result/910598/en-el" target="_blank"&gt;σχέδιο ή υπόδειγμα&lt;/a&gt; που έχει καταχωριστεί με τον τρόπο που προβλέπεται στον &lt;a href="https://eur-lex.europa.eu/legal-content/EN-EL/TXT/?from=EN&amp;amp;uri=CELEX%3A02002R0006-20130701" target="_blank"&gt;κανονισμό (ΕΚ) αριθ. 6/2002 του Συμβουλίου για τα κοινοτικά σχέδια και υποδείγματα&lt;/a&gt;</t>
        </is>
      </c>
      <c r="Z255" s="2" t="inlineStr">
        <is>
          <t>RCD|
REUD|
registered Community design|
registered EU design|
registered design</t>
        </is>
      </c>
      <c r="AA255" s="2" t="inlineStr">
        <is>
          <t>3|
3|
3|
3|
3</t>
        </is>
      </c>
      <c r="AB255" s="2" t="inlineStr">
        <is>
          <t xml:space="preserve">obsolete|
|
obsolete|
|
</t>
        </is>
      </c>
      <c r="AC255" t="inlineStr">
        <is>
          <t>&lt;a href="https://iate.europa.eu/entry/result/910598/en" target="_blank"&gt;design&lt;/a&gt; registered in the manner provided for in &lt;a href="https://eur-lex.europa.eu/legal-content/EN/TXT/?uri=CELEX:02002R0006-20130701" target="_blank"&gt;Council Regulation (EC) No 6/2002 on Community designs&lt;/a&gt;</t>
        </is>
      </c>
      <c r="AD255" s="2" t="inlineStr">
        <is>
          <t>dibujo o modelo de la UE registrado|
dibujo o modelo registrado</t>
        </is>
      </c>
      <c r="AE255" s="2" t="inlineStr">
        <is>
          <t>3|
3</t>
        </is>
      </c>
      <c r="AF255" s="2" t="inlineStr">
        <is>
          <t xml:space="preserve">|
</t>
        </is>
      </c>
      <c r="AG255" t="inlineStr">
        <is>
          <t>Dibujo o modelo registrado en el modo previsto en el &lt;a href="https://euipo.europa.eu/tunnel-web/secure/webdav/guest/document_library/contentPdfs/law_and_practice/cdr_legal_basis/62002_cv_es.pdf" target="_blank"&gt;Reglamento sobre los dibujos y modelos comunitarios&lt;/a&gt;.</t>
        </is>
      </c>
      <c r="AH255" s="2" t="inlineStr">
        <is>
          <t>registreeritud ELi disainilahendus</t>
        </is>
      </c>
      <c r="AI255" s="2" t="inlineStr">
        <is>
          <t>3</t>
        </is>
      </c>
      <c r="AJ255" s="2" t="inlineStr">
        <is>
          <t/>
        </is>
      </c>
      <c r="AK255" t="inlineStr">
        <is>
          <t>nõukogu määruses (EÜ) nr 6/2002 sätestatud viisil registreeritud disainilahendus</t>
        </is>
      </c>
      <c r="AL255" s="2" t="inlineStr">
        <is>
          <t>rekisteröity EU-malli|
rekisteröity malli</t>
        </is>
      </c>
      <c r="AM255" s="2" t="inlineStr">
        <is>
          <t>3|
3</t>
        </is>
      </c>
      <c r="AN255" s="2" t="inlineStr">
        <is>
          <t xml:space="preserve">|
</t>
        </is>
      </c>
      <c r="AO255" t="inlineStr">
        <is>
          <t>yhteisömallista annetussa asetuksessa (EY) N:o 6/2002 säädetyllä tavalla rekisteröity malli</t>
        </is>
      </c>
      <c r="AP255" s="2" t="inlineStr">
        <is>
          <t>dessin ou modèle de l'UE enregistré|
dessin ou modèle enregistré</t>
        </is>
      </c>
      <c r="AQ255" s="2" t="inlineStr">
        <is>
          <t>3|
3</t>
        </is>
      </c>
      <c r="AR255" s="2" t="inlineStr">
        <is>
          <t xml:space="preserve">|
</t>
        </is>
      </c>
      <c r="AS255" t="inlineStr">
        <is>
          <t>&lt;a href="https://iate.europa.eu/entry/result/3629411/fr" target="_blank"&gt;dessin ou modèle&lt;/a&gt; enregistré auprès de l'&lt;a href="https://iate.europa.eu/entry/result/3563004/fr" target="_blank"&gt;Office de l'Union européenne pour la propriété intellectuelle (EUIPO)&lt;/a&gt; conformément au règlement (CE) nº 6/2002 sur les dessins ou modèles communautaires, et protégé pour une durée minimale de cinq ans et une durée maximale de 25 ans</t>
        </is>
      </c>
      <c r="AT255" s="2" t="inlineStr">
        <is>
          <t>dearadh Comhphobail cláraithe</t>
        </is>
      </c>
      <c r="AU255" s="2" t="inlineStr">
        <is>
          <t>3</t>
        </is>
      </c>
      <c r="AV255" s="2" t="inlineStr">
        <is>
          <t/>
        </is>
      </c>
      <c r="AW255" t="inlineStr">
        <is>
          <t/>
        </is>
      </c>
      <c r="AX255" s="2" t="inlineStr">
        <is>
          <t>REUD|
registrirani dizajn Zajednice|
registrirani dizajn EU-a|
RCD|
registrirani dizajn Europske unije</t>
        </is>
      </c>
      <c r="AY255" s="2" t="inlineStr">
        <is>
          <t>3|
3|
3|
3|
3</t>
        </is>
      </c>
      <c r="AZ255" s="2" t="inlineStr">
        <is>
          <t xml:space="preserve">|
|
|
|
</t>
        </is>
      </c>
      <c r="BA255" t="inlineStr">
        <is>
          <t/>
        </is>
      </c>
      <c r="BB255" s="2" t="inlineStr">
        <is>
          <t>lajstromozás alapján oltalomban részesülő európai uniós formatervezési minta</t>
        </is>
      </c>
      <c r="BC255" s="2" t="inlineStr">
        <is>
          <t>3</t>
        </is>
      </c>
      <c r="BD255" s="2" t="inlineStr">
        <is>
          <t/>
        </is>
      </c>
      <c r="BE255" t="inlineStr">
        <is>
          <t>külön eljárás lefolytatása nélkül valamennyi tagállamra kiterjedő hatályú mintaoltalom, amely az Európai Unió területén történő első nyilvánosságra jutással (tipikusan a minta szerinti termék forgalmazásával) keletkezik és attól számítva 3 évig tart, és nem biztosít kizárólagos jogot a jogosultnak a minta hasznosítására</t>
        </is>
      </c>
      <c r="BF255" s="2" t="inlineStr">
        <is>
          <t>disegno o modello registrato|
disegno o modello dell'UE registrato</t>
        </is>
      </c>
      <c r="BG255" s="2" t="inlineStr">
        <is>
          <t>3|
3</t>
        </is>
      </c>
      <c r="BH255" s="2" t="inlineStr">
        <is>
          <t xml:space="preserve">|
</t>
        </is>
      </c>
      <c r="BI255" t="inlineStr">
        <is>
          <t>disegno o modello registrato secondo le modalità disposte dal &lt;a href="https://eur-lex.europa.eu/legal-content/IT/TXT/?uri=CELEX:02002R0006-20130701" target="_blank"&gt;regolamento (CE) n. 6/2002 su disegni e modelli comunitari&lt;/a&gt;</t>
        </is>
      </c>
      <c r="BJ255" s="2" t="inlineStr">
        <is>
          <t>registruotasis ES dizainas|
registruotasis dizainas</t>
        </is>
      </c>
      <c r="BK255" s="2" t="inlineStr">
        <is>
          <t>3|
3</t>
        </is>
      </c>
      <c r="BL255" s="2" t="inlineStr">
        <is>
          <t xml:space="preserve">|
</t>
        </is>
      </c>
      <c r="BM255" t="inlineStr">
        <is>
          <t>vadovaujantis Tarybos reglamentu Nr. 6/2002 dėl Bendrijos dizaino įregistruotas pramoninis dizainas</t>
        </is>
      </c>
      <c r="BN255" s="2" t="inlineStr">
        <is>
          <t>reģistrēts ES dizainparaugs|
reģistrēts dizainparaugs|
reģistrēts Kopienas dizainparaugs</t>
        </is>
      </c>
      <c r="BO255" s="2" t="inlineStr">
        <is>
          <t>2|
3|
3</t>
        </is>
      </c>
      <c r="BP255" s="2" t="inlineStr">
        <is>
          <t xml:space="preserve">|
|
</t>
        </is>
      </c>
      <c r="BQ255" t="inlineStr">
        <is>
          <t/>
        </is>
      </c>
      <c r="BR255" s="2" t="inlineStr">
        <is>
          <t>disinn tal-UE rreġistrat|
REUD</t>
        </is>
      </c>
      <c r="BS255" s="2" t="inlineStr">
        <is>
          <t>3|
3</t>
        </is>
      </c>
      <c r="BT255" s="2" t="inlineStr">
        <is>
          <t xml:space="preserve">|
</t>
        </is>
      </c>
      <c r="BU255" t="inlineStr">
        <is>
          <t>disinn irreġistrat kif indikat fir&lt;a href="https://eur-lex.europa.eu/legal-content/MT/TXT/?uri=CELEX:02002R0006-20130701" target="_blank"&gt;-Regolament tal-Kunsill (KE) Nru 6/2002 dwar id-disinji Komunitarji&lt;/a&gt;</t>
        </is>
      </c>
      <c r="BV255" s="2" t="inlineStr">
        <is>
          <t>ingeschreven model|
IUM|
ingeschreven Uniemodel|
ingeschreven EU-model</t>
        </is>
      </c>
      <c r="BW255" s="2" t="inlineStr">
        <is>
          <t>3|
3|
3|
3</t>
        </is>
      </c>
      <c r="BX255" s="2" t="inlineStr">
        <is>
          <t xml:space="preserve">|
|
|
</t>
        </is>
      </c>
      <c r="BY255" t="inlineStr">
        <is>
          <t>&lt;a href="https://iate.europa.eu/entry/result/910598/nl" target="_blank"&gt;model &lt;/a&gt;dat is ingeschreven op de wijze zoals bepaald in Verordening (EG) nr. 6/2002 van de Raad</t>
        </is>
      </c>
      <c r="BZ255" s="2" t="inlineStr">
        <is>
          <t>zarejestrowany wzór|
zarejestrowany wzór UE</t>
        </is>
      </c>
      <c r="CA255" s="2" t="inlineStr">
        <is>
          <t>3|
3</t>
        </is>
      </c>
      <c r="CB255" s="2" t="inlineStr">
        <is>
          <t xml:space="preserve">|
</t>
        </is>
      </c>
      <c r="CC255" t="inlineStr">
        <is>
          <t>wzór zarejestrowany w sposób przewidziany w &lt;a href="https://eur-lex.europa.eu/legal-content/PL/TXT/?uri=CELEX:02002R0006-20130701" target="_blank"&gt;Rozporządzenie Rady (WE) NR 6/2002 z dnia 12 grudnia 2001 r. w sprawie wzorów wspólnotowych &lt;/a&gt;</t>
        </is>
      </c>
      <c r="CD255" s="2" t="inlineStr">
        <is>
          <t>DMUER|
desenho ou modelo registado|
desenho ou modelo da União Europeia registado|
desenho ou modelo da UE registado</t>
        </is>
      </c>
      <c r="CE255" s="2" t="inlineStr">
        <is>
          <t>3|
3|
3|
3</t>
        </is>
      </c>
      <c r="CF255" s="2" t="inlineStr">
        <is>
          <t xml:space="preserve">|
|
|
</t>
        </is>
      </c>
      <c r="CG255" t="inlineStr">
        <is>
          <t>Desenho ou modelo registado nos termos do Regulamento (CE) n.º 6/2002 relativo aos desenhos ou modelos comunitários.</t>
        </is>
      </c>
      <c r="CH255" s="2" t="inlineStr">
        <is>
          <t>desen sau model UE înregistrat|
desen sau model înregistrat</t>
        </is>
      </c>
      <c r="CI255" s="2" t="inlineStr">
        <is>
          <t>3|
3</t>
        </is>
      </c>
      <c r="CJ255" s="2" t="inlineStr">
        <is>
          <t xml:space="preserve">|
</t>
        </is>
      </c>
      <c r="CK255" t="inlineStr">
        <is>
          <t/>
        </is>
      </c>
      <c r="CL255" s="2" t="inlineStr">
        <is>
          <t>zapísaný dizajn|
zapísaný dizajn EÚ</t>
        </is>
      </c>
      <c r="CM255" s="2" t="inlineStr">
        <is>
          <t>4|
3</t>
        </is>
      </c>
      <c r="CN255" s="2" t="inlineStr">
        <is>
          <t>|
proposed</t>
        </is>
      </c>
      <c r="CO255" t="inlineStr">
        <is>
          <t>&lt;a href="https://iate.europa.eu/entry/result/910598/sk" target="_blank"&gt;dizajn&lt;/a&gt; zapísaný do registra dizajnov spôsobom, ktorý je stanovený v &lt;a href="https://eur-lex.europa.eu/legal-content/SK/TXT/?uri=CELEX:02002R0006-20130701" target="_blank"&gt;nariadení (ES) č. 6/2002&lt;/a&gt;</t>
        </is>
      </c>
      <c r="CP255" s="2" t="inlineStr">
        <is>
          <t>registrirani model|
registrirani model EU</t>
        </is>
      </c>
      <c r="CQ255" s="2" t="inlineStr">
        <is>
          <t>3|
3</t>
        </is>
      </c>
      <c r="CR255" s="2" t="inlineStr">
        <is>
          <t xml:space="preserve">|
</t>
        </is>
      </c>
      <c r="CS255" t="inlineStr">
        <is>
          <t/>
        </is>
      </c>
      <c r="CT255" s="2" t="inlineStr">
        <is>
          <t>registrerad EU-formgivning|
registrerad formgivning</t>
        </is>
      </c>
      <c r="CU255" s="2" t="inlineStr">
        <is>
          <t>3|
3</t>
        </is>
      </c>
      <c r="CV255" s="2" t="inlineStr">
        <is>
          <t xml:space="preserve">|
</t>
        </is>
      </c>
      <c r="CW255" t="inlineStr">
        <is>
          <t>&lt;a href="https://iate.europa.eu/entry/result/910598" target="_blank"&gt;formgivning &lt;/a&gt;som uppfyller villkoren i förordning (EG) nr 6/2002 om gemenskapsformgivning</t>
        </is>
      </c>
    </row>
    <row r="256">
      <c r="A256" s="1" t="str">
        <f>HYPERLINK("https://iate.europa.eu/entry/result/1905281/all", "1905281")</f>
        <v>1905281</v>
      </c>
      <c r="B256" t="inlineStr">
        <is>
          <t>LAW</t>
        </is>
      </c>
      <c r="C256" t="inlineStr">
        <is>
          <t>LAW</t>
        </is>
      </c>
      <c r="D256" t="inlineStr">
        <is>
          <t>yes</t>
        </is>
      </c>
      <c r="E256" t="inlineStr">
        <is>
          <t/>
        </is>
      </c>
      <c r="F256" s="2" t="inlineStr">
        <is>
          <t>клевета</t>
        </is>
      </c>
      <c r="G256" s="2" t="inlineStr">
        <is>
          <t>3</t>
        </is>
      </c>
      <c r="H256" s="2" t="inlineStr">
        <is>
          <t/>
        </is>
      </c>
      <c r="I256" t="inlineStr">
        <is>
          <t>разгласяване на позорно и невярно обстоятелство за друго лице или приписването му на престъпление с цел засягане на доброто име на това лице</t>
        </is>
      </c>
      <c r="J256" s="2" t="inlineStr">
        <is>
          <t>pomluva|
ublížení na cti</t>
        </is>
      </c>
      <c r="K256" s="2" t="inlineStr">
        <is>
          <t>3|
3</t>
        </is>
      </c>
      <c r="L256" s="2" t="inlineStr">
        <is>
          <t xml:space="preserve">|
</t>
        </is>
      </c>
      <c r="M256" t="inlineStr">
        <is>
          <t>šíření nepravdivých údajů o jiné osobě, které této osobě mohou ublížit na cti nebo jinak ohrozit její vážnost u spoluobčanů</t>
        </is>
      </c>
      <c r="N256" s="2" t="inlineStr">
        <is>
          <t>bagvaskelse|
injurie</t>
        </is>
      </c>
      <c r="O256" s="2" t="inlineStr">
        <is>
          <t>3|
2</t>
        </is>
      </c>
      <c r="P256" s="2" t="inlineStr">
        <is>
          <t xml:space="preserve">|
</t>
        </is>
      </c>
      <c r="Q256" t="inlineStr">
        <is>
          <t>bevidst løgnagtig, ærekrænkende beskyldning</t>
        </is>
      </c>
      <c r="R256" s="2" t="inlineStr">
        <is>
          <t>Verleumdung</t>
        </is>
      </c>
      <c r="S256" s="2" t="inlineStr">
        <is>
          <t>3</t>
        </is>
      </c>
      <c r="T256" s="2" t="inlineStr">
        <is>
          <t/>
        </is>
      </c>
      <c r="U256" t="inlineStr">
        <is>
          <t>Verbreitung von unwahren Tatsachen über einen anderen Menschen, die wider besseres Wissen geschieht</t>
        </is>
      </c>
      <c r="V256" s="2" t="inlineStr">
        <is>
          <t>συκοφαντική δυσφήμιση</t>
        </is>
      </c>
      <c r="W256" s="2" t="inlineStr">
        <is>
          <t>3</t>
        </is>
      </c>
      <c r="X256" s="2" t="inlineStr">
        <is>
          <t/>
        </is>
      </c>
      <c r="Y256" t="inlineStr">
        <is>
          <t/>
        </is>
      </c>
      <c r="Z256" s="2" t="inlineStr">
        <is>
          <t>defamation</t>
        </is>
      </c>
      <c r="AA256" s="2" t="inlineStr">
        <is>
          <t>3</t>
        </is>
      </c>
      <c r="AB256" s="2" t="inlineStr">
        <is>
          <t/>
        </is>
      </c>
      <c r="AC256" t="inlineStr">
        <is>
          <t>false written or oral statement that damages another's reputation</t>
        </is>
      </c>
      <c r="AD256" s="2" t="inlineStr">
        <is>
          <t>difamación|
injuria</t>
        </is>
      </c>
      <c r="AE256" s="2" t="inlineStr">
        <is>
          <t>3|
3</t>
        </is>
      </c>
      <c r="AF256" s="2" t="inlineStr">
        <is>
          <t xml:space="preserve">|
</t>
        </is>
      </c>
      <c r="AG256" t="inlineStr">
        <is>
          <t>1) Es injuria la acción o expresión que lesiona la dignidad de otra persona, menoscabando su fama o atentando contra su propia estimación. 
&lt;p&gt;2) Agravio o ultraje de palabra o de obra, con intención de deshonrar, afrentar, envilecer, desacreditar, hacer odiosa, despreciable o sospechosa a otra persona, mortificarla con sus defectos, ponerla en ridículo o mofarse de ella. (...) Hoy en día el concepto de injuria pertenece casi exclusivamente al Derecho Penal, como delito, de carácter privado casi siempre, y, por tanto, solo perseguible a instancia de parte agraviada o de su legítimo representante.&lt;/p&gt;</t>
        </is>
      </c>
      <c r="AH256" s="2" t="inlineStr">
        <is>
          <t>au teotamine|
laimamine|
laim</t>
        </is>
      </c>
      <c r="AI256" s="2" t="inlineStr">
        <is>
          <t>3|
2|
3</t>
        </is>
      </c>
      <c r="AJ256" s="2" t="inlineStr">
        <is>
          <t xml:space="preserve">|
|
</t>
        </is>
      </c>
      <c r="AK256" t="inlineStr">
        <is>
          <t>vale või osaliselt väär väide, mida levitatakse, et kahjustada teise inimese või ettevõtte mainet, ning sellise väite levitamine</t>
        </is>
      </c>
      <c r="AL256" s="2" t="inlineStr">
        <is>
          <t>kunnianloukkaus</t>
        </is>
      </c>
      <c r="AM256" s="2" t="inlineStr">
        <is>
          <t>3</t>
        </is>
      </c>
      <c r="AN256" s="2" t="inlineStr">
        <is>
          <t/>
        </is>
      </c>
      <c r="AO256" t="inlineStr">
        <is>
          <t>solvaus, herjaus, häväistys; oik. yksilön kunniaan kohdistuva rikos</t>
        </is>
      </c>
      <c r="AP256" s="2" t="inlineStr">
        <is>
          <t>diffamation</t>
        </is>
      </c>
      <c r="AQ256" s="2" t="inlineStr">
        <is>
          <t>3</t>
        </is>
      </c>
      <c r="AR256" s="2" t="inlineStr">
        <is>
          <t/>
        </is>
      </c>
      <c r="AS256" t="inlineStr">
        <is>
          <t>toute allégation ou imputation d'un fait qui porte atteinte à l'honneur ou à la considération de la personne ou du corps auquel le fait est imputé</t>
        </is>
      </c>
      <c r="AT256" s="2" t="inlineStr">
        <is>
          <t>clúmhilleadh|
aithisiú</t>
        </is>
      </c>
      <c r="AU256" s="2" t="inlineStr">
        <is>
          <t>3|
3</t>
        </is>
      </c>
      <c r="AV256" s="2" t="inlineStr">
        <is>
          <t xml:space="preserve">|
</t>
        </is>
      </c>
      <c r="AW256" t="inlineStr">
        <is>
          <t/>
        </is>
      </c>
      <c r="AX256" s="2" t="inlineStr">
        <is>
          <t>kleveta</t>
        </is>
      </c>
      <c r="AY256" s="2" t="inlineStr">
        <is>
          <t>3</t>
        </is>
      </c>
      <c r="AZ256" s="2" t="inlineStr">
        <is>
          <t/>
        </is>
      </c>
      <c r="BA256" t="inlineStr">
        <is>
          <t/>
        </is>
      </c>
      <c r="BB256" s="2" t="inlineStr">
        <is>
          <t>rágalmazás</t>
        </is>
      </c>
      <c r="BC256" s="2" t="inlineStr">
        <is>
          <t>3</t>
        </is>
      </c>
      <c r="BD256" s="2" t="inlineStr">
        <is>
          <t/>
        </is>
      </c>
      <c r="BE256" t="inlineStr">
        <is>
          <t>más becsületét csorbító vagy jó hírnevét sértő valótlan állítás</t>
        </is>
      </c>
      <c r="BF256" s="2" t="inlineStr">
        <is>
          <t>diffamazione</t>
        </is>
      </c>
      <c r="BG256" s="2" t="inlineStr">
        <is>
          <t>3</t>
        </is>
      </c>
      <c r="BH256" s="2" t="inlineStr">
        <is>
          <t/>
        </is>
      </c>
      <c r="BI256" t="inlineStr">
        <is>
          <t>affermazione scritta od orale (anche online) che lede pubblicamente la reputazione di un soggetto, mentre l'interessato non è presente per potersi in qualche modo difendere dalle offese</t>
        </is>
      </c>
      <c r="BJ256" s="2" t="inlineStr">
        <is>
          <t>garbės ir orumo įžeidimas|
šmeižtas</t>
        </is>
      </c>
      <c r="BK256" s="2" t="inlineStr">
        <is>
          <t>3|
3</t>
        </is>
      </c>
      <c r="BL256" s="2" t="inlineStr">
        <is>
          <t xml:space="preserve">|
</t>
        </is>
      </c>
      <c r="BM256" t="inlineStr">
        <is>
          <t>paskleisti duomenys, žeminantys asmens garbę ir orumą ir neatitinkantys tikrovės</t>
        </is>
      </c>
      <c r="BN256" s="2" t="inlineStr">
        <is>
          <t>goda aizskaršana|
neslavas celšana</t>
        </is>
      </c>
      <c r="BO256" s="2" t="inlineStr">
        <is>
          <t>3|
3</t>
        </is>
      </c>
      <c r="BP256" s="2" t="inlineStr">
        <is>
          <t xml:space="preserve">|
</t>
        </is>
      </c>
      <c r="BQ256" t="inlineStr">
        <is>
          <t>Apzināta nepatiesu ziņu sniegšana, tās publicējot vai publiski izpaužot un tādējādi kaitējot citas personas reputācijai un labajai slavai; šādai rīcībai var būt noziedzīgs vai civiltiesisks raksturs. Ietver apmelošanu un nomelnošanu.</t>
        </is>
      </c>
      <c r="BR256" s="2" t="inlineStr">
        <is>
          <t>malafama</t>
        </is>
      </c>
      <c r="BS256" s="2" t="inlineStr">
        <is>
          <t>3</t>
        </is>
      </c>
      <c r="BT256" s="2" t="inlineStr">
        <is>
          <t/>
        </is>
      </c>
      <c r="BU256" t="inlineStr">
        <is>
          <t>dikjarazzjoni falza bil-miktub jew bil-fomm li tagħmel ħsara lir-reputazzjoni ta' ħaddieħor</t>
        </is>
      </c>
      <c r="BV256" s="2" t="inlineStr">
        <is>
          <t>laster</t>
        </is>
      </c>
      <c r="BW256" s="2" t="inlineStr">
        <is>
          <t>3</t>
        </is>
      </c>
      <c r="BX256" s="2" t="inlineStr">
        <is>
          <t/>
        </is>
      </c>
      <c r="BY256" t="inlineStr">
        <is>
          <t>moedwillig iemand beschuldigen van een onwaar feit</t>
        </is>
      </c>
      <c r="BZ256" s="2" t="inlineStr">
        <is>
          <t>zniesławienie</t>
        </is>
      </c>
      <c r="CA256" s="2" t="inlineStr">
        <is>
          <t>3</t>
        </is>
      </c>
      <c r="CB256" s="2" t="inlineStr">
        <is>
          <t/>
        </is>
      </c>
      <c r="CC256" t="inlineStr">
        <is>
          <t>przestępstwo polegające na pomówieniu innej osoby albo instytucji o postępowanie lub właściwości mogące je poniżyć w opinii publicznej lub narazić na utratę zaufania</t>
        </is>
      </c>
      <c r="CD256" s="2" t="inlineStr">
        <is>
          <t>difamação</t>
        </is>
      </c>
      <c r="CE256" s="2" t="inlineStr">
        <is>
          <t>3</t>
        </is>
      </c>
      <c r="CF256" s="2" t="inlineStr">
        <is>
          <t/>
        </is>
      </c>
      <c r="CG256" t="inlineStr">
        <is>
          <t>Ato ou efeito de desacreditar alguém publicamente.</t>
        </is>
      </c>
      <c r="CH256" s="2" t="inlineStr">
        <is>
          <t>defăimare</t>
        </is>
      </c>
      <c r="CI256" s="2" t="inlineStr">
        <is>
          <t>3</t>
        </is>
      </c>
      <c r="CJ256" s="2" t="inlineStr">
        <is>
          <t/>
        </is>
      </c>
      <c r="CK256" t="inlineStr">
        <is>
          <t>acțiunea de a vorbi de rău pe cineva sau a vorbi rău despre
ceva, de a ponegri sau de a calomnia</t>
        </is>
      </c>
      <c r="CL256" s="2" t="inlineStr">
        <is>
          <t>ohováranie|
difamácia|
hanobenie</t>
        </is>
      </c>
      <c r="CM256" s="2" t="inlineStr">
        <is>
          <t>3|
3|
3</t>
        </is>
      </c>
      <c r="CN256" s="2" t="inlineStr">
        <is>
          <t xml:space="preserve">|
|
</t>
        </is>
      </c>
      <c r="CO256" t="inlineStr">
        <is>
          <t>hovorený alebo písaný prejav, ktorý poškodzuje dobré meno inej osoby</t>
        </is>
      </c>
      <c r="CP256" s="2" t="inlineStr">
        <is>
          <t>obrekovanje</t>
        </is>
      </c>
      <c r="CQ256" s="2" t="inlineStr">
        <is>
          <t>3</t>
        </is>
      </c>
      <c r="CR256" s="2" t="inlineStr">
        <is>
          <t/>
        </is>
      </c>
      <c r="CS256" t="inlineStr">
        <is>
          <t>dajanje neresničnih, zlonamernih izjav, s katerimi se jemlje komu ugled</t>
        </is>
      </c>
      <c r="CT256" s="2" t="inlineStr">
        <is>
          <t>förtal</t>
        </is>
      </c>
      <c r="CU256" s="2" t="inlineStr">
        <is>
          <t>3</t>
        </is>
      </c>
      <c r="CV256" s="2" t="inlineStr">
        <is>
          <t/>
        </is>
      </c>
      <c r="CW256" t="inlineStr">
        <is>
          <t/>
        </is>
      </c>
    </row>
    <row r="257">
      <c r="A257" s="1" t="str">
        <f>HYPERLINK("https://iate.europa.eu/entry/result/1129483/all", "1129483")</f>
        <v>1129483</v>
      </c>
      <c r="B257" t="inlineStr">
        <is>
          <t>EUROPEAN UNION;LAW</t>
        </is>
      </c>
      <c r="C257" t="inlineStr">
        <is>
          <t>EUROPEAN UNION;LAW</t>
        </is>
      </c>
      <c r="D257" t="inlineStr">
        <is>
          <t>no</t>
        </is>
      </c>
      <c r="E257" t="inlineStr">
        <is>
          <t/>
        </is>
      </c>
      <c r="F257" t="inlineStr">
        <is>
          <t/>
        </is>
      </c>
      <c r="G257" t="inlineStr">
        <is>
          <t/>
        </is>
      </c>
      <c r="H257" t="inlineStr">
        <is>
          <t/>
        </is>
      </c>
      <c r="I257" t="inlineStr">
        <is>
          <t/>
        </is>
      </c>
      <c r="J257" t="inlineStr">
        <is>
          <t/>
        </is>
      </c>
      <c r="K257" t="inlineStr">
        <is>
          <t/>
        </is>
      </c>
      <c r="L257" t="inlineStr">
        <is>
          <t/>
        </is>
      </c>
      <c r="M257" t="inlineStr">
        <is>
          <t/>
        </is>
      </c>
      <c r="N257" s="2" t="inlineStr">
        <is>
          <t>dom om fuldbyrdelse</t>
        </is>
      </c>
      <c r="O257" s="2" t="inlineStr">
        <is>
          <t>3</t>
        </is>
      </c>
      <c r="P257" s="2" t="inlineStr">
        <is>
          <t/>
        </is>
      </c>
      <c r="Q257" t="inlineStr">
        <is>
          <t/>
        </is>
      </c>
      <c r="R257" s="2" t="inlineStr">
        <is>
          <t>Vollstreckungsurteil</t>
        </is>
      </c>
      <c r="S257" s="2" t="inlineStr">
        <is>
          <t>3</t>
        </is>
      </c>
      <c r="T257" s="2" t="inlineStr">
        <is>
          <t/>
        </is>
      </c>
      <c r="U257" t="inlineStr">
        <is>
          <t/>
        </is>
      </c>
      <c r="V257" s="2" t="inlineStr">
        <is>
          <t>απόφαση exequatur</t>
        </is>
      </c>
      <c r="W257" s="2" t="inlineStr">
        <is>
          <t>3</t>
        </is>
      </c>
      <c r="X257" s="2" t="inlineStr">
        <is>
          <t/>
        </is>
      </c>
      <c r="Y257" t="inlineStr">
        <is>
          <t/>
        </is>
      </c>
      <c r="Z257" s="2" t="inlineStr">
        <is>
          <t>order for enforcement|
enforcement order</t>
        </is>
      </c>
      <c r="AA257" s="2" t="inlineStr">
        <is>
          <t>3|
3</t>
        </is>
      </c>
      <c r="AB257" s="2" t="inlineStr">
        <is>
          <t xml:space="preserve">|
</t>
        </is>
      </c>
      <c r="AC257" t="inlineStr">
        <is>
          <t>court order effectively ordering a party to comply with a judgment or order made against them</t>
        </is>
      </c>
      <c r="AD257" s="2" t="inlineStr">
        <is>
          <t>solicitud de exequatur</t>
        </is>
      </c>
      <c r="AE257" s="2" t="inlineStr">
        <is>
          <t>3</t>
        </is>
      </c>
      <c r="AF257" s="2" t="inlineStr">
        <is>
          <t/>
        </is>
      </c>
      <c r="AG257" t="inlineStr">
        <is>
          <t/>
        </is>
      </c>
      <c r="AH257" t="inlineStr">
        <is>
          <t/>
        </is>
      </c>
      <c r="AI257" t="inlineStr">
        <is>
          <t/>
        </is>
      </c>
      <c r="AJ257" t="inlineStr">
        <is>
          <t/>
        </is>
      </c>
      <c r="AK257" t="inlineStr">
        <is>
          <t/>
        </is>
      </c>
      <c r="AL257" t="inlineStr">
        <is>
          <t/>
        </is>
      </c>
      <c r="AM257" t="inlineStr">
        <is>
          <t/>
        </is>
      </c>
      <c r="AN257" t="inlineStr">
        <is>
          <t/>
        </is>
      </c>
      <c r="AO257" t="inlineStr">
        <is>
          <t/>
        </is>
      </c>
      <c r="AP257" s="2" t="inlineStr">
        <is>
          <t>jugement d'exequatur</t>
        </is>
      </c>
      <c r="AQ257" s="2" t="inlineStr">
        <is>
          <t>3</t>
        </is>
      </c>
      <c r="AR257" s="2" t="inlineStr">
        <is>
          <t/>
        </is>
      </c>
      <c r="AS257" t="inlineStr">
        <is>
          <t/>
        </is>
      </c>
      <c r="AT257" t="inlineStr">
        <is>
          <t/>
        </is>
      </c>
      <c r="AU257" t="inlineStr">
        <is>
          <t/>
        </is>
      </c>
      <c r="AV257" t="inlineStr">
        <is>
          <t/>
        </is>
      </c>
      <c r="AW257" t="inlineStr">
        <is>
          <t/>
        </is>
      </c>
      <c r="AX257" t="inlineStr">
        <is>
          <t/>
        </is>
      </c>
      <c r="AY257" t="inlineStr">
        <is>
          <t/>
        </is>
      </c>
      <c r="AZ257" t="inlineStr">
        <is>
          <t/>
        </is>
      </c>
      <c r="BA257" t="inlineStr">
        <is>
          <t/>
        </is>
      </c>
      <c r="BB257" t="inlineStr">
        <is>
          <t/>
        </is>
      </c>
      <c r="BC257" t="inlineStr">
        <is>
          <t/>
        </is>
      </c>
      <c r="BD257" t="inlineStr">
        <is>
          <t/>
        </is>
      </c>
      <c r="BE257" t="inlineStr">
        <is>
          <t/>
        </is>
      </c>
      <c r="BF257" s="2" t="inlineStr">
        <is>
          <t>sentenza di delibazione</t>
        </is>
      </c>
      <c r="BG257" s="2" t="inlineStr">
        <is>
          <t>3</t>
        </is>
      </c>
      <c r="BH257" s="2" t="inlineStr">
        <is>
          <t/>
        </is>
      </c>
      <c r="BI257" t="inlineStr">
        <is>
          <t/>
        </is>
      </c>
      <c r="BJ257" t="inlineStr">
        <is>
          <t/>
        </is>
      </c>
      <c r="BK257" t="inlineStr">
        <is>
          <t/>
        </is>
      </c>
      <c r="BL257" t="inlineStr">
        <is>
          <t/>
        </is>
      </c>
      <c r="BM257" t="inlineStr">
        <is>
          <t/>
        </is>
      </c>
      <c r="BN257" t="inlineStr">
        <is>
          <t/>
        </is>
      </c>
      <c r="BO257" t="inlineStr">
        <is>
          <t/>
        </is>
      </c>
      <c r="BP257" t="inlineStr">
        <is>
          <t/>
        </is>
      </c>
      <c r="BQ257" t="inlineStr">
        <is>
          <t/>
        </is>
      </c>
      <c r="BR257" t="inlineStr">
        <is>
          <t/>
        </is>
      </c>
      <c r="BS257" t="inlineStr">
        <is>
          <t/>
        </is>
      </c>
      <c r="BT257" t="inlineStr">
        <is>
          <t/>
        </is>
      </c>
      <c r="BU257" t="inlineStr">
        <is>
          <t/>
        </is>
      </c>
      <c r="BV257" s="2" t="inlineStr">
        <is>
          <t>exequatur-vonnis</t>
        </is>
      </c>
      <c r="BW257" s="2" t="inlineStr">
        <is>
          <t>3</t>
        </is>
      </c>
      <c r="BX257" s="2" t="inlineStr">
        <is>
          <t/>
        </is>
      </c>
      <c r="BY257" t="inlineStr">
        <is>
          <t/>
        </is>
      </c>
      <c r="BZ257" t="inlineStr">
        <is>
          <t/>
        </is>
      </c>
      <c r="CA257" t="inlineStr">
        <is>
          <t/>
        </is>
      </c>
      <c r="CB257" t="inlineStr">
        <is>
          <t/>
        </is>
      </c>
      <c r="CC257" t="inlineStr">
        <is>
          <t/>
        </is>
      </c>
      <c r="CD257" s="2" t="inlineStr">
        <is>
          <t>sentença de exequátur</t>
        </is>
      </c>
      <c r="CE257" s="2" t="inlineStr">
        <is>
          <t>3</t>
        </is>
      </c>
      <c r="CF257" s="2" t="inlineStr">
        <is>
          <t/>
        </is>
      </c>
      <c r="CG257" t="inlineStr">
        <is>
          <t/>
        </is>
      </c>
      <c r="CH257" t="inlineStr">
        <is>
          <t/>
        </is>
      </c>
      <c r="CI257" t="inlineStr">
        <is>
          <t/>
        </is>
      </c>
      <c r="CJ257" t="inlineStr">
        <is>
          <t/>
        </is>
      </c>
      <c r="CK257" t="inlineStr">
        <is>
          <t/>
        </is>
      </c>
      <c r="CL257" t="inlineStr">
        <is>
          <t/>
        </is>
      </c>
      <c r="CM257" t="inlineStr">
        <is>
          <t/>
        </is>
      </c>
      <c r="CN257" t="inlineStr">
        <is>
          <t/>
        </is>
      </c>
      <c r="CO257" t="inlineStr">
        <is>
          <t/>
        </is>
      </c>
      <c r="CP257" t="inlineStr">
        <is>
          <t/>
        </is>
      </c>
      <c r="CQ257" t="inlineStr">
        <is>
          <t/>
        </is>
      </c>
      <c r="CR257" t="inlineStr">
        <is>
          <t/>
        </is>
      </c>
      <c r="CS257" t="inlineStr">
        <is>
          <t/>
        </is>
      </c>
      <c r="CT257" t="inlineStr">
        <is>
          <t/>
        </is>
      </c>
      <c r="CU257" t="inlineStr">
        <is>
          <t/>
        </is>
      </c>
      <c r="CV257" t="inlineStr">
        <is>
          <t/>
        </is>
      </c>
      <c r="CW257" t="inlineStr">
        <is>
          <t/>
        </is>
      </c>
    </row>
    <row r="258">
      <c r="A258" s="1" t="str">
        <f>HYPERLINK("https://iate.europa.eu/entry/result/920261/all", "920261")</f>
        <v>920261</v>
      </c>
      <c r="B258" t="inlineStr">
        <is>
          <t>PRODUCTION, TECHNOLOGY AND RESEARCH</t>
        </is>
      </c>
      <c r="C258" t="inlineStr">
        <is>
          <t>PRODUCTION, TECHNOLOGY AND RESEARCH|research and intellectual property|intellectual property</t>
        </is>
      </c>
      <c r="D258" t="inlineStr">
        <is>
          <t>yes</t>
        </is>
      </c>
      <c r="E258" t="inlineStr">
        <is>
          <t/>
        </is>
      </c>
      <c r="F258" s="2" t="inlineStr">
        <is>
          <t>справедливо обезщетение</t>
        </is>
      </c>
      <c r="G258" s="2" t="inlineStr">
        <is>
          <t>3</t>
        </is>
      </c>
      <c r="H258" s="2" t="inlineStr">
        <is>
          <t/>
        </is>
      </c>
      <c r="I258" t="inlineStr">
        <is>
          <t/>
        </is>
      </c>
      <c r="J258" s="2" t="inlineStr">
        <is>
          <t>spravedlivá odměna</t>
        </is>
      </c>
      <c r="K258" s="2" t="inlineStr">
        <is>
          <t>3</t>
        </is>
      </c>
      <c r="L258" s="2" t="inlineStr">
        <is>
          <t/>
        </is>
      </c>
      <c r="M258" t="inlineStr">
        <is>
          <t/>
        </is>
      </c>
      <c r="N258" s="2" t="inlineStr">
        <is>
          <t>rimelig kompensation</t>
        </is>
      </c>
      <c r="O258" s="2" t="inlineStr">
        <is>
          <t>3</t>
        </is>
      </c>
      <c r="P258" s="2" t="inlineStr">
        <is>
          <t/>
        </is>
      </c>
      <c r="Q258" t="inlineStr">
        <is>
          <t/>
        </is>
      </c>
      <c r="R258" s="2" t="inlineStr">
        <is>
          <t>gerechter Ausgleich</t>
        </is>
      </c>
      <c r="S258" s="2" t="inlineStr">
        <is>
          <t>3</t>
        </is>
      </c>
      <c r="T258" s="2" t="inlineStr">
        <is>
          <t/>
        </is>
      </c>
      <c r="U258" t="inlineStr">
        <is>
          <t/>
        </is>
      </c>
      <c r="V258" s="2" t="inlineStr">
        <is>
          <t>δίκαιη αποζημίωση</t>
        </is>
      </c>
      <c r="W258" s="2" t="inlineStr">
        <is>
          <t>3</t>
        </is>
      </c>
      <c r="X258" s="2" t="inlineStr">
        <is>
          <t/>
        </is>
      </c>
      <c r="Y258" t="inlineStr">
        <is>
          <t>αποζημίωση, βάσει ορισμένων κριτηρίων, του δημιουργού, ερμηνευτή, εκτελεστή, παραγωγού και οποιουδήποτε δικαιούχου, για τη χρήση των προστατευόμενων έργων του ή λοιπών προστατευομένων αντικειμένων του</t>
        </is>
      </c>
      <c r="Z258" s="2" t="inlineStr">
        <is>
          <t>fair compensation</t>
        </is>
      </c>
      <c r="AA258" s="2" t="inlineStr">
        <is>
          <t>3</t>
        </is>
      </c>
      <c r="AB258" s="2" t="inlineStr">
        <is>
          <t/>
        </is>
      </c>
      <c r="AC258" t="inlineStr">
        <is>
          <t/>
        </is>
      </c>
      <c r="AD258" s="2" t="inlineStr">
        <is>
          <t>compensación equitativa</t>
        </is>
      </c>
      <c r="AE258" s="2" t="inlineStr">
        <is>
          <t>3</t>
        </is>
      </c>
      <c r="AF258" s="2" t="inlineStr">
        <is>
          <t/>
        </is>
      </c>
      <c r="AG258" t="inlineStr">
        <is>
          <t/>
        </is>
      </c>
      <c r="AH258" s="2" t="inlineStr">
        <is>
          <t>õiglane hüvitis</t>
        </is>
      </c>
      <c r="AI258" s="2" t="inlineStr">
        <is>
          <t>3</t>
        </is>
      </c>
      <c r="AJ258" s="2" t="inlineStr">
        <is>
          <t/>
        </is>
      </c>
      <c r="AK258" t="inlineStr">
        <is>
          <t/>
        </is>
      </c>
      <c r="AL258" s="2" t="inlineStr">
        <is>
          <t>kohtuullinen hyvitys|
sopiva hyvitys</t>
        </is>
      </c>
      <c r="AM258" s="2" t="inlineStr">
        <is>
          <t>3|
2</t>
        </is>
      </c>
      <c r="AN258" s="2" t="inlineStr">
        <is>
          <t xml:space="preserve">|
</t>
        </is>
      </c>
      <c r="AO258" t="inlineStr">
        <is>
          <t/>
        </is>
      </c>
      <c r="AP258" s="2" t="inlineStr">
        <is>
          <t>compensation équitable</t>
        </is>
      </c>
      <c r="AQ258" s="2" t="inlineStr">
        <is>
          <t>3</t>
        </is>
      </c>
      <c r="AR258" s="2" t="inlineStr">
        <is>
          <t/>
        </is>
      </c>
      <c r="AS258" t="inlineStr">
        <is>
          <t/>
        </is>
      </c>
      <c r="AT258" s="2" t="inlineStr">
        <is>
          <t>cúiteamh cóir</t>
        </is>
      </c>
      <c r="AU258" s="2" t="inlineStr">
        <is>
          <t>3</t>
        </is>
      </c>
      <c r="AV258" s="2" t="inlineStr">
        <is>
          <t/>
        </is>
      </c>
      <c r="AW258" t="inlineStr">
        <is>
          <t/>
        </is>
      </c>
      <c r="AX258" s="2" t="inlineStr">
        <is>
          <t>pravična naknada|
poštena naknada</t>
        </is>
      </c>
      <c r="AY258" s="2" t="inlineStr">
        <is>
          <t>2|
3</t>
        </is>
      </c>
      <c r="AZ258" s="2" t="inlineStr">
        <is>
          <t xml:space="preserve">|
</t>
        </is>
      </c>
      <c r="BA258" t="inlineStr">
        <is>
          <t>naknada kojom se nositeljima prava na odgovarajući način nadoknađuje uporaba njihovih zaštićenih djela ili drugih predmeta zaštite</t>
        </is>
      </c>
      <c r="BB258" s="2" t="inlineStr">
        <is>
          <t>méltányos díjazás</t>
        </is>
      </c>
      <c r="BC258" s="2" t="inlineStr">
        <is>
          <t>3</t>
        </is>
      </c>
      <c r="BD258" s="2" t="inlineStr">
        <is>
          <t/>
        </is>
      </c>
      <c r="BE258" t="inlineStr">
        <is>
          <t/>
        </is>
      </c>
      <c r="BF258" s="2" t="inlineStr">
        <is>
          <t>equo compenso</t>
        </is>
      </c>
      <c r="BG258" s="2" t="inlineStr">
        <is>
          <t>3</t>
        </is>
      </c>
      <c r="BH258" s="2" t="inlineStr">
        <is>
          <t/>
        </is>
      </c>
      <c r="BI258" t="inlineStr">
        <is>
          <t/>
        </is>
      </c>
      <c r="BJ258" s="2" t="inlineStr">
        <is>
          <t>teisinga kompensacija</t>
        </is>
      </c>
      <c r="BK258" s="2" t="inlineStr">
        <is>
          <t>2</t>
        </is>
      </c>
      <c r="BL258" s="2" t="inlineStr">
        <is>
          <t/>
        </is>
      </c>
      <c r="BM258" t="inlineStr">
        <is>
          <t/>
        </is>
      </c>
      <c r="BN258" s="2" t="inlineStr">
        <is>
          <t>taisnīga atlīdzība</t>
        </is>
      </c>
      <c r="BO258" s="2" t="inlineStr">
        <is>
          <t>3</t>
        </is>
      </c>
      <c r="BP258" s="2" t="inlineStr">
        <is>
          <t/>
        </is>
      </c>
      <c r="BQ258" t="inlineStr">
        <is>
          <t/>
        </is>
      </c>
      <c r="BR258" s="2" t="inlineStr">
        <is>
          <t>kumpens ġust</t>
        </is>
      </c>
      <c r="BS258" s="2" t="inlineStr">
        <is>
          <t>3</t>
        </is>
      </c>
      <c r="BT258" s="2" t="inlineStr">
        <is>
          <t/>
        </is>
      </c>
      <c r="BU258" t="inlineStr">
        <is>
          <t/>
        </is>
      </c>
      <c r="BV258" s="2" t="inlineStr">
        <is>
          <t>billijke compensatie</t>
        </is>
      </c>
      <c r="BW258" s="2" t="inlineStr">
        <is>
          <t>3</t>
        </is>
      </c>
      <c r="BX258" s="2" t="inlineStr">
        <is>
          <t/>
        </is>
      </c>
      <c r="BY258" t="inlineStr">
        <is>
          <t/>
        </is>
      </c>
      <c r="BZ258" s="2" t="inlineStr">
        <is>
          <t>godziwa rekompensata</t>
        </is>
      </c>
      <c r="CA258" s="2" t="inlineStr">
        <is>
          <t>2</t>
        </is>
      </c>
      <c r="CB258" s="2" t="inlineStr">
        <is>
          <t/>
        </is>
      </c>
      <c r="CC258" t="inlineStr">
        <is>
          <t/>
        </is>
      </c>
      <c r="CD258" s="2" t="inlineStr">
        <is>
          <t>justa compensação</t>
        </is>
      </c>
      <c r="CE258" s="2" t="inlineStr">
        <is>
          <t>3</t>
        </is>
      </c>
      <c r="CF258" s="2" t="inlineStr">
        <is>
          <t/>
        </is>
      </c>
      <c r="CG258" t="inlineStr">
        <is>
          <t/>
        </is>
      </c>
      <c r="CH258" s="2" t="inlineStr">
        <is>
          <t>compensație echitabilă</t>
        </is>
      </c>
      <c r="CI258" s="2" t="inlineStr">
        <is>
          <t>2</t>
        </is>
      </c>
      <c r="CJ258" s="2" t="inlineStr">
        <is>
          <t/>
        </is>
      </c>
      <c r="CK258" t="inlineStr">
        <is>
          <t/>
        </is>
      </c>
      <c r="CL258" t="inlineStr">
        <is>
          <t/>
        </is>
      </c>
      <c r="CM258" t="inlineStr">
        <is>
          <t/>
        </is>
      </c>
      <c r="CN258" t="inlineStr">
        <is>
          <t/>
        </is>
      </c>
      <c r="CO258" t="inlineStr">
        <is>
          <t/>
        </is>
      </c>
      <c r="CP258" s="2" t="inlineStr">
        <is>
          <t>pravično nadomestilo</t>
        </is>
      </c>
      <c r="CQ258" s="2" t="inlineStr">
        <is>
          <t>3</t>
        </is>
      </c>
      <c r="CR258" s="2" t="inlineStr">
        <is>
          <t/>
        </is>
      </c>
      <c r="CS258" t="inlineStr">
        <is>
          <t/>
        </is>
      </c>
      <c r="CT258" s="2" t="inlineStr">
        <is>
          <t>rimlig kompensation</t>
        </is>
      </c>
      <c r="CU258" s="2" t="inlineStr">
        <is>
          <t>3</t>
        </is>
      </c>
      <c r="CV258" s="2" t="inlineStr">
        <is>
          <t/>
        </is>
      </c>
      <c r="CW258" t="inlineStr">
        <is>
          <t/>
        </is>
      </c>
    </row>
    <row r="259">
      <c r="A259" s="1" t="str">
        <f>HYPERLINK("https://iate.europa.eu/entry/result/862078/all", "862078")</f>
        <v>862078</v>
      </c>
      <c r="B259" t="inlineStr">
        <is>
          <t>LAW;TRADE;PRODUCTION, TECHNOLOGY AND RESEARCH</t>
        </is>
      </c>
      <c r="C259" t="inlineStr">
        <is>
          <t>LAW;TRADE|international trade|international trade;PRODUCTION, TECHNOLOGY AND RESEARCH|research and intellectual property|intellectual property</t>
        </is>
      </c>
      <c r="D259" t="inlineStr">
        <is>
          <t>yes</t>
        </is>
      </c>
      <c r="E259" t="inlineStr">
        <is>
          <t/>
        </is>
      </c>
      <c r="F259" s="2" t="inlineStr">
        <is>
          <t>титуляр на права|
носител на авторско право|
носител на права</t>
        </is>
      </c>
      <c r="G259" s="2" t="inlineStr">
        <is>
          <t>3|
3|
3</t>
        </is>
      </c>
      <c r="H259" s="2" t="inlineStr">
        <is>
          <t>|
|
preferred</t>
        </is>
      </c>
      <c r="I259" t="inlineStr">
        <is>
          <t>Титулярят на производствена или търговска марка, на авторско или сходно право, на чертеж или модел, на патент, на допълнителен сертификат за защита, на право за нови сортове растения, на наименование със защитен произход; б) всяко друго лице, упълномощено да използва някое от правата върху интелектуална собственост или представител на титуляра на правата или на упълномощен ползвател.</t>
        </is>
      </c>
      <c r="J259" s="2" t="inlineStr">
        <is>
          <t>držitel práv|
nositel práv</t>
        </is>
      </c>
      <c r="K259" s="2" t="inlineStr">
        <is>
          <t>3|
3</t>
        </is>
      </c>
      <c r="L259" s="2" t="inlineStr">
        <is>
          <t xml:space="preserve">|
</t>
        </is>
      </c>
      <c r="M259" t="inlineStr">
        <is>
          <t>držitel některého &lt;i&gt;práva duševního vlastnictví&lt;/i&gt; [ &lt;a href="/entry/result/1899602/all" id="ENTRY_TO_ENTRY_CONVERTER" target="_blank"&gt;IATE:1899602&lt;/a&gt; ] (např. ochranné známky, průmyslového vzoru, autorského práva nebo souvisejícího práva, zeměpisného označení, patentu, dodatkového ochranného osvědčení, odrůdového práva, topografie polovodičového výrobku, užitného vzoru nebo obchodního názvu)</t>
        </is>
      </c>
      <c r="N259" s="2" t="inlineStr">
        <is>
          <t>rettighedshaver</t>
        </is>
      </c>
      <c r="O259" s="2" t="inlineStr">
        <is>
          <t>4</t>
        </is>
      </c>
      <c r="P259" s="2" t="inlineStr">
        <is>
          <t/>
        </is>
      </c>
      <c r="Q259" t="inlineStr">
        <is>
          <t>indehaver af en intellektuel ejendomsrettighed (f.eks. et varemærke, et design, en ophavsret eller enhver beslægtet rettighed, en geografisk betegnelse, et patent, et supplerende beskyttelsescertifikat, en sortsbeskyttelse, en brugsmodel, et halvlederprodukts topografi, et handelsnavn)</t>
        </is>
      </c>
      <c r="R259" s="2" t="inlineStr">
        <is>
          <t>Rechteinhaber|
Inhaber|
Rechtsinhaber</t>
        </is>
      </c>
      <c r="S259" s="2" t="inlineStr">
        <is>
          <t>3|
3|
3</t>
        </is>
      </c>
      <c r="T259" s="2" t="inlineStr">
        <is>
          <t xml:space="preserve">|
|
</t>
        </is>
      </c>
      <c r="U259" t="inlineStr">
        <is>
          <t>Inhaber eines Rechts geistigen Eigentums</t>
        </is>
      </c>
      <c r="V259" s="2" t="inlineStr">
        <is>
          <t>δικαιούχος</t>
        </is>
      </c>
      <c r="W259" s="2" t="inlineStr">
        <is>
          <t>3</t>
        </is>
      </c>
      <c r="X259" s="2" t="inlineStr">
        <is>
          <t/>
        </is>
      </c>
      <c r="Y259" t="inlineStr">
        <is>
          <t>Δικαιούχος δικαιώματος πνευματικής ιδιοκτησίας. Μπορεί να εκχωρήσει το δικαίωμα σε άλλον.</t>
        </is>
      </c>
      <c r="Z259" s="2" t="inlineStr">
        <is>
          <t>rightholder|
rightholder|
right holder|
rights holder|
holder of the right|
rights-holder|
holder of the right|
right-holder|
entitled person</t>
        </is>
      </c>
      <c r="AA259" s="2" t="inlineStr">
        <is>
          <t>2|
1|
3|
1|
3|
1|
1|
3|
1</t>
        </is>
      </c>
      <c r="AB259" s="2" t="inlineStr">
        <is>
          <t xml:space="preserve">|
|
|
|
|
|
|
|
</t>
        </is>
      </c>
      <c r="AC259" t="inlineStr">
        <is>
          <t>holder of an intellectual property right (e.g. trade mark, design, copyright or related right, geographical indication, patent, supplementary protection certificate, plant variety right, utility model, topography of semiconductor product, trade name)</t>
        </is>
      </c>
      <c r="AD259" s="2" t="inlineStr">
        <is>
          <t>titular|
titular del derecho</t>
        </is>
      </c>
      <c r="AE259" s="2" t="inlineStr">
        <is>
          <t>3|
3</t>
        </is>
      </c>
      <c r="AF259" s="2" t="inlineStr">
        <is>
          <t xml:space="preserve">|
</t>
        </is>
      </c>
      <c r="AG259" t="inlineStr">
        <is>
          <t>Titular de cualquier derecho de propiedad intellectual.</t>
        </is>
      </c>
      <c r="AH259" s="2" t="inlineStr">
        <is>
          <t>õiguste omaja|
õiguste omanik</t>
        </is>
      </c>
      <c r="AI259" s="2" t="inlineStr">
        <is>
          <t>3|
3</t>
        </is>
      </c>
      <c r="AJ259" s="2" t="inlineStr">
        <is>
          <t xml:space="preserve">preferred|
</t>
        </is>
      </c>
      <c r="AK259" t="inlineStr">
        <is>
          <t/>
        </is>
      </c>
      <c r="AL259" s="2" t="inlineStr">
        <is>
          <t>oikeudenhaltija</t>
        </is>
      </c>
      <c r="AM259" s="2" t="inlineStr">
        <is>
          <t>3</t>
        </is>
      </c>
      <c r="AN259" s="2" t="inlineStr">
        <is>
          <t/>
        </is>
      </c>
      <c r="AO259" t="inlineStr">
        <is>
          <t>teollis- ja tekijänoikeuksien haltija</t>
        </is>
      </c>
      <c r="AP259" s="2" t="inlineStr">
        <is>
          <t>détenteur du droit|
titulaire du droit</t>
        </is>
      </c>
      <c r="AQ259" s="2" t="inlineStr">
        <is>
          <t>3|
3</t>
        </is>
      </c>
      <c r="AR259" s="2" t="inlineStr">
        <is>
          <t xml:space="preserve">|
</t>
        </is>
      </c>
      <c r="AS259" t="inlineStr">
        <is>
          <t>Personne physique ou morale qui est juridiquement le détenteur d'une protection, notamment au titre de la propriété intellectuelle (marque de fabrique ou de commerce, droit d'auteur ou droit voisin, dessin ou modèle, brevet, certificat complémentaire de protection, droit d'obtention végétale, appellation d'origine protégée, indication géographique protégée,...)</t>
        </is>
      </c>
      <c r="AT259" s="2" t="inlineStr">
        <is>
          <t>sealbhóir cirt</t>
        </is>
      </c>
      <c r="AU259" s="2" t="inlineStr">
        <is>
          <t>3</t>
        </is>
      </c>
      <c r="AV259" s="2" t="inlineStr">
        <is>
          <t/>
        </is>
      </c>
      <c r="AW259" t="inlineStr">
        <is>
          <t/>
        </is>
      </c>
      <c r="AX259" s="2" t="inlineStr">
        <is>
          <t>nositelj prava</t>
        </is>
      </c>
      <c r="AY259" s="2" t="inlineStr">
        <is>
          <t>3</t>
        </is>
      </c>
      <c r="AZ259" s="2" t="inlineStr">
        <is>
          <t/>
        </is>
      </c>
      <c r="BA259" t="inlineStr">
        <is>
          <t>osoba koja u pravilu ima isključivo pravo korištenja predmeta zaštite intelektualnog vlasništva (npr. izuma, znaka razlikovanja, autorskoga djela)</t>
        </is>
      </c>
      <c r="BB259" s="2" t="inlineStr">
        <is>
          <t>jogosult</t>
        </is>
      </c>
      <c r="BC259" s="2" t="inlineStr">
        <is>
          <t>4</t>
        </is>
      </c>
      <c r="BD259" s="2" t="inlineStr">
        <is>
          <t/>
        </is>
      </c>
      <c r="BE259" t="inlineStr">
        <is>
          <t/>
        </is>
      </c>
      <c r="BF259" s="2" t="inlineStr">
        <is>
          <t>titolare|
titolare del diritto</t>
        </is>
      </c>
      <c r="BG259" s="2" t="inlineStr">
        <is>
          <t>3|
3</t>
        </is>
      </c>
      <c r="BH259" s="2" t="inlineStr">
        <is>
          <t xml:space="preserve">|
</t>
        </is>
      </c>
      <c r="BI259" t="inlineStr">
        <is>
          <t/>
        </is>
      </c>
      <c r="BJ259" s="2" t="inlineStr">
        <is>
          <t>teisių turėtojas|
teisių subjektas</t>
        </is>
      </c>
      <c r="BK259" s="2" t="inlineStr">
        <is>
          <t>2|
4</t>
        </is>
      </c>
      <c r="BL259" s="2" t="inlineStr">
        <is>
          <t xml:space="preserve">|
</t>
        </is>
      </c>
      <c r="BM259" t="inlineStr">
        <is>
          <t>prekių ženklo savininkas, autorių teisių ar gretutinių teisių subjektas, dizaino savininkas, patento savininkas, papildomos apsaugos liudijimo turėtojas, augalų veislės teisės, kilmės vietos nuorodos apsaugos, geografinių nuorodų apsaugos arba bet kuris kitas asmuo, įgaliotas naudotis pirmiau nurodytomis intelektinės nuosavybės teisėmis, arba intelektinės nuosavybės teisių subjekto ar įgalioto naudotojo atstovas</t>
        </is>
      </c>
      <c r="BN259" s="2" t="inlineStr">
        <is>
          <t>tiesību subjekts|
tiesību īpašnieks</t>
        </is>
      </c>
      <c r="BO259" s="2" t="inlineStr">
        <is>
          <t>3|
2</t>
        </is>
      </c>
      <c r="BP259" s="2" t="inlineStr">
        <is>
          <t xml:space="preserve">preferred|
</t>
        </is>
      </c>
      <c r="BQ259" t="inlineStr">
        <is>
          <t>jebkura persona vai vienība, kas nav mantisko tiesību kolektīvā pārvaldījuma organizācija un kam pieder autortiesības vai blakustiesības vai kam saskaņā ar līgumu par tiesību izmantošanu vai likumu ir tiesības uz daļu no tiesību ieņēmumiem</t>
        </is>
      </c>
      <c r="BR259" s="2" t="inlineStr">
        <is>
          <t>detentur tad-dritt</t>
        </is>
      </c>
      <c r="BS259" s="2" t="inlineStr">
        <is>
          <t>3</t>
        </is>
      </c>
      <c r="BT259" s="2" t="inlineStr">
        <is>
          <t/>
        </is>
      </c>
      <c r="BU259" t="inlineStr">
        <is>
          <t>detentur ta' trejdmark, dritt tal-awtur jew dritt relatat, dritt ta' disinn, privattiva, ċertifikat supplementari ta' protezzjoni, dritt tal-varjetà tal-pjanti, deskrizzjoni tal-oriġini protetta, indikazzjoni ġeografika protetta</t>
        </is>
      </c>
      <c r="BV259" s="2" t="inlineStr">
        <is>
          <t>houder van het recht</t>
        </is>
      </c>
      <c r="BW259" s="2" t="inlineStr">
        <is>
          <t>3</t>
        </is>
      </c>
      <c r="BX259" s="2" t="inlineStr">
        <is>
          <t/>
        </is>
      </c>
      <c r="BY259" t="inlineStr">
        <is>
          <t>houder van een intellectuele-eigendomsrecht (zie &lt;i&gt;note&lt;/i&gt; voor uitgebreide definitie)</t>
        </is>
      </c>
      <c r="BZ259" s="2" t="inlineStr">
        <is>
          <t>podmiot praw|
uprawniony|
posiadacz praw|
podmiot prawa autorskiego|
podmiot uprawniony</t>
        </is>
      </c>
      <c r="CA259" s="2" t="inlineStr">
        <is>
          <t>2|
4|
2|
3|
3</t>
        </is>
      </c>
      <c r="CB259" s="2" t="inlineStr">
        <is>
          <t xml:space="preserve">|
|
|
|
</t>
        </is>
      </c>
      <c r="CC259" t="inlineStr">
        <is>
          <t>osoba, której przysługuje prawo autorskie</t>
        </is>
      </c>
      <c r="CD259" s="2" t="inlineStr">
        <is>
          <t>titular dos direitos|
titular do direito</t>
        </is>
      </c>
      <c r="CE259" s="2" t="inlineStr">
        <is>
          <t>3|
3</t>
        </is>
      </c>
      <c r="CF259" s="2" t="inlineStr">
        <is>
          <t xml:space="preserve">|
</t>
        </is>
      </c>
      <c r="CG259" t="inlineStr">
        <is>
          <t/>
        </is>
      </c>
      <c r="CH259" s="2" t="inlineStr">
        <is>
          <t>titular de drepturi</t>
        </is>
      </c>
      <c r="CI259" s="2" t="inlineStr">
        <is>
          <t>4</t>
        </is>
      </c>
      <c r="CJ259" s="2" t="inlineStr">
        <is>
          <t/>
        </is>
      </c>
      <c r="CK259" t="inlineStr">
        <is>
          <t>orice persoană sau entitate, diferită de un organism de gestiune colectivă care este titulara unui drept de autor sau a unui drept conex sau care, în temeiul unui acord pentru exploatarea drepturilor sau în temeiul legii, are dreptul la o parte din veniturile provenite din drepturi</t>
        </is>
      </c>
      <c r="CL259" s="2" t="inlineStr">
        <is>
          <t>nositeľ práv</t>
        </is>
      </c>
      <c r="CM259" s="2" t="inlineStr">
        <is>
          <t>3</t>
        </is>
      </c>
      <c r="CN259" s="2" t="inlineStr">
        <is>
          <t/>
        </is>
      </c>
      <c r="CO259" t="inlineStr">
        <is>
          <t>nositeľ niektorého z &lt;i&gt;práv duševného vlastníctva&lt;/i&gt; ( &lt;a href="/entry/result/1899602/all" id="ENTRY_TO_ENTRY_CONVERTER" target="_blank"&gt;IATE:1899602&lt;/a&gt; ), ako je ochranná známka, dizajn, autorské právo alebo akékoľvek súvisiace právo, zemepisné označenie, patent, dodatkové ochranné osvedčenie pre liečivá, doplnkový ochranný certifikát pre výrobky na ochranu rastlín, právo k odrodám rastlín, topografia polovodičového výrobku, úžitkový vzor alebo obchodné meno</t>
        </is>
      </c>
      <c r="CP259" s="2" t="inlineStr">
        <is>
          <t>imetnik pravice</t>
        </is>
      </c>
      <c r="CQ259" s="2" t="inlineStr">
        <is>
          <t>3</t>
        </is>
      </c>
      <c r="CR259" s="2" t="inlineStr">
        <is>
          <t/>
        </is>
      </c>
      <c r="CS259" t="inlineStr">
        <is>
          <t>imetnik pravice intelektualne lastnine</t>
        </is>
      </c>
      <c r="CT259" s="2" t="inlineStr">
        <is>
          <t>rättsinnehavare|
rättighetshavare</t>
        </is>
      </c>
      <c r="CU259" s="2" t="inlineStr">
        <is>
          <t>3|
3</t>
        </is>
      </c>
      <c r="CV259" s="2" t="inlineStr">
        <is>
          <t xml:space="preserve">|
</t>
        </is>
      </c>
      <c r="CW259" t="inlineStr">
        <is>
          <t>Juridisk benämning på den som har möjlighet att göra gällande en rättighet, t.ex. en fordran.</t>
        </is>
      </c>
    </row>
    <row r="260">
      <c r="A260" s="1" t="str">
        <f>HYPERLINK("https://iate.europa.eu/entry/result/2248915/all", "2248915")</f>
        <v>2248915</v>
      </c>
      <c r="B260" t="inlineStr">
        <is>
          <t>LAW;FINANCE</t>
        </is>
      </c>
      <c r="C260" t="inlineStr">
        <is>
          <t>LAW;FINANCE</t>
        </is>
      </c>
      <c r="D260" t="inlineStr">
        <is>
          <t>yes</t>
        </is>
      </c>
      <c r="E260" t="inlineStr">
        <is>
          <t/>
        </is>
      </c>
      <c r="F260" s="2" t="inlineStr">
        <is>
          <t>публично оповестяване</t>
        </is>
      </c>
      <c r="G260" s="2" t="inlineStr">
        <is>
          <t>3</t>
        </is>
      </c>
      <c r="H260" s="2" t="inlineStr">
        <is>
          <t/>
        </is>
      </c>
      <c r="I260" t="inlineStr">
        <is>
          <t/>
        </is>
      </c>
      <c r="J260" s="2" t="inlineStr">
        <is>
          <t>zveřejnění|
zveřejňování</t>
        </is>
      </c>
      <c r="K260" s="2" t="inlineStr">
        <is>
          <t>3|
2</t>
        </is>
      </c>
      <c r="L260" s="2" t="inlineStr">
        <is>
          <t xml:space="preserve">|
</t>
        </is>
      </c>
      <c r="M260" t="inlineStr">
        <is>
          <t>zpřístupnění informací o
porušení veřejnosti</t>
        </is>
      </c>
      <c r="N260" s="2" t="inlineStr">
        <is>
          <t>offentliggørelse</t>
        </is>
      </c>
      <c r="O260" s="2" t="inlineStr">
        <is>
          <t>3</t>
        </is>
      </c>
      <c r="P260" s="2" t="inlineStr">
        <is>
          <t/>
        </is>
      </c>
      <c r="Q260" t="inlineStr">
        <is>
          <t>tilrådighedsstillelse af oplysninger til offentligheden og/eller interesserede institutioner og personer</t>
        </is>
      </c>
      <c r="R260" s="2" t="inlineStr">
        <is>
          <t>Veröffentlichung|
Offenlegung</t>
        </is>
      </c>
      <c r="S260" s="2" t="inlineStr">
        <is>
          <t>3|
3</t>
        </is>
      </c>
      <c r="T260" s="2" t="inlineStr">
        <is>
          <t>|
preferred</t>
        </is>
      </c>
      <c r="U260" t="inlineStr">
        <is>
          <t>das öffentliche Zugänglichmachen von Informationen</t>
        </is>
      </c>
      <c r="V260" s="2" t="inlineStr">
        <is>
          <t>δημόσια αποκάλυψη</t>
        </is>
      </c>
      <c r="W260" s="2" t="inlineStr">
        <is>
          <t>3</t>
        </is>
      </c>
      <c r="X260" s="2" t="inlineStr">
        <is>
          <t/>
        </is>
      </c>
      <c r="Y260" t="inlineStr">
        <is>
          <t/>
        </is>
      </c>
      <c r="Z260" s="2" t="inlineStr">
        <is>
          <t>public disclosure</t>
        </is>
      </c>
      <c r="AA260" s="2" t="inlineStr">
        <is>
          <t>3</t>
        </is>
      </c>
      <c r="AB260" s="2" t="inlineStr">
        <is>
          <t/>
        </is>
      </c>
      <c r="AC260" t="inlineStr">
        <is>
          <t>act of making information or data readily accessible and available to all interested individuals and institutions</t>
        </is>
      </c>
      <c r="AD260" s="2" t="inlineStr">
        <is>
          <t>revelación pública|
divulgación pública|
publicación|
divulgación|
difusión pública</t>
        </is>
      </c>
      <c r="AE260" s="2" t="inlineStr">
        <is>
          <t>3|
3|
3|
3|
3</t>
        </is>
      </c>
      <c r="AF260" s="2" t="inlineStr">
        <is>
          <t xml:space="preserve">preferred|
|
|
|
</t>
        </is>
      </c>
      <c r="AG260" t="inlineStr">
        <is>
          <t>Puesta a disposición del público de información sobre infracciones.</t>
        </is>
      </c>
      <c r="AH260" s="2" t="inlineStr">
        <is>
          <t>üldsusele avalikustamine|
üldsusele avalikustama|
avalikustamine</t>
        </is>
      </c>
      <c r="AI260" s="2" t="inlineStr">
        <is>
          <t>3|
3|
3</t>
        </is>
      </c>
      <c r="AJ260" s="2" t="inlineStr">
        <is>
          <t xml:space="preserve">|
|
</t>
        </is>
      </c>
      <c r="AK260" t="inlineStr">
        <is>
          <t>üldsusele, kõigile teada andmine, millegi avalikuks tegemine</t>
        </is>
      </c>
      <c r="AL260" s="2" t="inlineStr">
        <is>
          <t>tietojen julkistaminen</t>
        </is>
      </c>
      <c r="AM260" s="2" t="inlineStr">
        <is>
          <t>3</t>
        </is>
      </c>
      <c r="AN260" s="2" t="inlineStr">
        <is>
          <t/>
        </is>
      </c>
      <c r="AO260" t="inlineStr">
        <is>
          <t/>
        </is>
      </c>
      <c r="AP260" s="2" t="inlineStr">
        <is>
          <t>divulgation publique|
publication</t>
        </is>
      </c>
      <c r="AQ260" s="2" t="inlineStr">
        <is>
          <t>3|
3</t>
        </is>
      </c>
      <c r="AR260" s="2" t="inlineStr">
        <is>
          <t xml:space="preserve">|
</t>
        </is>
      </c>
      <c r="AS260" t="inlineStr">
        <is>
          <t>action consistant à mettre des informations ou des données à la disposition du public ou des institutions que cela intéresse</t>
        </is>
      </c>
      <c r="AT260" s="2" t="inlineStr">
        <is>
          <t>nochtadh poiblí</t>
        </is>
      </c>
      <c r="AU260" s="2" t="inlineStr">
        <is>
          <t>3</t>
        </is>
      </c>
      <c r="AV260" s="2" t="inlineStr">
        <is>
          <t/>
        </is>
      </c>
      <c r="AW260" t="inlineStr">
        <is>
          <t/>
        </is>
      </c>
      <c r="AX260" s="2" t="inlineStr">
        <is>
          <t>javno razotkrivanje|
javno objavljivanje</t>
        </is>
      </c>
      <c r="AY260" s="2" t="inlineStr">
        <is>
          <t>3|
3</t>
        </is>
      </c>
      <c r="AZ260" s="2" t="inlineStr">
        <is>
          <t xml:space="preserve">|
</t>
        </is>
      </c>
      <c r="BA260" t="inlineStr">
        <is>
          <t/>
        </is>
      </c>
      <c r="BB260" s="2" t="inlineStr">
        <is>
          <t>nyilvánosságra hozatal|
közzététel</t>
        </is>
      </c>
      <c r="BC260" s="2" t="inlineStr">
        <is>
          <t>4|
4</t>
        </is>
      </c>
      <c r="BD260" s="2" t="inlineStr">
        <is>
          <t xml:space="preserve">preferred|
</t>
        </is>
      </c>
      <c r="BE260" t="inlineStr">
        <is>
          <t>valamely adat vagy információ hozzáférhetővé tétele az az iránt érdeklődő természetes, illetve jogi személyek számára</t>
        </is>
      </c>
      <c r="BF260" s="2" t="inlineStr">
        <is>
          <t>pubblicazione|
divulgazione pubblica</t>
        </is>
      </c>
      <c r="BG260" s="2" t="inlineStr">
        <is>
          <t>3|
3</t>
        </is>
      </c>
      <c r="BH260" s="2" t="inlineStr">
        <is>
          <t xml:space="preserve">|
</t>
        </is>
      </c>
      <c r="BI260" t="inlineStr">
        <is>
          <t>atto di mettere a disposizione di tutte le parti interessate e istituzioni nonché rendere accessibili informazioni o dati</t>
        </is>
      </c>
      <c r="BJ260" s="2" t="inlineStr">
        <is>
          <t>viešas informacijos atskleidimas|
viešas atskleidimas</t>
        </is>
      </c>
      <c r="BK260" s="2" t="inlineStr">
        <is>
          <t>3|
3</t>
        </is>
      </c>
      <c r="BL260" s="2" t="inlineStr">
        <is>
          <t xml:space="preserve">|
</t>
        </is>
      </c>
      <c r="BM260" t="inlineStr">
        <is>
          <t>informacijos arba duomenų paskelbimas visiems suinteresuotiesiems asmenims ir institucijoms, pavyzdžiui, parengiant žodinius arba rašytinius pareiškimus žiniasklaidai arba visuomenei</t>
        </is>
      </c>
      <c r="BN260" s="2" t="inlineStr">
        <is>
          <t>publiskošana</t>
        </is>
      </c>
      <c r="BO260" s="2" t="inlineStr">
        <is>
          <t>3</t>
        </is>
      </c>
      <c r="BP260" s="2" t="inlineStr">
        <is>
          <t/>
        </is>
      </c>
      <c r="BQ260" t="inlineStr">
        <is>
          <t>informācijas vai datu darīšana pieejama visām ieinteresētajām personām un iestādēm</t>
        </is>
      </c>
      <c r="BR260" s="2" t="inlineStr">
        <is>
          <t>żvelar pubbliku|
divulgazzjoni pubblika</t>
        </is>
      </c>
      <c r="BS260" s="2" t="inlineStr">
        <is>
          <t>2|
3</t>
        </is>
      </c>
      <c r="BT260" s="2" t="inlineStr">
        <is>
          <t>|
preferred</t>
        </is>
      </c>
      <c r="BU260" t="inlineStr">
        <is>
          <t>att li, permezz tiegħu, informazzjoni jew &lt;i&gt;data&lt;/i&gt; jsiru faċilment aċċessibbli u disponibbli għall-individwi u l-istituzzjonijiet kollha interessati</t>
        </is>
      </c>
      <c r="BV260" s="2" t="inlineStr">
        <is>
          <t>openbaarmaking</t>
        </is>
      </c>
      <c r="BW260" s="2" t="inlineStr">
        <is>
          <t>3</t>
        </is>
      </c>
      <c r="BX260" s="2" t="inlineStr">
        <is>
          <t/>
        </is>
      </c>
      <c r="BY260" t="inlineStr">
        <is>
          <t/>
        </is>
      </c>
      <c r="BZ260" s="2" t="inlineStr">
        <is>
          <t>ujawnienie publiczne|
informacje ujawniane publicznie|
podawanie informacji do wiadomości publicznej</t>
        </is>
      </c>
      <c r="CA260" s="2" t="inlineStr">
        <is>
          <t>3|
3|
3</t>
        </is>
      </c>
      <c r="CB260" s="2" t="inlineStr">
        <is>
          <t xml:space="preserve">|
|
</t>
        </is>
      </c>
      <c r="CC260" t="inlineStr">
        <is>
          <t>podanie do wiadomości publicznej informacji na temat naruszeń</t>
        </is>
      </c>
      <c r="CD260" s="2" t="inlineStr">
        <is>
          <t>divulgação pública</t>
        </is>
      </c>
      <c r="CE260" s="2" t="inlineStr">
        <is>
          <t>3</t>
        </is>
      </c>
      <c r="CF260" s="2" t="inlineStr">
        <is>
          <t/>
        </is>
      </c>
      <c r="CG260" t="inlineStr">
        <is>
          <t>Ato de disponibilizar informações ou dados de forma facilmente acessível a todas as partes interessadas e instituições.</t>
        </is>
      </c>
      <c r="CH260" s="2" t="inlineStr">
        <is>
          <t>publicare a informațiilor|
divulgare publică</t>
        </is>
      </c>
      <c r="CI260" s="2" t="inlineStr">
        <is>
          <t>3|
3</t>
        </is>
      </c>
      <c r="CJ260" s="2" t="inlineStr">
        <is>
          <t xml:space="preserve">|
</t>
        </is>
      </c>
      <c r="CK260" t="inlineStr">
        <is>
          <t>punerea unor informații sau date la dispoziția publicului sau a instituțiilor interesate</t>
        </is>
      </c>
      <c r="CL260" s="2" t="inlineStr">
        <is>
          <t>zverejňovanie informácií</t>
        </is>
      </c>
      <c r="CM260" s="2" t="inlineStr">
        <is>
          <t>3</t>
        </is>
      </c>
      <c r="CN260" s="2" t="inlineStr">
        <is>
          <t/>
        </is>
      </c>
      <c r="CO260" t="inlineStr">
        <is>
          <t>sprístupnenie informácií verejnosti</t>
        </is>
      </c>
      <c r="CP260" s="2" t="inlineStr">
        <is>
          <t>javno razkritje</t>
        </is>
      </c>
      <c r="CQ260" s="2" t="inlineStr">
        <is>
          <t>3</t>
        </is>
      </c>
      <c r="CR260" s="2" t="inlineStr">
        <is>
          <t/>
        </is>
      </c>
      <c r="CS260" t="inlineStr">
        <is>
          <t/>
        </is>
      </c>
      <c r="CT260" s="2" t="inlineStr">
        <is>
          <t>offentliggörande</t>
        </is>
      </c>
      <c r="CU260" s="2" t="inlineStr">
        <is>
          <t>3</t>
        </is>
      </c>
      <c r="CV260" s="2" t="inlineStr">
        <is>
          <t/>
        </is>
      </c>
      <c r="CW260" t="inlineStr">
        <is>
          <t/>
        </is>
      </c>
    </row>
    <row r="261">
      <c r="A261" s="1" t="str">
        <f>HYPERLINK("https://iate.europa.eu/entry/result/1443332/all", "1443332")</f>
        <v>1443332</v>
      </c>
      <c r="B261" t="inlineStr">
        <is>
          <t>INTERNATIONAL RELATIONS;SOCIAL QUESTIONS;ENVIRONMENT;INDUSTRY</t>
        </is>
      </c>
      <c r="C261" t="inlineStr">
        <is>
          <t>INTERNATIONAL RELATIONS|international affairs|international agreement;SOCIAL QUESTIONS|health;ENVIRONMENT;INDUSTRY|chemistry|chemical compound</t>
        </is>
      </c>
      <c r="D261" t="inlineStr">
        <is>
          <t>yes</t>
        </is>
      </c>
      <c r="E261" t="inlineStr">
        <is>
          <t/>
        </is>
      </c>
      <c r="F261" s="2" t="inlineStr">
        <is>
          <t>предварително обосновано съгласие</t>
        </is>
      </c>
      <c r="G261" s="2" t="inlineStr">
        <is>
          <t>3</t>
        </is>
      </c>
      <c r="H261" s="2" t="inlineStr">
        <is>
          <t/>
        </is>
      </c>
      <c r="I261" t="inlineStr">
        <is>
          <t>Вж. &lt;a href="/entry/result/894760/all" id="ENTRY_TO_ENTRY_CONVERTER" target="_blank"&gt;IATE:894760&lt;/a&gt;</t>
        </is>
      </c>
      <c r="J261" s="2" t="inlineStr">
        <is>
          <t>PIC|
předchozí souhlas</t>
        </is>
      </c>
      <c r="K261" s="2" t="inlineStr">
        <is>
          <t>3|
3</t>
        </is>
      </c>
      <c r="L261" s="2" t="inlineStr">
        <is>
          <t xml:space="preserve">|
</t>
        </is>
      </c>
      <c r="M261" t="inlineStr">
        <is>
          <t/>
        </is>
      </c>
      <c r="N261" s="2" t="inlineStr">
        <is>
          <t>forudgående informeret samtykke|
PIC</t>
        </is>
      </c>
      <c r="O261" s="2" t="inlineStr">
        <is>
          <t>3|
3</t>
        </is>
      </c>
      <c r="P261" s="2" t="inlineStr">
        <is>
          <t xml:space="preserve">|
</t>
        </is>
      </c>
      <c r="Q261" t="inlineStr">
        <is>
          <t>Det princip, at international forsendelse af et kemikalie, som er forbudt eller underkastet strenge restriktioner for at beskytte menneskers sundhed eller miljøet, ikke må finde sted uden samtykke, hvor sådant samtykke kræves, eller i strid med afgørelser truffet af den udpegede nationale myndighed i importlandet.</t>
        </is>
      </c>
      <c r="R261" s="2" t="inlineStr">
        <is>
          <t>vorherige Zustimmung nach Inkenntnissetzung</t>
        </is>
      </c>
      <c r="S261" s="2" t="inlineStr">
        <is>
          <t>3</t>
        </is>
      </c>
      <c r="T261" s="2" t="inlineStr">
        <is>
          <t/>
        </is>
      </c>
      <c r="U261" t="inlineStr">
        <is>
          <t>Grundsatz, nach dem eine grenzüberschreitende Verbringung einer Chemikalie, die aus Gesundheits- oder Umweltschutzgründen verboten ist oder strengen Beschränkungen unterliegt, nicht ohne Zustimmung der hierfür zuständigen Behörde des Einfuhrlandes, in dem eine solche Zustimmung vorgesehen ist, oder nicht gegen deren Entscheidung erfolgen darf</t>
        </is>
      </c>
      <c r="V261" s="2" t="inlineStr">
        <is>
          <t>συγκατάθεση κατόπιν προηγούμενης ενημέρωσης,άδεια εκ των προτέρων|
ΣΜΕ|
συναίνεση μετά από ενημέρωση</t>
        </is>
      </c>
      <c r="W261" s="2" t="inlineStr">
        <is>
          <t>2|
3|
3</t>
        </is>
      </c>
      <c r="X261" s="2" t="inlineStr">
        <is>
          <t xml:space="preserve">|
|
</t>
        </is>
      </c>
      <c r="Y261" t="inlineStr">
        <is>
          <t>η αρχή σύμφωνα με την οποία δεν μπορεί να πραγματοποιείται διεθνής μεταφορά χημικής ουσίας που απαγορεύεται ή υπόκειται σε αυστηρούς περιορισμούς,για λόγους προστασίας της ανθρώπινης υγείας ή του περιβάλλοντος,χωρίς σχετική άδεια,στις περιπτώσεις που απαιτείται τέτοια άδεια,η κατ αντίθεση προς την απόφαση της ορισμένης εθνικής αρχής της χώρας εισαγωγής.; Αφορά τη χορήγηση άδειας για τη μεταφορά επικίνδυνων χημικών ουσιών;Γενικά,το να παρέχει κάποιος άδεια ή να συγκατατίθεται,προκειμένου να γίνει ενέργεια που τον αφορά,μόνο μετά από διεξοδική συζήτηση του προβλήματος και αφού εξασφαλιστεί ότι το κατανοεί πλήρως;Παραδείγματα τέτοιων καταστάσεων:επικείμενη σοβαρή χειρουργική επέμβαση,δωρεά οργάνου,είσοδος σε άσυλο</t>
        </is>
      </c>
      <c r="Z261" s="2" t="inlineStr">
        <is>
          <t>prior informed consent|
PIC</t>
        </is>
      </c>
      <c r="AA261" s="2" t="inlineStr">
        <is>
          <t>4|
4</t>
        </is>
      </c>
      <c r="AB261" s="2" t="inlineStr">
        <is>
          <t xml:space="preserve">|
</t>
        </is>
      </c>
      <c r="AC261" t="inlineStr">
        <is>
          <t>principle that international shipment of a chemical which is banned or severely restricted in order to protect human health or the environment should not proceed without the agreement, where such agreement exists, or contrary to the decision of the designated national authority of the importing country</t>
        </is>
      </c>
      <c r="AD261" s="2" t="inlineStr">
        <is>
          <t>consentimiento fundamentado previo|
CFP</t>
        </is>
      </c>
      <c r="AE261" s="2" t="inlineStr">
        <is>
          <t>3|
3</t>
        </is>
      </c>
      <c r="AF261" s="2" t="inlineStr">
        <is>
          <t xml:space="preserve">preferred|
</t>
        </is>
      </c>
      <c r="AG261" t="inlineStr">
        <is>
          <t>Principio de que el envío internacional de un producto químico prohibido o rigurosamente restringido a fin de proteger la salud humana o el medio ambiente no debe efectuarse sin la correspondiente autorización, en caso de que esta sea obligatoria, o en contra de la decisión de la autoridad nacional designada del país importador.</t>
        </is>
      </c>
      <c r="AH261" s="2" t="inlineStr">
        <is>
          <t>eelnevalt teatatud nõusolek|
PIC</t>
        </is>
      </c>
      <c r="AI261" s="2" t="inlineStr">
        <is>
          <t>3|
3</t>
        </is>
      </c>
      <c r="AJ261" s="2" t="inlineStr">
        <is>
          <t xml:space="preserve">|
</t>
        </is>
      </c>
      <c r="AK261" t="inlineStr">
        <is>
          <t>printsiip, mille kohaselt kemikaali teelesaatmine ei või toimuda ilma eelneva kokkuleppeta või importiva maa pädeva riigiasutuse otsuse vastaselt</t>
        </is>
      </c>
      <c r="AL261" s="2" t="inlineStr">
        <is>
          <t>PIC|
ilmoitettu ennakkosuostumus</t>
        </is>
      </c>
      <c r="AM261" s="2" t="inlineStr">
        <is>
          <t>3|
3</t>
        </is>
      </c>
      <c r="AN261" s="2" t="inlineStr">
        <is>
          <t xml:space="preserve">|
</t>
        </is>
      </c>
      <c r="AO261" t="inlineStr">
        <is>
          <t/>
        </is>
      </c>
      <c r="AP261" s="2" t="inlineStr">
        <is>
          <t>consentement préalable en connaissance de cause|
PIC</t>
        </is>
      </c>
      <c r="AQ261" s="2" t="inlineStr">
        <is>
          <t>4|
4</t>
        </is>
      </c>
      <c r="AR261" s="2" t="inlineStr">
        <is>
          <t xml:space="preserve">preferred|
</t>
        </is>
      </c>
      <c r="AS261" t="inlineStr">
        <is>
          <t>principe selon lequel le transport international d'un produit chimique interdit ou strictement réglementé en vue de la protection de la santé humaine ou de l'environnement ne peut se faire sans l'autorisation correspondante dans les cas où celle-ci est requise, ni contrairement à la décision de l'autorité nationale désignée du pays d'importation</t>
        </is>
      </c>
      <c r="AT261" s="2" t="inlineStr">
        <is>
          <t>toiliú feasach roimh ré|
PIC</t>
        </is>
      </c>
      <c r="AU261" s="2" t="inlineStr">
        <is>
          <t>3|
3</t>
        </is>
      </c>
      <c r="AV261" s="2" t="inlineStr">
        <is>
          <t xml:space="preserve">|
</t>
        </is>
      </c>
      <c r="AW261" t="inlineStr">
        <is>
          <t/>
        </is>
      </c>
      <c r="AX261" t="inlineStr">
        <is>
          <t/>
        </is>
      </c>
      <c r="AY261" t="inlineStr">
        <is>
          <t/>
        </is>
      </c>
      <c r="AZ261" t="inlineStr">
        <is>
          <t/>
        </is>
      </c>
      <c r="BA261" t="inlineStr">
        <is>
          <t/>
        </is>
      </c>
      <c r="BB261" s="2" t="inlineStr">
        <is>
          <t>előzetes tájékoztatáson alapuló jóváhagyás</t>
        </is>
      </c>
      <c r="BC261" s="2" t="inlineStr">
        <is>
          <t>4</t>
        </is>
      </c>
      <c r="BD261" s="2" t="inlineStr">
        <is>
          <t/>
        </is>
      </c>
      <c r="BE261" t="inlineStr">
        <is>
          <t/>
        </is>
      </c>
      <c r="BF261" s="2" t="inlineStr">
        <is>
          <t>PIC|
previo assenso informato</t>
        </is>
      </c>
      <c r="BG261" s="2" t="inlineStr">
        <is>
          <t>3|
3</t>
        </is>
      </c>
      <c r="BH261" s="2" t="inlineStr">
        <is>
          <t xml:space="preserve">|
</t>
        </is>
      </c>
      <c r="BI261" t="inlineStr">
        <is>
          <t>principio secondo il quale le spedizioni internazionali di prodotti chimici vietati o soggetti a rigorose restrizioni per motivi di protezione della salute umana o dell'ambiente non possono essere effettuate senza relativa autorizzazione</t>
        </is>
      </c>
      <c r="BJ261" s="2" t="inlineStr">
        <is>
          <t>sutikimas, apie kurį pranešama iš anksto</t>
        </is>
      </c>
      <c r="BK261" s="2" t="inlineStr">
        <is>
          <t>3</t>
        </is>
      </c>
      <c r="BL261" s="2" t="inlineStr">
        <is>
          <t/>
        </is>
      </c>
      <c r="BM261" t="inlineStr">
        <is>
          <t/>
        </is>
      </c>
      <c r="BN261" s="2" t="inlineStr">
        <is>
          <t>&lt;i&gt;PIC&lt;/i&gt;|
iepriekš norunāta piekrišana</t>
        </is>
      </c>
      <c r="BO261" s="2" t="inlineStr">
        <is>
          <t>3|
3</t>
        </is>
      </c>
      <c r="BP261" s="2" t="inlineStr">
        <is>
          <t xml:space="preserve">|
</t>
        </is>
      </c>
      <c r="BQ261" t="inlineStr">
        <is>
          <t/>
        </is>
      </c>
      <c r="BR261" s="2" t="inlineStr">
        <is>
          <t>kunsens infurmat minn qabel</t>
        </is>
      </c>
      <c r="BS261" s="2" t="inlineStr">
        <is>
          <t>3</t>
        </is>
      </c>
      <c r="BT261" s="2" t="inlineStr">
        <is>
          <t/>
        </is>
      </c>
      <c r="BU261" t="inlineStr">
        <is>
          <t/>
        </is>
      </c>
      <c r="BV261" s="2" t="inlineStr">
        <is>
          <t>PIC|
voorafgaande geïnformeerde toestemming</t>
        </is>
      </c>
      <c r="BW261" s="2" t="inlineStr">
        <is>
          <t>3|
3</t>
        </is>
      </c>
      <c r="BX261" s="2" t="inlineStr">
        <is>
          <t xml:space="preserve">|
</t>
        </is>
      </c>
      <c r="BY261" t="inlineStr">
        <is>
          <t>beginsel dat internationaal transport van chemische stoffen die met het oog op de bescherming van de gezondheid van de mens of het milieu verboden of aan strenge beperkingen onderworpen zijn, niet zonder toestemming - voor zover deze is vereist - of in strijd met het besluit van de aangewezen nationale autoriteit van het land van invoer mag geschieden</t>
        </is>
      </c>
      <c r="BZ261" s="2" t="inlineStr">
        <is>
          <t>zgoda po uprzednim poinformowaniu|
PIC</t>
        </is>
      </c>
      <c r="CA261" s="2" t="inlineStr">
        <is>
          <t>3|
3</t>
        </is>
      </c>
      <c r="CB261" s="2" t="inlineStr">
        <is>
          <t xml:space="preserve">|
</t>
        </is>
      </c>
      <c r="CC261" t="inlineStr">
        <is>
          <t/>
        </is>
      </c>
      <c r="CD261" s="2" t="inlineStr">
        <is>
          <t>PIC|
consentimento prévio esclarecido|
prévia informação e consentimento|
consentimento prévio informado</t>
        </is>
      </c>
      <c r="CE261" s="2" t="inlineStr">
        <is>
          <t>3|
3|
3|
3</t>
        </is>
      </c>
      <c r="CF261" s="2" t="inlineStr">
        <is>
          <t xml:space="preserve">|
|
|
</t>
        </is>
      </c>
      <c r="CG261" t="inlineStr">
        <is>
          <t>Princípio de que a expedição internacional de um produto químico proibido ou sujeito a utilização restrita com o objetivo de proteger a saúde humana ou o ambiente não pode ser efetuada sem autorização, quando esta exista, ou contrariando a decisão da autoridade nacional designada do país de importação.</t>
        </is>
      </c>
      <c r="CH261" s="2" t="inlineStr">
        <is>
          <t>procedură de consimțământ prealabil în cunoștință de cauză</t>
        </is>
      </c>
      <c r="CI261" s="2" t="inlineStr">
        <is>
          <t>4</t>
        </is>
      </c>
      <c r="CJ261" s="2" t="inlineStr">
        <is>
          <t/>
        </is>
      </c>
      <c r="CK261" t="inlineStr">
        <is>
          <t/>
        </is>
      </c>
      <c r="CL261" s="2" t="inlineStr">
        <is>
          <t>predbežný súhlas po predchádzajúcom ohlásení|
PIC</t>
        </is>
      </c>
      <c r="CM261" s="2" t="inlineStr">
        <is>
          <t>3|
3</t>
        </is>
      </c>
      <c r="CN261" s="2" t="inlineStr">
        <is>
          <t xml:space="preserve">|
</t>
        </is>
      </c>
      <c r="CO261" t="inlineStr">
        <is>
          <t/>
        </is>
      </c>
      <c r="CP261" s="2" t="inlineStr">
        <is>
          <t>soglasje po predhodnem obveščanju|
PIC</t>
        </is>
      </c>
      <c r="CQ261" s="2" t="inlineStr">
        <is>
          <t>3|
3</t>
        </is>
      </c>
      <c r="CR261" s="2" t="inlineStr">
        <is>
          <t xml:space="preserve">|
</t>
        </is>
      </c>
      <c r="CS261" t="inlineStr">
        <is>
          <t/>
        </is>
      </c>
      <c r="CT261" s="2" t="inlineStr">
        <is>
          <t>PIC|
förhandsgodkännande sedan information lämnats</t>
        </is>
      </c>
      <c r="CU261" s="2" t="inlineStr">
        <is>
          <t>3|
3</t>
        </is>
      </c>
      <c r="CV261" s="2" t="inlineStr">
        <is>
          <t xml:space="preserve">|
</t>
        </is>
      </c>
      <c r="CW261" t="inlineStr">
        <is>
          <t>principen att en internationell transport av kemikalier som är förbjudna eller underkastade stränga restriktioner till skydd för människors hälsa eller för miljön endast får ske om den ansvariga nationella myndigheten i importlandet har medgett det, om avtal om detta finns, eller om det inte står i strid mot beslut som fattats av denna myndighet</t>
        </is>
      </c>
    </row>
    <row r="262">
      <c r="A262" s="1" t="str">
        <f>HYPERLINK("https://iate.europa.eu/entry/result/790010/all", "790010")</f>
        <v>790010</v>
      </c>
      <c r="B262" t="inlineStr">
        <is>
          <t>PRODUCTION, TECHNOLOGY AND RESEARCH</t>
        </is>
      </c>
      <c r="C262" t="inlineStr">
        <is>
          <t>PRODUCTION, TECHNOLOGY AND RESEARCH|research and intellectual property|intellectual property</t>
        </is>
      </c>
      <c r="D262" t="inlineStr">
        <is>
          <t>yes</t>
        </is>
      </c>
      <c r="E262" t="inlineStr">
        <is>
          <t/>
        </is>
      </c>
      <c r="F262" s="2" t="inlineStr">
        <is>
          <t>патентопритежател</t>
        </is>
      </c>
      <c r="G262" s="2" t="inlineStr">
        <is>
          <t>3</t>
        </is>
      </c>
      <c r="H262" s="2" t="inlineStr">
        <is>
          <t/>
        </is>
      </c>
      <c r="I262" t="inlineStr">
        <is>
          <t>лице, на което от патентно ведомство е издаден индивидуален правен акт, който му дава право за ограничен период (като правило 20 години) да не допуска други лица да изработват, ползват или продават изобретението му без негово разрешение в държавите, за които е издаден въпросният акт</t>
        </is>
      </c>
      <c r="J262" s="2" t="inlineStr">
        <is>
          <t>majitel patentu</t>
        </is>
      </c>
      <c r="K262" s="2" t="inlineStr">
        <is>
          <t>3</t>
        </is>
      </c>
      <c r="L262" s="2" t="inlineStr">
        <is>
          <t/>
        </is>
      </c>
      <c r="M262" t="inlineStr">
        <is>
          <t>osoba, jíž byl přiznán právní nárok, který dává původcům vynálezů právo bránit po omezenou dobu (obvykle 20 let) jiným osobám v tom, aby v zemích, pro něž byl právní nárok přiznán, jejich vynález bez jejich svolení vyráběly, užívaly nebo prodávaly</t>
        </is>
      </c>
      <c r="N262" s="2" t="inlineStr">
        <is>
          <t>patentindehaver|
patenthaver|
indehaver af et patent</t>
        </is>
      </c>
      <c r="O262" s="2" t="inlineStr">
        <is>
          <t>4|
4|
4</t>
        </is>
      </c>
      <c r="P262" s="2" t="inlineStr">
        <is>
          <t xml:space="preserve">|
|
</t>
        </is>
      </c>
      <c r="Q262" t="inlineStr">
        <is>
          <t>Den, der opnår retten til at forbyde andre at producere, markedsføre og sælge den patenterede opfindelse.</t>
        </is>
      </c>
      <c r="R262" s="2" t="inlineStr">
        <is>
          <t>Patentinhaber|
Inhaber eines Patents</t>
        </is>
      </c>
      <c r="S262" s="2" t="inlineStr">
        <is>
          <t>3|
2</t>
        </is>
      </c>
      <c r="T262" s="2" t="inlineStr">
        <is>
          <t xml:space="preserve">|
</t>
        </is>
      </c>
      <c r="U262" t="inlineStr">
        <is>
          <t>Person, der das Patent zusteht</t>
        </is>
      </c>
      <c r="V262" s="2" t="inlineStr">
        <is>
          <t>δικαιούχος διπλώματος ευρεσιτεχνίας|
κάτοχος διπλώματος ευρεσιτεχνίας</t>
        </is>
      </c>
      <c r="W262" s="2" t="inlineStr">
        <is>
          <t>4|
3</t>
        </is>
      </c>
      <c r="X262" s="2" t="inlineStr">
        <is>
          <t xml:space="preserve">|
</t>
        </is>
      </c>
      <c r="Y262" t="inlineStr">
        <is>
          <t/>
        </is>
      </c>
      <c r="Z262" s="2" t="inlineStr">
        <is>
          <t>patentee|
patent proprietor|
holder of the patent|
patent holder|
proprietor of the patent</t>
        </is>
      </c>
      <c r="AA262" s="2" t="inlineStr">
        <is>
          <t>3|
3|
1|
3|
1</t>
        </is>
      </c>
      <c r="AB262" s="2" t="inlineStr">
        <is>
          <t xml:space="preserve">|
|
|
|
</t>
        </is>
      </c>
      <c r="AC262" t="inlineStr">
        <is>
          <t>person who has been granted a legal title that gives inventors the right, for a limited period (usually 20 years), to prevent others from making, using or selling their invention without their permission in the countries for which that legal title has been granted</t>
        </is>
      </c>
      <c r="AD262" s="2" t="inlineStr">
        <is>
          <t>propietario de la patente|
titular de la patente</t>
        </is>
      </c>
      <c r="AE262" s="2" t="inlineStr">
        <is>
          <t>3|
3</t>
        </is>
      </c>
      <c r="AF262" s="2" t="inlineStr">
        <is>
          <t xml:space="preserve">|
</t>
        </is>
      </c>
      <c r="AG262" t="inlineStr">
        <is>
          <t>Persona beneficiaria de los derechos que concede la patente</t>
        </is>
      </c>
      <c r="AH262" s="2" t="inlineStr">
        <is>
          <t>patendiomanik</t>
        </is>
      </c>
      <c r="AI262" s="2" t="inlineStr">
        <is>
          <t>3</t>
        </is>
      </c>
      <c r="AJ262" s="2" t="inlineStr">
        <is>
          <t/>
        </is>
      </c>
      <c r="AK262" t="inlineStr">
        <is>
          <t>isik, kellel on ainuõigus patendiga kaitstud leiutisele</t>
        </is>
      </c>
      <c r="AL262" s="2" t="inlineStr">
        <is>
          <t>patentinhaltija|
patenttioikeuden haltija</t>
        </is>
      </c>
      <c r="AM262" s="2" t="inlineStr">
        <is>
          <t>3|
3</t>
        </is>
      </c>
      <c r="AN262" s="2" t="inlineStr">
        <is>
          <t xml:space="preserve">|
</t>
        </is>
      </c>
      <c r="AO262" t="inlineStr">
        <is>
          <t/>
        </is>
      </c>
      <c r="AP262" s="2" t="inlineStr">
        <is>
          <t>propriétaire du brevet|
titulaire du brevet|
détenteur du brevet</t>
        </is>
      </c>
      <c r="AQ262" s="2" t="inlineStr">
        <is>
          <t>3|
3|
3</t>
        </is>
      </c>
      <c r="AR262" s="2" t="inlineStr">
        <is>
          <t xml:space="preserve">|
|
</t>
        </is>
      </c>
      <c r="AS262" t="inlineStr">
        <is>
          <t>Personne qui détient les droits de propriété industrielle conférés par la délivrance d'un brevet.</t>
        </is>
      </c>
      <c r="AT262" s="2" t="inlineStr">
        <is>
          <t>sealbhóir na paitinne|
dílseánach na paitinne</t>
        </is>
      </c>
      <c r="AU262" s="2" t="inlineStr">
        <is>
          <t>3|
3</t>
        </is>
      </c>
      <c r="AV262" s="2" t="inlineStr">
        <is>
          <t xml:space="preserve">|
</t>
        </is>
      </c>
      <c r="AW262" t="inlineStr">
        <is>
          <t/>
        </is>
      </c>
      <c r="AX262" s="2" t="inlineStr">
        <is>
          <t>nositelj patenta|
vlasnik patenta|
nositelj patenta</t>
        </is>
      </c>
      <c r="AY262" s="2" t="inlineStr">
        <is>
          <t>3|
3|
3</t>
        </is>
      </c>
      <c r="AZ262" s="2" t="inlineStr">
        <is>
          <t xml:space="preserve">|
|
</t>
        </is>
      </c>
      <c r="BA262" t="inlineStr">
        <is>
          <t/>
        </is>
      </c>
      <c r="BB262" s="2" t="inlineStr">
        <is>
          <t>szabadalmas|
a szabadalom jogosultja</t>
        </is>
      </c>
      <c r="BC262" s="2" t="inlineStr">
        <is>
          <t>4|
4</t>
        </is>
      </c>
      <c r="BD262" s="2" t="inlineStr">
        <is>
          <t xml:space="preserve">|
</t>
        </is>
      </c>
      <c r="BE262" t="inlineStr">
        <is>
          <t>A szabadalom (&lt;a href="/entry/result/161507/all" id="ENTRY_TO_ENTRY_CONVERTER" target="_blank"&gt;IATE:161507&lt;/a&gt; ) jogosultja az, akinek a szabadalmi oltalom alapján kizárólagos joga van a találmány hasznosítására.</t>
        </is>
      </c>
      <c r="BF262" s="2" t="inlineStr">
        <is>
          <t>titolare del brevetto</t>
        </is>
      </c>
      <c r="BG262" s="2" t="inlineStr">
        <is>
          <t>3</t>
        </is>
      </c>
      <c r="BH262" s="2" t="inlineStr">
        <is>
          <t/>
        </is>
      </c>
      <c r="BI262" t="inlineStr">
        <is>
          <t>persona o soggetto giuridico a cui è intestato il brevetto, e che in virtù di ciò è titolato ad esercitare la privativa ad esso connessa</t>
        </is>
      </c>
      <c r="BJ262" s="2" t="inlineStr">
        <is>
          <t>patento savininkas</t>
        </is>
      </c>
      <c r="BK262" s="2" t="inlineStr">
        <is>
          <t>4</t>
        </is>
      </c>
      <c r="BL262" s="2" t="inlineStr">
        <is>
          <t/>
        </is>
      </c>
      <c r="BM262" t="inlineStr">
        <is>
          <t/>
        </is>
      </c>
      <c r="BN262" s="2" t="inlineStr">
        <is>
          <t>patenta īpašnieks</t>
        </is>
      </c>
      <c r="BO262" s="2" t="inlineStr">
        <is>
          <t>2</t>
        </is>
      </c>
      <c r="BP262" s="2" t="inlineStr">
        <is>
          <t/>
        </is>
      </c>
      <c r="BQ262" t="inlineStr">
        <is>
          <t/>
        </is>
      </c>
      <c r="BR262" s="2" t="inlineStr">
        <is>
          <t>propjetarju tal-privattiva</t>
        </is>
      </c>
      <c r="BS262" s="2" t="inlineStr">
        <is>
          <t>3</t>
        </is>
      </c>
      <c r="BT262" s="2" t="inlineStr">
        <is>
          <t/>
        </is>
      </c>
      <c r="BU262" t="inlineStr">
        <is>
          <t>persuna li ngħatat titolu legali li jagħti lill-inventuri d-dritt, għal perijodu limitat (normalment 20 sena), li jipprevjenu lil oħrajn milli jagħmlu, jużaw jew ibiegħu l-invenzjoni tagħhom mingħajr il-permess tagħhom fil-pajjiżi li għalihom ikun ingħata dak it-titolu legali</t>
        </is>
      </c>
      <c r="BV262" s="2" t="inlineStr">
        <is>
          <t>octrooihouder</t>
        </is>
      </c>
      <c r="BW262" s="2" t="inlineStr">
        <is>
          <t>3</t>
        </is>
      </c>
      <c r="BX262" s="2" t="inlineStr">
        <is>
          <t/>
        </is>
      </c>
      <c r="BY262" t="inlineStr">
        <is>
          <t>persoon of onderneming waaraan de rechten verbonden aan een octrooi zijn toegekend.</t>
        </is>
      </c>
      <c r="BZ262" s="2" t="inlineStr">
        <is>
          <t>właściciel patentu|
uprawniony z patentu</t>
        </is>
      </c>
      <c r="CA262" s="2" t="inlineStr">
        <is>
          <t>3|
3</t>
        </is>
      </c>
      <c r="CB262" s="2" t="inlineStr">
        <is>
          <t xml:space="preserve">preferred|
</t>
        </is>
      </c>
      <c r="CC262" t="inlineStr">
        <is>
          <t/>
        </is>
      </c>
      <c r="CD262" s="2" t="inlineStr">
        <is>
          <t>titular da patente|
proprietário da patente</t>
        </is>
      </c>
      <c r="CE262" s="2" t="inlineStr">
        <is>
          <t>4|
3</t>
        </is>
      </c>
      <c r="CF262" s="2" t="inlineStr">
        <is>
          <t xml:space="preserve">|
</t>
        </is>
      </c>
      <c r="CG262" t="inlineStr">
        <is>
          <t>Pessoa que detém os direitos de propriedade intelectual conferidos pela concessão de uma &lt;i&gt;&lt;b&gt;patente&lt;/b&gt;&lt;/i&gt; [ &lt;a href="/entry/result/1615107/all" id="ENTRY_TO_ENTRY_CONVERTER" target="_blank"&gt;IATE:1615107&lt;/a&gt; ].</t>
        </is>
      </c>
      <c r="CH262" s="2" t="inlineStr">
        <is>
          <t>proprietar de brevet|
titular de brevet|
deținător de brevet</t>
        </is>
      </c>
      <c r="CI262" s="2" t="inlineStr">
        <is>
          <t>3|
3|
3</t>
        </is>
      </c>
      <c r="CJ262" s="2" t="inlineStr">
        <is>
          <t xml:space="preserve">|
|
</t>
        </is>
      </c>
      <c r="CK262" t="inlineStr">
        <is>
          <t>Persoana fizică sau juridică căreia îi aparține dreptul conferit prin brevet.</t>
        </is>
      </c>
      <c r="CL262" s="2" t="inlineStr">
        <is>
          <t>majiteľ patentu</t>
        </is>
      </c>
      <c r="CM262" s="2" t="inlineStr">
        <is>
          <t>3</t>
        </is>
      </c>
      <c r="CN262" s="2" t="inlineStr">
        <is>
          <t/>
        </is>
      </c>
      <c r="CO262" t="inlineStr">
        <is>
          <t>právnická osoba alebo fyzická osoba zapísaná ako majiteľ v patentovom registri úradu</t>
        </is>
      </c>
      <c r="CP262" s="2" t="inlineStr">
        <is>
          <t>nosilec patenta|
imetnik patenta</t>
        </is>
      </c>
      <c r="CQ262" s="2" t="inlineStr">
        <is>
          <t>3|
3</t>
        </is>
      </c>
      <c r="CR262" s="2" t="inlineStr">
        <is>
          <t xml:space="preserve">|
</t>
        </is>
      </c>
      <c r="CS262" t="inlineStr">
        <is>
          <t/>
        </is>
      </c>
      <c r="CT262" s="2" t="inlineStr">
        <is>
          <t>patenthavare</t>
        </is>
      </c>
      <c r="CU262" s="2" t="inlineStr">
        <is>
          <t>3</t>
        </is>
      </c>
      <c r="CV262" s="2" t="inlineStr">
        <is>
          <t/>
        </is>
      </c>
      <c r="CW262" t="inlineStr">
        <is>
          <t>Innehavare av rätten till ett patent.</t>
        </is>
      </c>
    </row>
    <row r="263">
      <c r="A263" s="1" t="str">
        <f>HYPERLINK("https://iate.europa.eu/entry/result/874057/all", "874057")</f>
        <v>874057</v>
      </c>
      <c r="B263" t="inlineStr">
        <is>
          <t>EDUCATION AND COMMUNICATIONS</t>
        </is>
      </c>
      <c r="C263" t="inlineStr">
        <is>
          <t>EDUCATION AND COMMUNICATIONS|communications|communications systems;EDUCATION AND COMMUNICATIONS|information technology and data processing</t>
        </is>
      </c>
      <c r="D263" t="inlineStr">
        <is>
          <t>yes</t>
        </is>
      </c>
      <c r="E263" t="inlineStr">
        <is>
          <t/>
        </is>
      </c>
      <c r="F263" s="2" t="inlineStr">
        <is>
          <t>IDA|
електронен обмен на информация между администрациите</t>
        </is>
      </c>
      <c r="G263" s="2" t="inlineStr">
        <is>
          <t>3|
3</t>
        </is>
      </c>
      <c r="H263" s="2" t="inlineStr">
        <is>
          <t xml:space="preserve">|
</t>
        </is>
      </c>
      <c r="I263" t="inlineStr">
        <is>
          <t/>
        </is>
      </c>
      <c r="J263" t="inlineStr">
        <is>
          <t/>
        </is>
      </c>
      <c r="K263" t="inlineStr">
        <is>
          <t/>
        </is>
      </c>
      <c r="L263" t="inlineStr">
        <is>
          <t/>
        </is>
      </c>
      <c r="M263" t="inlineStr">
        <is>
          <t/>
        </is>
      </c>
      <c r="N263" s="2" t="inlineStr">
        <is>
          <t>telematisk dataudveksling mellem administrationer|
dataudveksling mellem administrationerne|
IDA|
tværeuropæisk datanet mellem administrationer</t>
        </is>
      </c>
      <c r="O263" s="2" t="inlineStr">
        <is>
          <t>3|
4|
4|
3</t>
        </is>
      </c>
      <c r="P263" s="2" t="inlineStr">
        <is>
          <t xml:space="preserve">|
|
|
</t>
        </is>
      </c>
      <c r="Q263" t="inlineStr">
        <is>
          <t/>
        </is>
      </c>
      <c r="R263" s="2" t="inlineStr">
        <is>
          <t>Datenaustausch zwischen Verwaltungen|
IDA</t>
        </is>
      </c>
      <c r="S263" s="2" t="inlineStr">
        <is>
          <t>3|
3</t>
        </is>
      </c>
      <c r="T263" s="2" t="inlineStr">
        <is>
          <t xml:space="preserve">|
</t>
        </is>
      </c>
      <c r="U263" t="inlineStr">
        <is>
          <t/>
        </is>
      </c>
      <c r="V263" s="2" t="inlineStr">
        <is>
          <t>ανταλλαγή δεδομένων μεταξύ δημοσίων διοικήσεων|
ανταλλαγή στοιχείων μεταξύ δημοσίων διοικήσεων|
IDA|
ανταλλαγή δεδομένων μεταξύ των διοικήσεων</t>
        </is>
      </c>
      <c r="W263" s="2" t="inlineStr">
        <is>
          <t>1|
3|
3|
1</t>
        </is>
      </c>
      <c r="X263" s="2" t="inlineStr">
        <is>
          <t xml:space="preserve">|
|
|
</t>
        </is>
      </c>
      <c r="Y263" t="inlineStr">
        <is>
          <t/>
        </is>
      </c>
      <c r="Z263" s="2" t="inlineStr">
        <is>
          <t>Telematic Interchange of Data between Administrations|
interchange of data between administrations|
IDA</t>
        </is>
      </c>
      <c r="AA263" s="2" t="inlineStr">
        <is>
          <t>1|
3|
3</t>
        </is>
      </c>
      <c r="AB263" s="2" t="inlineStr">
        <is>
          <t xml:space="preserve">|
|
</t>
        </is>
      </c>
      <c r="AC263" t="inlineStr">
        <is>
          <t/>
        </is>
      </c>
      <c r="AD263" s="2" t="inlineStr">
        <is>
          <t>Intercambio de datos entre administraciones|
IDA</t>
        </is>
      </c>
      <c r="AE263" s="2" t="inlineStr">
        <is>
          <t>3|
3</t>
        </is>
      </c>
      <c r="AF263" s="2" t="inlineStr">
        <is>
          <t xml:space="preserve">|
</t>
        </is>
      </c>
      <c r="AG263" t="inlineStr">
        <is>
          <t/>
        </is>
      </c>
      <c r="AH263" t="inlineStr">
        <is>
          <t/>
        </is>
      </c>
      <c r="AI263" t="inlineStr">
        <is>
          <t/>
        </is>
      </c>
      <c r="AJ263" t="inlineStr">
        <is>
          <t/>
        </is>
      </c>
      <c r="AK263" t="inlineStr">
        <is>
          <t/>
        </is>
      </c>
      <c r="AL263" s="2" t="inlineStr">
        <is>
          <t>IDA|
hallintojen välinen telemaattinen tietojenvaihto</t>
        </is>
      </c>
      <c r="AM263" s="2" t="inlineStr">
        <is>
          <t>3|
3</t>
        </is>
      </c>
      <c r="AN263" s="2" t="inlineStr">
        <is>
          <t xml:space="preserve">|
</t>
        </is>
      </c>
      <c r="AO263" t="inlineStr">
        <is>
          <t>Ohjelman tavoitteena on edistää jäsenvaltioiden ja/tai Euroopan unionin toimielinten hallintojen välisen telemaattisen tietojenvaihdon Euroopan laajuisten verkkojen kehittämistä ja käyttöönottoa.</t>
        </is>
      </c>
      <c r="AP263" s="2" t="inlineStr">
        <is>
          <t>échange télématique de données entre administrations|
échange de données entre administrations|
IDA</t>
        </is>
      </c>
      <c r="AQ263" s="2" t="inlineStr">
        <is>
          <t>1|
3|
3</t>
        </is>
      </c>
      <c r="AR263" s="2" t="inlineStr">
        <is>
          <t xml:space="preserve">|
|
</t>
        </is>
      </c>
      <c r="AS263" t="inlineStr">
        <is>
          <t/>
        </is>
      </c>
      <c r="AT263" s="2" t="inlineStr">
        <is>
          <t>IDA|
idirmhalartú sonraí idir lucht riaracháin</t>
        </is>
      </c>
      <c r="AU263" s="2" t="inlineStr">
        <is>
          <t>3|
3</t>
        </is>
      </c>
      <c r="AV263" s="2" t="inlineStr">
        <is>
          <t xml:space="preserve">|
</t>
        </is>
      </c>
      <c r="AW263" t="inlineStr">
        <is>
          <t/>
        </is>
      </c>
      <c r="AX263" t="inlineStr">
        <is>
          <t/>
        </is>
      </c>
      <c r="AY263" t="inlineStr">
        <is>
          <t/>
        </is>
      </c>
      <c r="AZ263" t="inlineStr">
        <is>
          <t/>
        </is>
      </c>
      <c r="BA263" t="inlineStr">
        <is>
          <t/>
        </is>
      </c>
      <c r="BB263" t="inlineStr">
        <is>
          <t/>
        </is>
      </c>
      <c r="BC263" t="inlineStr">
        <is>
          <t/>
        </is>
      </c>
      <c r="BD263" t="inlineStr">
        <is>
          <t/>
        </is>
      </c>
      <c r="BE263" t="inlineStr">
        <is>
          <t/>
        </is>
      </c>
      <c r="BF263" s="2" t="inlineStr">
        <is>
          <t>trasmissione di dati tra amministrazioni|
IDA|
trasmissione telematica di dati tra amministrazioni|
trasmissione elettronica di dati fra amministrazioni</t>
        </is>
      </c>
      <c r="BG263" s="2" t="inlineStr">
        <is>
          <t>1|
3|
3|
3</t>
        </is>
      </c>
      <c r="BH263" s="2" t="inlineStr">
        <is>
          <t xml:space="preserve">|
|
|
</t>
        </is>
      </c>
      <c r="BI263" t="inlineStr">
        <is>
          <t>Programma inteso a facilitare lo sviluppo e l'attuazione operativa di reti telematiche transeuropee di scambi di dati tra le amministrazioni degli Stati membri e/o le istituzioni europee.</t>
        </is>
      </c>
      <c r="BJ263" t="inlineStr">
        <is>
          <t/>
        </is>
      </c>
      <c r="BK263" t="inlineStr">
        <is>
          <t/>
        </is>
      </c>
      <c r="BL263" t="inlineStr">
        <is>
          <t/>
        </is>
      </c>
      <c r="BM263" t="inlineStr">
        <is>
          <t/>
        </is>
      </c>
      <c r="BN263" t="inlineStr">
        <is>
          <t/>
        </is>
      </c>
      <c r="BO263" t="inlineStr">
        <is>
          <t/>
        </is>
      </c>
      <c r="BP263" t="inlineStr">
        <is>
          <t/>
        </is>
      </c>
      <c r="BQ263" t="inlineStr">
        <is>
          <t/>
        </is>
      </c>
      <c r="BR263" t="inlineStr">
        <is>
          <t/>
        </is>
      </c>
      <c r="BS263" t="inlineStr">
        <is>
          <t/>
        </is>
      </c>
      <c r="BT263" t="inlineStr">
        <is>
          <t/>
        </is>
      </c>
      <c r="BU263" t="inlineStr">
        <is>
          <t/>
        </is>
      </c>
      <c r="BV263" s="2" t="inlineStr">
        <is>
          <t>gegevensuitwisseling tussen overheidsdiensten|
uitwisseling van gegevens tussen overheidsdiensten|
IDA</t>
        </is>
      </c>
      <c r="BW263" s="2" t="inlineStr">
        <is>
          <t>3|
1|
3</t>
        </is>
      </c>
      <c r="BX263" s="2" t="inlineStr">
        <is>
          <t xml:space="preserve">|
|
</t>
        </is>
      </c>
      <c r="BY263" t="inlineStr">
        <is>
          <t/>
        </is>
      </c>
      <c r="BZ263" s="2" t="inlineStr">
        <is>
          <t>IDA|
wymiana danych między administracjami</t>
        </is>
      </c>
      <c r="CA263" s="2" t="inlineStr">
        <is>
          <t>3|
3</t>
        </is>
      </c>
      <c r="CB263" s="2" t="inlineStr">
        <is>
          <t xml:space="preserve">|
</t>
        </is>
      </c>
      <c r="CC263" t="inlineStr">
        <is>
          <t/>
        </is>
      </c>
      <c r="CD263" s="2" t="inlineStr">
        <is>
          <t>IDA|
Transferência de Dados entre Administrações</t>
        </is>
      </c>
      <c r="CE263" s="2" t="inlineStr">
        <is>
          <t>3|
3</t>
        </is>
      </c>
      <c r="CF263" s="2" t="inlineStr">
        <is>
          <t xml:space="preserve">|
</t>
        </is>
      </c>
      <c r="CG263" t="inlineStr">
        <is>
          <t>Acção plurianual comunitária de transferência de dados entre administrações, destinada a fornecer apoio aos projectos de interesse comum de transferências telemáticas entre administrações na Comunidade e a assegurar a interoperabilidade das redes e das aplicações telemáticas.&lt;br&gt;A primeira fase do programa (&lt;b&gt;IDA I&lt;/b&gt;) foi lançada em 1995 com a aprovação da Decisão 95/468/CE e contribuiu para a implantação de redes telemáticas importantes em domínios como o emprego, a saúde, a agricultura, a estatística e a concorrência. A segunda fase (&lt;b&gt;IDA II&lt;/b&gt;), lançada em 1999, apoia a execução de projectos de interesse comum em domínios como a União Económica e Monetária (UEM), a defesa do consumidor, a saúde e os transportes.</t>
        </is>
      </c>
      <c r="CH263" t="inlineStr">
        <is>
          <t/>
        </is>
      </c>
      <c r="CI263" t="inlineStr">
        <is>
          <t/>
        </is>
      </c>
      <c r="CJ263" t="inlineStr">
        <is>
          <t/>
        </is>
      </c>
      <c r="CK263" t="inlineStr">
        <is>
          <t/>
        </is>
      </c>
      <c r="CL263" t="inlineStr">
        <is>
          <t/>
        </is>
      </c>
      <c r="CM263" t="inlineStr">
        <is>
          <t/>
        </is>
      </c>
      <c r="CN263" t="inlineStr">
        <is>
          <t/>
        </is>
      </c>
      <c r="CO263" t="inlineStr">
        <is>
          <t/>
        </is>
      </c>
      <c r="CP263" t="inlineStr">
        <is>
          <t/>
        </is>
      </c>
      <c r="CQ263" t="inlineStr">
        <is>
          <t/>
        </is>
      </c>
      <c r="CR263" t="inlineStr">
        <is>
          <t/>
        </is>
      </c>
      <c r="CS263" t="inlineStr">
        <is>
          <t/>
        </is>
      </c>
      <c r="CT263" s="2" t="inlineStr">
        <is>
          <t>IDA|
(program för) informationsutbyte mellan förvaltningar</t>
        </is>
      </c>
      <c r="CU263" s="2" t="inlineStr">
        <is>
          <t>2|
2</t>
        </is>
      </c>
      <c r="CV263" s="2" t="inlineStr">
        <is>
          <t xml:space="preserve">|
</t>
        </is>
      </c>
      <c r="CW263" t="inlineStr">
        <is>
          <t/>
        </is>
      </c>
    </row>
    <row r="264">
      <c r="A264" s="1" t="str">
        <f>HYPERLINK("https://iate.europa.eu/entry/result/1697153/all", "1697153")</f>
        <v>1697153</v>
      </c>
      <c r="B264" t="inlineStr">
        <is>
          <t>LAW;PRODUCTION, TECHNOLOGY AND RESEARCH</t>
        </is>
      </c>
      <c r="C264" t="inlineStr">
        <is>
          <t>LAW|criminal law|offence;PRODUCTION, TECHNOLOGY AND RESEARCH|research and intellectual property|intellectual property</t>
        </is>
      </c>
      <c r="D264" t="inlineStr">
        <is>
          <t>yes</t>
        </is>
      </c>
      <c r="E264" t="inlineStr">
        <is>
          <t/>
        </is>
      </c>
      <c r="F264" s="2" t="inlineStr">
        <is>
          <t>фалшифициране</t>
        </is>
      </c>
      <c r="G264" s="2" t="inlineStr">
        <is>
          <t>3</t>
        </is>
      </c>
      <c r="H264" s="2" t="inlineStr">
        <is>
          <t/>
        </is>
      </c>
      <c r="I264" t="inlineStr">
        <is>
          <t>производството на стоки и поставянето на регистриран отличителен знак върху тях, без съгласието на неговия притежател, както и копирането или имитирането на различни продукти, чиито външен вид или форма, или съставна част, представляват регистриран обект на интелектуална собственост</t>
        </is>
      </c>
      <c r="J264" s="2" t="inlineStr">
        <is>
          <t>padělání</t>
        </is>
      </c>
      <c r="K264" s="2" t="inlineStr">
        <is>
          <t>3</t>
        </is>
      </c>
      <c r="L264" s="2" t="inlineStr">
        <is>
          <t/>
        </is>
      </c>
      <c r="M264" t="inlineStr">
        <is>
          <t>mj. výroba a prodej výrobků neoprávněně označených ochrannou známkou, k níž přísluší výhradní právo jinému, nebo známkou s ní zaměnitelnou</t>
        </is>
      </c>
      <c r="N264" s="2" t="inlineStr">
        <is>
          <t>efterligning|
forfalskning</t>
        </is>
      </c>
      <c r="O264" s="2" t="inlineStr">
        <is>
          <t>3|
3</t>
        </is>
      </c>
      <c r="P264" s="2" t="inlineStr">
        <is>
          <t xml:space="preserve">|
</t>
        </is>
      </c>
      <c r="Q264" t="inlineStr">
        <is>
          <t/>
        </is>
      </c>
      <c r="R264" s="2" t="inlineStr">
        <is>
          <t>Nachahmung|
betrügerische Nachahmung</t>
        </is>
      </c>
      <c r="S264" s="2" t="inlineStr">
        <is>
          <t>3|
3</t>
        </is>
      </c>
      <c r="T264" s="2" t="inlineStr">
        <is>
          <t xml:space="preserve">|
</t>
        </is>
      </c>
      <c r="U264" t="inlineStr">
        <is>
          <t/>
        </is>
      </c>
      <c r="V264" s="2" t="inlineStr">
        <is>
          <t>παραχάραξη|
μίμηση|
αντιγραφή</t>
        </is>
      </c>
      <c r="W264" s="2" t="inlineStr">
        <is>
          <t>3|
3|
3</t>
        </is>
      </c>
      <c r="X264" s="2" t="inlineStr">
        <is>
          <t xml:space="preserve">|
|
</t>
        </is>
      </c>
      <c r="Y264" t="inlineStr">
        <is>
          <t/>
        </is>
      </c>
      <c r="Z264" s="2" t="inlineStr">
        <is>
          <t>counterfeiting</t>
        </is>
      </c>
      <c r="AA264" s="2" t="inlineStr">
        <is>
          <t>3</t>
        </is>
      </c>
      <c r="AB264" s="2" t="inlineStr">
        <is>
          <t/>
        </is>
      </c>
      <c r="AC264" t="inlineStr">
        <is>
          <t>unauthorised representation of a registered trademark carried on goods identical or similar to goods for which the trademark is registered, with a view to deceiving the purchaser into believing that he/she is buying the original goods</t>
        </is>
      </c>
      <c r="AD264" s="2" t="inlineStr">
        <is>
          <t>falsificación</t>
        </is>
      </c>
      <c r="AE264" s="2" t="inlineStr">
        <is>
          <t>3</t>
        </is>
      </c>
      <c r="AF264" s="2" t="inlineStr">
        <is>
          <t/>
        </is>
      </c>
      <c r="AG264" t="inlineStr">
        <is>
          <t>Fabricación de una mercancía, incluido su embalaje, que lleve apuesta sin autorización una marca de fábrica o de comercio idéntica a la marca válidamente registrada para tales mercancías, o que no pueda distinguirse en sus aspectos esenciales de esa marca, y que de ese modo lesione los derechos que al titular de la marca de que se trate otorga la legislación.</t>
        </is>
      </c>
      <c r="AH264" s="2" t="inlineStr">
        <is>
          <t>võltsimine</t>
        </is>
      </c>
      <c r="AI264" s="2" t="inlineStr">
        <is>
          <t>3</t>
        </is>
      </c>
      <c r="AJ264" s="2" t="inlineStr">
        <is>
          <t/>
        </is>
      </c>
      <c r="AK264" t="inlineStr">
        <is>
          <t/>
        </is>
      </c>
      <c r="AL264" s="2" t="inlineStr">
        <is>
          <t>väärentäminen</t>
        </is>
      </c>
      <c r="AM264" s="2" t="inlineStr">
        <is>
          <t>3</t>
        </is>
      </c>
      <c r="AN264" s="2" t="inlineStr">
        <is>
          <t/>
        </is>
      </c>
      <c r="AO264" t="inlineStr">
        <is>
          <t/>
        </is>
      </c>
      <c r="AP264" s="2" t="inlineStr">
        <is>
          <t>contrefaçon</t>
        </is>
      </c>
      <c r="AQ264" s="2" t="inlineStr">
        <is>
          <t>3</t>
        </is>
      </c>
      <c r="AR264" s="2" t="inlineStr">
        <is>
          <t/>
        </is>
      </c>
      <c r="AS264" t="inlineStr">
        <is>
          <t>imitation frauduleuse ou fabrication d'une chose au préjudice de celui qui avait seul le droit de la fabriquer ou de la reproduire</t>
        </is>
      </c>
      <c r="AT264" s="2" t="inlineStr">
        <is>
          <t>góchumadh</t>
        </is>
      </c>
      <c r="AU264" s="2" t="inlineStr">
        <is>
          <t>3</t>
        </is>
      </c>
      <c r="AV264" s="2" t="inlineStr">
        <is>
          <t/>
        </is>
      </c>
      <c r="AW264" t="inlineStr">
        <is>
          <t/>
        </is>
      </c>
      <c r="AX264" s="2" t="inlineStr">
        <is>
          <t>krivotvorenje</t>
        </is>
      </c>
      <c r="AY264" s="2" t="inlineStr">
        <is>
          <t>3</t>
        </is>
      </c>
      <c r="AZ264" s="2" t="inlineStr">
        <is>
          <t/>
        </is>
      </c>
      <c r="BA264" t="inlineStr">
        <is>
          <t>u pravu, izradba lažnih ili neistinitih isprava i drugih predmeta radi obmane drugih</t>
        </is>
      </c>
      <c r="BB264" s="2" t="inlineStr">
        <is>
          <t>iparjogvédelmi jogok megsértése</t>
        </is>
      </c>
      <c r="BC264" s="2" t="inlineStr">
        <is>
          <t>4</t>
        </is>
      </c>
      <c r="BD264" s="2" t="inlineStr">
        <is>
          <t/>
        </is>
      </c>
      <c r="BE264" t="inlineStr">
        <is>
          <t>terméknek már engedélyezett (vagy az eredetihez megtévesztően hasonló) márkanév és logó alatt történő gyártása és értékesítése az erre vonatkozó jog megszerzése nélkül</t>
        </is>
      </c>
      <c r="BF264" s="2" t="inlineStr">
        <is>
          <t>contraffazione</t>
        </is>
      </c>
      <c r="BG264" s="2" t="inlineStr">
        <is>
          <t>3</t>
        </is>
      </c>
      <c r="BH264" s="2" t="inlineStr">
        <is>
          <t/>
        </is>
      </c>
      <c r="BI264" t="inlineStr">
        <is>
          <t>realizzazione di un oggetto con caratteristiche funzionali e strutturali identiche a quelle di un altro oggetto tutelato mediante la registrazione di marchio, brevetto o simili, in modo da rendere i due oggetti confondibili</t>
        </is>
      </c>
      <c r="BJ264" s="2" t="inlineStr">
        <is>
          <t>klastojimas|
padirbinėjimas</t>
        </is>
      </c>
      <c r="BK264" s="2" t="inlineStr">
        <is>
          <t>3|
3</t>
        </is>
      </c>
      <c r="BL264" s="2" t="inlineStr">
        <is>
          <t xml:space="preserve">|
</t>
        </is>
      </c>
      <c r="BM264" t="inlineStr">
        <is>
          <t/>
        </is>
      </c>
      <c r="BN264" s="2" t="inlineStr">
        <is>
          <t>viltošana</t>
        </is>
      </c>
      <c r="BO264" s="2" t="inlineStr">
        <is>
          <t>3</t>
        </is>
      </c>
      <c r="BP264" s="2" t="inlineStr">
        <is>
          <t/>
        </is>
      </c>
      <c r="BQ264" t="inlineStr">
        <is>
          <t>pazīstamu firmu preču atdarināšana, viltošana vai savu ražojumu pārdošana ar svešām prečzīmēm</t>
        </is>
      </c>
      <c r="BR264" s="2" t="inlineStr">
        <is>
          <t>kontrafazzjoni</t>
        </is>
      </c>
      <c r="BS264" s="2" t="inlineStr">
        <is>
          <t>3</t>
        </is>
      </c>
      <c r="BT264" s="2" t="inlineStr">
        <is>
          <t>preferred</t>
        </is>
      </c>
      <c r="BU264" t="inlineStr">
        <is>
          <t>manifattura ta' prodotti, spiss ta' kwalità inferjuri, u l-bejgħ tagħhom bħala prodotti ta' marka kummerċjali partikolari mingħajr l-awtorizzazzjoni ta' sid il-marka kummerċjali</t>
        </is>
      </c>
      <c r="BV264" s="2" t="inlineStr">
        <is>
          <t>namaak van producten|
namaking|
namaak</t>
        </is>
      </c>
      <c r="BW264" s="2" t="inlineStr">
        <is>
          <t>3|
2|
3</t>
        </is>
      </c>
      <c r="BX264" s="2" t="inlineStr">
        <is>
          <t xml:space="preserve">|
|
</t>
        </is>
      </c>
      <c r="BY264" t="inlineStr">
        <is>
          <t>namaken van creaties en tekens die beschermd zijn door intellectuele rechten en/of het opzetten van een handel in deze nagemaakte producten</t>
        </is>
      </c>
      <c r="BZ264" s="2" t="inlineStr">
        <is>
          <t>podrabianie produktów|
podrabianie</t>
        </is>
      </c>
      <c r="CA264" s="2" t="inlineStr">
        <is>
          <t>3|
3</t>
        </is>
      </c>
      <c r="CB264" s="2" t="inlineStr">
        <is>
          <t xml:space="preserve">|
</t>
        </is>
      </c>
      <c r="CC264" t="inlineStr">
        <is>
          <t/>
        </is>
      </c>
      <c r="CD264" s="2" t="inlineStr">
        <is>
          <t>contrafação|
falsificação</t>
        </is>
      </c>
      <c r="CE264" s="2" t="inlineStr">
        <is>
          <t>3|
3</t>
        </is>
      </c>
      <c r="CF264" s="2" t="inlineStr">
        <is>
          <t>|
admitted</t>
        </is>
      </c>
      <c r="CG264" t="inlineStr">
        <is>
          <t>Imitação ou reprodução, de forma fraudulenta, de uma coisa com prejuízo do seu autor ou inventor.</t>
        </is>
      </c>
      <c r="CH264" s="2" t="inlineStr">
        <is>
          <t>contrafacere</t>
        </is>
      </c>
      <c r="CI264" s="2" t="inlineStr">
        <is>
          <t>3</t>
        </is>
      </c>
      <c r="CJ264" s="2" t="inlineStr">
        <is>
          <t/>
        </is>
      </c>
      <c r="CK264" t="inlineStr">
        <is>
          <t>o violare adusă drepturilor de creație intelectuală și în unele cazuri reproducerea ilicită a produselor purtătoare de drepturi</t>
        </is>
      </c>
      <c r="CL264" s="2" t="inlineStr">
        <is>
          <t>falšovanie</t>
        </is>
      </c>
      <c r="CM264" s="2" t="inlineStr">
        <is>
          <t>3</t>
        </is>
      </c>
      <c r="CN264" s="2" t="inlineStr">
        <is>
          <t/>
        </is>
      </c>
      <c r="CO264" t="inlineStr">
        <is>
          <t/>
        </is>
      </c>
      <c r="CP264" s="2" t="inlineStr">
        <is>
          <t>ponarejanje</t>
        </is>
      </c>
      <c r="CQ264" s="2" t="inlineStr">
        <is>
          <t>3</t>
        </is>
      </c>
      <c r="CR264" s="2" t="inlineStr">
        <is>
          <t/>
        </is>
      </c>
      <c r="CS264" t="inlineStr">
        <is>
          <t>praksa proizvajanja izdelkov, pogosto podrejene kakovosti, in njihova prodaja pod imenom blagovne znamke brez dovoljenja lastnika</t>
        </is>
      </c>
      <c r="CT264" s="2" t="inlineStr">
        <is>
          <t>varumärkesförfalskning</t>
        </is>
      </c>
      <c r="CU264" s="2" t="inlineStr">
        <is>
          <t>2</t>
        </is>
      </c>
      <c r="CV264" s="2" t="inlineStr">
        <is>
          <t/>
        </is>
      </c>
      <c r="CW264" t="inlineStr">
        <is>
          <t/>
        </is>
      </c>
    </row>
    <row r="265">
      <c r="A265" s="1" t="str">
        <f>HYPERLINK("https://iate.europa.eu/entry/result/3575072/all", "3575072")</f>
        <v>3575072</v>
      </c>
      <c r="B265" t="inlineStr">
        <is>
          <t>PRODUCTION, TECHNOLOGY AND RESEARCH</t>
        </is>
      </c>
      <c r="C265" t="inlineStr">
        <is>
          <t>PRODUCTION, TECHNOLOGY AND RESEARCH|research and intellectual property|intellectual property</t>
        </is>
      </c>
      <c r="D265" t="inlineStr">
        <is>
          <t>yes</t>
        </is>
      </c>
      <c r="E265" t="inlineStr">
        <is>
          <t/>
        </is>
      </c>
      <c r="F265" t="inlineStr">
        <is>
          <t/>
        </is>
      </c>
      <c r="G265" t="inlineStr">
        <is>
          <t/>
        </is>
      </c>
      <c r="H265" t="inlineStr">
        <is>
          <t/>
        </is>
      </c>
      <c r="I265" t="inlineStr">
        <is>
          <t/>
        </is>
      </c>
      <c r="J265" t="inlineStr">
        <is>
          <t/>
        </is>
      </c>
      <c r="K265" t="inlineStr">
        <is>
          <t/>
        </is>
      </c>
      <c r="L265" t="inlineStr">
        <is>
          <t/>
        </is>
      </c>
      <c r="M265" t="inlineStr">
        <is>
          <t/>
        </is>
      </c>
      <c r="N265" t="inlineStr">
        <is>
          <t/>
        </is>
      </c>
      <c r="O265" t="inlineStr">
        <is>
          <t/>
        </is>
      </c>
      <c r="P265" t="inlineStr">
        <is>
          <t/>
        </is>
      </c>
      <c r="Q265" t="inlineStr">
        <is>
          <t/>
        </is>
      </c>
      <c r="R265" t="inlineStr">
        <is>
          <t/>
        </is>
      </c>
      <c r="S265" t="inlineStr">
        <is>
          <t/>
        </is>
      </c>
      <c r="T265" t="inlineStr">
        <is>
          <t/>
        </is>
      </c>
      <c r="U265" t="inlineStr">
        <is>
          <t/>
        </is>
      </c>
      <c r="V265" t="inlineStr">
        <is>
          <t/>
        </is>
      </c>
      <c r="W265" t="inlineStr">
        <is>
          <t/>
        </is>
      </c>
      <c r="X265" t="inlineStr">
        <is>
          <t/>
        </is>
      </c>
      <c r="Y265" t="inlineStr">
        <is>
          <t/>
        </is>
      </c>
      <c r="Z265" s="2" t="inlineStr">
        <is>
          <t>patent troll</t>
        </is>
      </c>
      <c r="AA265" s="2" t="inlineStr">
        <is>
          <t>3</t>
        </is>
      </c>
      <c r="AB265" s="2" t="inlineStr">
        <is>
          <t/>
        </is>
      </c>
      <c r="AC265" t="inlineStr">
        <is>
          <t>a company or a person that obtains the rights to one or more patents in order to profit by means of licensing or litigation, rather than by producing its own goods or services</t>
        </is>
      </c>
      <c r="AD265" t="inlineStr">
        <is>
          <t/>
        </is>
      </c>
      <c r="AE265" t="inlineStr">
        <is>
          <t/>
        </is>
      </c>
      <c r="AF265" t="inlineStr">
        <is>
          <t/>
        </is>
      </c>
      <c r="AG265" t="inlineStr">
        <is>
          <t/>
        </is>
      </c>
      <c r="AH265" t="inlineStr">
        <is>
          <t/>
        </is>
      </c>
      <c r="AI265" t="inlineStr">
        <is>
          <t/>
        </is>
      </c>
      <c r="AJ265" t="inlineStr">
        <is>
          <t/>
        </is>
      </c>
      <c r="AK265" t="inlineStr">
        <is>
          <t/>
        </is>
      </c>
      <c r="AL265" t="inlineStr">
        <is>
          <t/>
        </is>
      </c>
      <c r="AM265" t="inlineStr">
        <is>
          <t/>
        </is>
      </c>
      <c r="AN265" t="inlineStr">
        <is>
          <t/>
        </is>
      </c>
      <c r="AO265" t="inlineStr">
        <is>
          <t/>
        </is>
      </c>
      <c r="AP265" t="inlineStr">
        <is>
          <t/>
        </is>
      </c>
      <c r="AQ265" t="inlineStr">
        <is>
          <t/>
        </is>
      </c>
      <c r="AR265" t="inlineStr">
        <is>
          <t/>
        </is>
      </c>
      <c r="AS265" t="inlineStr">
        <is>
          <t/>
        </is>
      </c>
      <c r="AT265" t="inlineStr">
        <is>
          <t/>
        </is>
      </c>
      <c r="AU265" t="inlineStr">
        <is>
          <t/>
        </is>
      </c>
      <c r="AV265" t="inlineStr">
        <is>
          <t/>
        </is>
      </c>
      <c r="AW265" t="inlineStr">
        <is>
          <t/>
        </is>
      </c>
      <c r="AX265" t="inlineStr">
        <is>
          <t/>
        </is>
      </c>
      <c r="AY265" t="inlineStr">
        <is>
          <t/>
        </is>
      </c>
      <c r="AZ265" t="inlineStr">
        <is>
          <t/>
        </is>
      </c>
      <c r="BA265" t="inlineStr">
        <is>
          <t/>
        </is>
      </c>
      <c r="BB265" t="inlineStr">
        <is>
          <t/>
        </is>
      </c>
      <c r="BC265" t="inlineStr">
        <is>
          <t/>
        </is>
      </c>
      <c r="BD265" t="inlineStr">
        <is>
          <t/>
        </is>
      </c>
      <c r="BE265" t="inlineStr">
        <is>
          <t/>
        </is>
      </c>
      <c r="BF265" t="inlineStr">
        <is>
          <t/>
        </is>
      </c>
      <c r="BG265" t="inlineStr">
        <is>
          <t/>
        </is>
      </c>
      <c r="BH265" t="inlineStr">
        <is>
          <t/>
        </is>
      </c>
      <c r="BI265" t="inlineStr">
        <is>
          <t/>
        </is>
      </c>
      <c r="BJ265" t="inlineStr">
        <is>
          <t/>
        </is>
      </c>
      <c r="BK265" t="inlineStr">
        <is>
          <t/>
        </is>
      </c>
      <c r="BL265" t="inlineStr">
        <is>
          <t/>
        </is>
      </c>
      <c r="BM265" t="inlineStr">
        <is>
          <t/>
        </is>
      </c>
      <c r="BN265" s="2" t="inlineStr">
        <is>
          <t>patentu trollis</t>
        </is>
      </c>
      <c r="BO265" s="2" t="inlineStr">
        <is>
          <t>2</t>
        </is>
      </c>
      <c r="BP265" s="2" t="inlineStr">
        <is>
          <t/>
        </is>
      </c>
      <c r="BQ265" t="inlineStr">
        <is>
          <t>uzņēmums, kas iegūst patenttiesības, neplānojot jebkad izstrādāt vai izmantot attiecīgo produktu vai pakalpojumu, nolūkā gūt ienākumus tiesas procesos par attiecīgo patenttiesību pārkāpumiem vai arī mazināt konkurenci</t>
        </is>
      </c>
      <c r="BR265" t="inlineStr">
        <is>
          <t/>
        </is>
      </c>
      <c r="BS265" t="inlineStr">
        <is>
          <t/>
        </is>
      </c>
      <c r="BT265" t="inlineStr">
        <is>
          <t/>
        </is>
      </c>
      <c r="BU265" t="inlineStr">
        <is>
          <t/>
        </is>
      </c>
      <c r="BV265" t="inlineStr">
        <is>
          <t/>
        </is>
      </c>
      <c r="BW265" t="inlineStr">
        <is>
          <t/>
        </is>
      </c>
      <c r="BX265" t="inlineStr">
        <is>
          <t/>
        </is>
      </c>
      <c r="BY265" t="inlineStr">
        <is>
          <t/>
        </is>
      </c>
      <c r="BZ265" s="2" t="inlineStr">
        <is>
          <t>troll patentowy</t>
        </is>
      </c>
      <c r="CA265" s="2" t="inlineStr">
        <is>
          <t>3</t>
        </is>
      </c>
      <c r="CB265" s="2" t="inlineStr">
        <is>
          <t/>
        </is>
      </c>
      <c r="CC265" t="inlineStr">
        <is>
          <t>podmiot, który niczego nie produkuje ani nie zajmuje się działalnością badawczą, a patenty wykorzystuje jedynie do uzyskiwania opłat licencyjnych lub odszkodowań</t>
        </is>
      </c>
      <c r="CD265" t="inlineStr">
        <is>
          <t/>
        </is>
      </c>
      <c r="CE265" t="inlineStr">
        <is>
          <t/>
        </is>
      </c>
      <c r="CF265" t="inlineStr">
        <is>
          <t/>
        </is>
      </c>
      <c r="CG265" t="inlineStr">
        <is>
          <t/>
        </is>
      </c>
      <c r="CH265" t="inlineStr">
        <is>
          <t/>
        </is>
      </c>
      <c r="CI265" t="inlineStr">
        <is>
          <t/>
        </is>
      </c>
      <c r="CJ265" t="inlineStr">
        <is>
          <t/>
        </is>
      </c>
      <c r="CK265" t="inlineStr">
        <is>
          <t/>
        </is>
      </c>
      <c r="CL265" t="inlineStr">
        <is>
          <t/>
        </is>
      </c>
      <c r="CM265" t="inlineStr">
        <is>
          <t/>
        </is>
      </c>
      <c r="CN265" t="inlineStr">
        <is>
          <t/>
        </is>
      </c>
      <c r="CO265" t="inlineStr">
        <is>
          <t/>
        </is>
      </c>
      <c r="CP265" t="inlineStr">
        <is>
          <t/>
        </is>
      </c>
      <c r="CQ265" t="inlineStr">
        <is>
          <t/>
        </is>
      </c>
      <c r="CR265" t="inlineStr">
        <is>
          <t/>
        </is>
      </c>
      <c r="CS265" t="inlineStr">
        <is>
          <t/>
        </is>
      </c>
      <c r="CT265" t="inlineStr">
        <is>
          <t/>
        </is>
      </c>
      <c r="CU265" t="inlineStr">
        <is>
          <t/>
        </is>
      </c>
      <c r="CV265" t="inlineStr">
        <is>
          <t/>
        </is>
      </c>
      <c r="CW265" t="inlineStr">
        <is>
          <t/>
        </is>
      </c>
    </row>
    <row r="266">
      <c r="A266" s="1" t="str">
        <f>HYPERLINK("https://iate.europa.eu/entry/result/769723/all", "769723")</f>
        <v>769723</v>
      </c>
      <c r="B266" t="inlineStr">
        <is>
          <t>PRODUCTION, TECHNOLOGY AND RESEARCH</t>
        </is>
      </c>
      <c r="C266" t="inlineStr">
        <is>
          <t>PRODUCTION, TECHNOLOGY AND RESEARCH|research and intellectual property|intellectual property</t>
        </is>
      </c>
      <c r="D266" t="inlineStr">
        <is>
          <t>yes</t>
        </is>
      </c>
      <c r="E266" t="inlineStr">
        <is>
          <t/>
        </is>
      </c>
      <c r="F266" s="2" t="inlineStr">
        <is>
          <t>декларация за приоритет|
искане за установяване на приоритет</t>
        </is>
      </c>
      <c r="G266" s="2" t="inlineStr">
        <is>
          <t>3|
2</t>
        </is>
      </c>
      <c r="H266" s="2" t="inlineStr">
        <is>
          <t xml:space="preserve">|
</t>
        </is>
      </c>
      <c r="I266" t="inlineStr">
        <is>
          <t>декларация, с която лицето, искащо регистрация на патент или търговска марка, се позовава на приоритета на подадена предходна заявка със същия предмет</t>
        </is>
      </c>
      <c r="J266" s="2" t="inlineStr">
        <is>
          <t>prohlášení o právu přednosti|
uplatnění práva přednosti</t>
        </is>
      </c>
      <c r="K266" s="2" t="inlineStr">
        <is>
          <t>3|
3</t>
        </is>
      </c>
      <c r="L266" s="2" t="inlineStr">
        <is>
          <t xml:space="preserve">|
</t>
        </is>
      </c>
      <c r="M266" t="inlineStr">
        <is>
          <t>prohlášení učiněné na základě žádosti o patent na vynález (přihlášku vynálezu), o užitný vzor, oprůmyslový vzor nebo model, o tovární nebo obchodní známku v jedné z unijních zemí, na níž je uvedeno datum a která zakládá prioritní právo</t>
        </is>
      </c>
      <c r="N266" s="2" t="inlineStr">
        <is>
          <t>prioritetserklæring|
påberåbelse af prioritet</t>
        </is>
      </c>
      <c r="O266" s="2" t="inlineStr">
        <is>
          <t>4|
4</t>
        </is>
      </c>
      <c r="P266" s="2" t="inlineStr">
        <is>
          <t xml:space="preserve">|
</t>
        </is>
      </c>
      <c r="Q266" t="inlineStr">
        <is>
          <t>Erklæring, der indgives sammen med ansøgningen om EU-varemærke og indeholder oplysning om dato, nummer og land for en evt. tidligere ansøgning.</t>
        </is>
      </c>
      <c r="R266" s="2" t="inlineStr">
        <is>
          <t>Prioritätserklärung|
Prioritätsanspruch</t>
        </is>
      </c>
      <c r="S266" s="2" t="inlineStr">
        <is>
          <t>3|
3</t>
        </is>
      </c>
      <c r="T266" s="2" t="inlineStr">
        <is>
          <t xml:space="preserve">|
</t>
        </is>
      </c>
      <c r="U266" t="inlineStr">
        <is>
          <t>bei der Anmeldung für ein Erfindungspatent, ein Gebrauchsmuster, ein gewerbliches Muster oder Modell, eine Fabrik- oder Handelsmarke abgegebene Erklärung, wonach für eine später erfolgte Anmeldung dieselben Prioritätsdaten gelten wie für (eine) frühere Anmeldung(en), sofern diese ordnungsgemäß und fristgerecht eingereicht wurde(n)</t>
        </is>
      </c>
      <c r="V266" s="2" t="inlineStr">
        <is>
          <t>δήλωση προτεραιότητας</t>
        </is>
      </c>
      <c r="W266" s="2" t="inlineStr">
        <is>
          <t>3</t>
        </is>
      </c>
      <c r="X266" s="2" t="inlineStr">
        <is>
          <t/>
        </is>
      </c>
      <c r="Y266" t="inlineStr">
        <is>
          <t/>
        </is>
      </c>
      <c r="Z266" s="2" t="inlineStr">
        <is>
          <t>claim to priority|
declaration of priority|
priority claim|
priority declaration|
declaration claiming priority</t>
        </is>
      </c>
      <c r="AA266" s="2" t="inlineStr">
        <is>
          <t>1|
3|
3|
1|
1</t>
        </is>
      </c>
      <c r="AB266" s="2" t="inlineStr">
        <is>
          <t xml:space="preserve">|
|
|
|
</t>
        </is>
      </c>
      <c r="AC266" t="inlineStr">
        <is>
          <t>statement made when applying for registration of a patent, utility model, industrial design or trademark, referring to the earlier filing of one or more applications for the same subject in another country, which permits the later application to enjoy the same effective date as the earlier application(s) where duly filed within the prescribed period</t>
        </is>
      </c>
      <c r="AD266" s="2" t="inlineStr">
        <is>
          <t>reivindicación de prioridad|
declaración de prioridad</t>
        </is>
      </c>
      <c r="AE266" s="2" t="inlineStr">
        <is>
          <t>3|
3</t>
        </is>
      </c>
      <c r="AF266" s="2" t="inlineStr">
        <is>
          <t xml:space="preserve">|
</t>
        </is>
      </c>
      <c r="AG266" t="inlineStr">
        <is>
          <t>Declaración que efectúa quien desea prevalerse del derecho de prioridad &lt;a href="/entry/result/870321/all" id="ENTRY_TO_ENTRY_CONVERTER" target="_blank"&gt;IATE:870321&lt;/a&gt; para depositar una segunda solicitud de patente de invención &lt;a href="/entry/result/1615107/all" id="ENTRY_TO_ENTRY_CONVERTER" target="_blank"&gt;IATE:1615107&lt;/a&gt; , de modelo de utilidad &lt;a href="/entry/result/783159/all" id="ENTRY_TO_ENTRY_CONVERTER" target="_blank"&gt;IATE:783159&lt;/a&gt; , de dibujo o modelo industrial, de marca de fábrica o de comercio &lt;a href="/entry/result/750857/all" id="ENTRY_TO_ENTRY_CONVERTER" target="_blank"&gt;IATE:750857&lt;/a&gt; , en países de la Unión de París &lt;a href="/entry/result/791328/all" id="ENTRY_TO_ENTRY_CONVERTER" target="_blank"&gt;IATE:791328&lt;/a&gt; idéntica a la depositada previa y regularmente uno de los países de dicha Unión. En tal caso, de respetarse los plazos previstos, se reconocería a ambas solicitudes, a todos los efectos, la fecha de presentación de la primera de ellas.</t>
        </is>
      </c>
      <c r="AH266" s="2" t="inlineStr">
        <is>
          <t>prioriteedinõue</t>
        </is>
      </c>
      <c r="AI266" s="2" t="inlineStr">
        <is>
          <t>3</t>
        </is>
      </c>
      <c r="AJ266" s="2" t="inlineStr">
        <is>
          <t/>
        </is>
      </c>
      <c r="AK266" t="inlineStr">
        <is>
          <t>Pariisi konventsioonist tulenev õigus pärast tööstusomandi kaitsetaotluse esitamist ühes Pariisi konventsiooni liikmesriigis nõuda esmase taotluse kuupäevaga prioriteeti teistes liikmesriikides, leiutisele järgneva 12 kuu jooksul, kaubamärgile ja tööstusdisainilahendusele 6 kuu jooksul</t>
        </is>
      </c>
      <c r="AL266" s="2" t="inlineStr">
        <is>
          <t>etuoikeusilmoitus|
etuoikeusvaatimus</t>
        </is>
      </c>
      <c r="AM266" s="2" t="inlineStr">
        <is>
          <t>2|
2</t>
        </is>
      </c>
      <c r="AN266" s="2" t="inlineStr">
        <is>
          <t xml:space="preserve">|
</t>
        </is>
      </c>
      <c r="AO266" t="inlineStr">
        <is>
          <t/>
        </is>
      </c>
      <c r="AP266" s="2" t="inlineStr">
        <is>
          <t>déclaration de priorité|
revendication de priorité</t>
        </is>
      </c>
      <c r="AQ266" s="2" t="inlineStr">
        <is>
          <t>3|
3</t>
        </is>
      </c>
      <c r="AR266" s="2" t="inlineStr">
        <is>
          <t xml:space="preserve">|
</t>
        </is>
      </c>
      <c r="AS266" t="inlineStr">
        <is>
          <t>déclaration effectuée dans une demande de brevet internationale et qui revendique la priorité d'une ou de plusieurs demandes antérieures déposées dans ou pour tout État partie à la Convention de Paris &lt;a href="/entry/result/777999/all" id="ENTRY_TO_ENTRY_CONVERTER" target="_blank"&gt;IATE:777999&lt;/a&gt; ou dans ou pour tout membre de l'OMC qui n'est pas partie à la Convention de Paris, indiquant la date de dépôt de chaque demande antérieure, le nom du ou des États dans lesquels elles ont été présentées et le(s) numéro(s) de dépôt</t>
        </is>
      </c>
      <c r="AT266" s="2" t="inlineStr">
        <is>
          <t>éileamh tosaíochta</t>
        </is>
      </c>
      <c r="AU266" s="2" t="inlineStr">
        <is>
          <t>3</t>
        </is>
      </c>
      <c r="AV266" s="2" t="inlineStr">
        <is>
          <t/>
        </is>
      </c>
      <c r="AW266" t="inlineStr">
        <is>
          <t/>
        </is>
      </c>
      <c r="AX266" s="2" t="inlineStr">
        <is>
          <t>pravo prvenstva|
izjava o pravu prvenstva</t>
        </is>
      </c>
      <c r="AY266" s="2" t="inlineStr">
        <is>
          <t>3|
3</t>
        </is>
      </c>
      <c r="AZ266" s="2" t="inlineStr">
        <is>
          <t xml:space="preserve">|
</t>
        </is>
      </c>
      <c r="BA266" t="inlineStr">
        <is>
          <t>izjava koja se podnosi prilikom podnošenja zahtjeva za registraciju patenta, korisnog modela, industrijskog dizajna ili žiga koja se odnosi na prethodno podnošenje jednog ili više zahtjeva za isti predmet u drugoj zemlji i omogućava da kasniji zahtjev počinje proizvoditi učinke na isti dan kad i raniji ako je propisno podnesen u propisanom roku</t>
        </is>
      </c>
      <c r="BB266" s="2" t="inlineStr">
        <is>
          <t>elsőbbségi nyilatkozat|
elsőbbségi igény</t>
        </is>
      </c>
      <c r="BC266" s="2" t="inlineStr">
        <is>
          <t>4|
4</t>
        </is>
      </c>
      <c r="BD266" s="2" t="inlineStr">
        <is>
          <t xml:space="preserve">|
</t>
        </is>
      </c>
      <c r="BE266" t="inlineStr">
        <is>
          <t>Találmány, használati minta, ipari minta, gyári vagy kereskedelmi védjegy bejelentője által tett nyilatkozat, amelynek alapján a bejelentőt és a ilyen bejelentő jogutódját meghatározott határidőkön belül ún. elsőbbségi jog illeti meg arra, hogy bejelentését a többi országban megtegye.</t>
        </is>
      </c>
      <c r="BF266" s="2" t="inlineStr">
        <is>
          <t>dichiarazione di priorità|
rivendicazione di priorità</t>
        </is>
      </c>
      <c r="BG266" s="2" t="inlineStr">
        <is>
          <t>4|
4</t>
        </is>
      </c>
      <c r="BH266" s="2" t="inlineStr">
        <is>
          <t xml:space="preserve">|
</t>
        </is>
      </c>
      <c r="BI266" t="inlineStr">
        <is>
          <t>dichiarazione effettuata in una domanda di brevetto internazionale che rivendica la priorità di una o più domande anteriori depositate per lo stesso oggetto in un altro Stato facente parte di una convenzione internazionale.</t>
        </is>
      </c>
      <c r="BJ266" s="2" t="inlineStr">
        <is>
          <t>prašymas dėl prioriteto|
pretenzija į prioritetą</t>
        </is>
      </c>
      <c r="BK266" s="2" t="inlineStr">
        <is>
          <t>3|
3</t>
        </is>
      </c>
      <c r="BL266" s="2" t="inlineStr">
        <is>
          <t xml:space="preserve">|
</t>
        </is>
      </c>
      <c r="BM266" t="inlineStr">
        <is>
          <t>paraiška, paduodama kartu su patento, naudingojo modelio, pramoninio dizaino ar prekių ženklo registravimo paraiška, kurioje nurodoma, kad dėl to paties subjekto anksčiau buvo pateikta paraiška kitoje šalyje, turinti teisingai įformintos nacionalinės paraiškos padavimo galią pagal tos šalies įstatymus</t>
        </is>
      </c>
      <c r="BN266" s="2" t="inlineStr">
        <is>
          <t>prioritātes deklarācija|
prioritātes prasība</t>
        </is>
      </c>
      <c r="BO266" s="2" t="inlineStr">
        <is>
          <t>2|
2</t>
        </is>
      </c>
      <c r="BP266" s="2" t="inlineStr">
        <is>
          <t xml:space="preserve">|
</t>
        </is>
      </c>
      <c r="BQ266" t="inlineStr">
        <is>
          <t>iesniedzot patenta pieteikumu veikts paziņojums par analogu patenta pieteikumu, kas iepriekš ir ticis iesniegts un atbilstoši reģistrēts citā valstī; šādu paziņojumu veic, lai attiecīgajam patentam piemērotu t.s. prioritātes datumu, kad analogais pieteikums ir iesniegts pirmo reizi</t>
        </is>
      </c>
      <c r="BR266" s="2" t="inlineStr">
        <is>
          <t>pretensjoni għal prijorità|
pretensjoni ta' prijorità</t>
        </is>
      </c>
      <c r="BS266" s="2" t="inlineStr">
        <is>
          <t>3|
3</t>
        </is>
      </c>
      <c r="BT266" s="2" t="inlineStr">
        <is>
          <t xml:space="preserve">|
</t>
        </is>
      </c>
      <c r="BU266" t="inlineStr">
        <is>
          <t>dikjarazzjoni dwar pretensjoni f'applikazzjoni internazzjonali għal prijorità rigward xi applikazzjonijiet preċedenti ppreżentati fi jew għal kwalunkwe stat li hu parti għall-Konvenzjoni ta' Pariġi dwar il-Protezzjoni tal-Proprjetà Industrijali ("Konvenzjoni ta' Pariġi") jew fi jew għal kwalunkwe Membru tal-Organizzazzjoni Dinjija tal-Kummerċ (WTO) li m'huwiex parti għall-Konvenzjoni ta' Pariġi għandha dejjem tindika d-data meta kienet ippreżentata l-applikazzjoni preċedenti, l-istat/i fejn kienet ippreżentata u n-numru/i tal-applikazzjoni li taħthom kienet ippreżentata</t>
        </is>
      </c>
      <c r="BV266" s="2" t="inlineStr">
        <is>
          <t>verklaring van voorrang</t>
        </is>
      </c>
      <c r="BW266" s="2" t="inlineStr">
        <is>
          <t>3</t>
        </is>
      </c>
      <c r="BX266" s="2" t="inlineStr">
        <is>
          <t/>
        </is>
      </c>
      <c r="BY266" t="inlineStr">
        <is>
          <t/>
        </is>
      </c>
      <c r="BZ266" s="2" t="inlineStr">
        <is>
          <t>oświadczenie o pierwszeństwie|
zastrzeżenie pierwszeństwa</t>
        </is>
      </c>
      <c r="CA266" s="2" t="inlineStr">
        <is>
          <t>3|
3</t>
        </is>
      </c>
      <c r="CB266" s="2" t="inlineStr">
        <is>
          <t xml:space="preserve">|
</t>
        </is>
      </c>
      <c r="CC266" t="inlineStr">
        <is>
          <t/>
        </is>
      </c>
      <c r="CD266" s="2" t="inlineStr">
        <is>
          <t>declaração de prioridade</t>
        </is>
      </c>
      <c r="CE266" s="2" t="inlineStr">
        <is>
          <t>3</t>
        </is>
      </c>
      <c r="CF266" s="2" t="inlineStr">
        <is>
          <t/>
        </is>
      </c>
      <c r="CG266" t="inlineStr">
        <is>
          <t/>
        </is>
      </c>
      <c r="CH266" s="2" t="inlineStr">
        <is>
          <t>cerere privind prioritatea|
declarație de prioritate|
declarație de invocare a dreptului de prioritate</t>
        </is>
      </c>
      <c r="CI266" s="2" t="inlineStr">
        <is>
          <t>3|
3|
3</t>
        </is>
      </c>
      <c r="CJ266" s="2" t="inlineStr">
        <is>
          <t xml:space="preserve">|
|
</t>
        </is>
      </c>
      <c r="CK266" t="inlineStr">
        <is>
          <t>declarație care poate fi inclusă în cererea de înregistrare a unui brevet, a unui desen sau model industrial sau a unei mărci, prin care se revendică o prioritate a unei cereri având același obiect depuse anterior într-o altă țară, astfel încât cererea curentă să beneficieze de aceeași dată a intrării în vigoare cu cea precedentă, dacă este depusă în termenul corespunzător</t>
        </is>
      </c>
      <c r="CL266" s="2" t="inlineStr">
        <is>
          <t>vyhlásenie o práve prednosti|
vyhlásenie o priorite</t>
        </is>
      </c>
      <c r="CM266" s="2" t="inlineStr">
        <is>
          <t>3|
3</t>
        </is>
      </c>
      <c r="CN266" s="2" t="inlineStr">
        <is>
          <t xml:space="preserve">|
</t>
        </is>
      </c>
      <c r="CO266" t="inlineStr">
        <is>
          <t>vyhlásenie vykonané na základe žiadosti (prihlášky) o patent na vynález (prihlášku vynálezu), o úžitkový vzor, o priemyslový vzor alebo model, o továrenskú alebo obchodnú známku v jednej z únijných krajín, na ktorej je uvedený dátum a ktorá sa používa na uplatnenie prioritného práva</t>
        </is>
      </c>
      <c r="CP266" s="2" t="inlineStr">
        <is>
          <t>izjava o prednosti pravici</t>
        </is>
      </c>
      <c r="CQ266" s="2" t="inlineStr">
        <is>
          <t>3</t>
        </is>
      </c>
      <c r="CR266" s="2" t="inlineStr">
        <is>
          <t/>
        </is>
      </c>
      <c r="CS266" t="inlineStr">
        <is>
          <t/>
        </is>
      </c>
      <c r="CT266" s="2" t="inlineStr">
        <is>
          <t>förklaring om prioritet|
begäran om prioritet</t>
        </is>
      </c>
      <c r="CU266" s="2" t="inlineStr">
        <is>
          <t>3|
3</t>
        </is>
      </c>
      <c r="CV266" s="2" t="inlineStr">
        <is>
          <t xml:space="preserve">|
</t>
        </is>
      </c>
      <c r="CW266" t="inlineStr">
        <is>
          <t/>
        </is>
      </c>
    </row>
    <row r="267">
      <c r="A267" s="1" t="str">
        <f>HYPERLINK("https://iate.europa.eu/entry/result/769811/all", "769811")</f>
        <v>769811</v>
      </c>
      <c r="B267" t="inlineStr">
        <is>
          <t>LAW;PRODUCTION, TECHNOLOGY AND RESEARCH</t>
        </is>
      </c>
      <c r="C267" t="inlineStr">
        <is>
          <t>LAW;PRODUCTION, TECHNOLOGY AND RESEARCH|research and intellectual property|intellectual property</t>
        </is>
      </c>
      <c r="D267" t="inlineStr">
        <is>
          <t>yes</t>
        </is>
      </c>
      <c r="E267" t="inlineStr">
        <is>
          <t/>
        </is>
      </c>
      <c r="F267" s="2" t="inlineStr">
        <is>
          <t>заявка за патент</t>
        </is>
      </c>
      <c r="G267" s="2" t="inlineStr">
        <is>
          <t>3</t>
        </is>
      </c>
      <c r="H267" s="2" t="inlineStr">
        <is>
          <t/>
        </is>
      </c>
      <c r="I267" t="inlineStr">
        <is>
          <t/>
        </is>
      </c>
      <c r="J267" s="2" t="inlineStr">
        <is>
          <t>patentová přihláška</t>
        </is>
      </c>
      <c r="K267" s="2" t="inlineStr">
        <is>
          <t>3</t>
        </is>
      </c>
      <c r="L267" s="2" t="inlineStr">
        <is>
          <t/>
        </is>
      </c>
      <c r="M267" t="inlineStr">
        <is>
          <t>žádost podaná příslušnému orgánu o právní nárok, který dává původcům vynálezů právo po omezenou dobu (obvykle 20 let) bránit jiným osobám v tom, aby v zemích, pro něž byl daný patent udělen, jejich vynález bez jejich svolení vyráběly, používaly nebo prodávaly</t>
        </is>
      </c>
      <c r="N267" s="2" t="inlineStr">
        <is>
          <t>patentansøgning</t>
        </is>
      </c>
      <c r="O267" s="2" t="inlineStr">
        <is>
          <t>4</t>
        </is>
      </c>
      <c r="P267" s="2" t="inlineStr">
        <is>
          <t/>
        </is>
      </c>
      <c r="Q267" t="inlineStr">
        <is>
          <t>"En patentansøgning består af en beskrivende del inklusiv figurer samt et eller flere patentkrav."</t>
        </is>
      </c>
      <c r="R267" s="2" t="inlineStr">
        <is>
          <t>Patentantrag|
Antrag auf Erteilung eines Patents|
Patentanmeldung</t>
        </is>
      </c>
      <c r="S267" s="2" t="inlineStr">
        <is>
          <t>3|
3|
3</t>
        </is>
      </c>
      <c r="T267" s="2" t="inlineStr">
        <is>
          <t xml:space="preserve">|
|
</t>
        </is>
      </c>
      <c r="U267" t="inlineStr">
        <is>
          <t>Antrag auf Patentschutz für eine Erfindung, der beim Europäischen Patentamt oder einem anderen Patentamt eingereicht wird</t>
        </is>
      </c>
      <c r="V267" s="2" t="inlineStr">
        <is>
          <t>αίτηση χορήγησης διπλώματος ευρεσιτεχνίας</t>
        </is>
      </c>
      <c r="W267" s="2" t="inlineStr">
        <is>
          <t>4</t>
        </is>
      </c>
      <c r="X267" s="2" t="inlineStr">
        <is>
          <t/>
        </is>
      </c>
      <c r="Y267" t="inlineStr">
        <is>
          <t/>
        </is>
      </c>
      <c r="Z267" s="2" t="inlineStr">
        <is>
          <t>patent application</t>
        </is>
      </c>
      <c r="AA267" s="2" t="inlineStr">
        <is>
          <t>3</t>
        </is>
      </c>
      <c r="AB267" s="2" t="inlineStr">
        <is>
          <t/>
        </is>
      </c>
      <c r="AC267" t="inlineStr">
        <is>
          <t>request filed with a competent authority, for a legal title that gives inventors the right, for a limited period (usually 20 years), to prevent others from making, using or selling their invention without their permission in the countries for which the legal title has been granted patent protection for an invention.</t>
        </is>
      </c>
      <c r="AD267" s="2" t="inlineStr">
        <is>
          <t>solicitud de patente</t>
        </is>
      </c>
      <c r="AE267" s="2" t="inlineStr">
        <is>
          <t>3</t>
        </is>
      </c>
      <c r="AF267" s="2" t="inlineStr">
        <is>
          <t/>
        </is>
      </c>
      <c r="AG267" t="inlineStr">
        <is>
          <t>Documento presentado ante la autoridad competente para que conceda una patente ( &lt;a href="/entry/result/1615107/all" id="ENTRY_TO_ENTRY_CONVERTER" target="_blank"&gt;IATE:1615107&lt;/a&gt; ), o sea la protección de un invento durante un plazo limitado.</t>
        </is>
      </c>
      <c r="AH267" s="2" t="inlineStr">
        <is>
          <t>patenditaotlus</t>
        </is>
      </c>
      <c r="AI267" s="2" t="inlineStr">
        <is>
          <t>3</t>
        </is>
      </c>
      <c r="AJ267" s="2" t="inlineStr">
        <is>
          <t/>
        </is>
      </c>
      <c r="AK267" t="inlineStr">
        <is>
          <t>kindlate reeglite kohaselt koostatud dokumentide kogum, mille leiutise autor või isik, kellel on õigus patenti taotleda, esitab 
&lt;i&gt;patendi&lt;/i&gt; (&lt;a href="/entry/result/1615107/all" id="ENTRY_TO_ENTRY_CONVERTER" target="_blank"&gt;IATE:1615107&lt;/a&gt; ) saamiseks 
&lt;i&gt;Patendiametile&lt;/i&gt; (&lt;a href="/entry/result/951232/all" id="ENTRY_TO_ENTRY_CONVERTER" target="_blank"&gt;IATE:951232&lt;/a&gt; )</t>
        </is>
      </c>
      <c r="AL267" s="2" t="inlineStr">
        <is>
          <t>patenttihakemus</t>
        </is>
      </c>
      <c r="AM267" s="2" t="inlineStr">
        <is>
          <t>3</t>
        </is>
      </c>
      <c r="AN267" s="2" t="inlineStr">
        <is>
          <t/>
        </is>
      </c>
      <c r="AO267" t="inlineStr">
        <is>
          <t>"Patenttihakemus koostuu (...) asiakirjasta, joka yleensä on (...) virallinen hakemuslomake, sekä keksinnön selityksestä, patenttivaatimuksista, tiivistelmästä ja mahdollisista piirustuksista."</t>
        </is>
      </c>
      <c r="AP267" s="2" t="inlineStr">
        <is>
          <t>demande de brevet</t>
        </is>
      </c>
      <c r="AQ267" s="2" t="inlineStr">
        <is>
          <t>4</t>
        </is>
      </c>
      <c r="AR267" s="2" t="inlineStr">
        <is>
          <t/>
        </is>
      </c>
      <c r="AS267" t="inlineStr">
        <is>
          <t>Demande visant à protéger une invention par un brevet. Elle peut être déposée auprès de l'OEB ou d'un office national de brevets.</t>
        </is>
      </c>
      <c r="AT267" s="2" t="inlineStr">
        <is>
          <t>iarratas ar phaitinn</t>
        </is>
      </c>
      <c r="AU267" s="2" t="inlineStr">
        <is>
          <t>3</t>
        </is>
      </c>
      <c r="AV267" s="2" t="inlineStr">
        <is>
          <t/>
        </is>
      </c>
      <c r="AW267" t="inlineStr">
        <is>
          <t/>
        </is>
      </c>
      <c r="AX267" s="2" t="inlineStr">
        <is>
          <t>patentna prijava</t>
        </is>
      </c>
      <c r="AY267" s="2" t="inlineStr">
        <is>
          <t>3</t>
        </is>
      </c>
      <c r="AZ267" s="2" t="inlineStr">
        <is>
          <t/>
        </is>
      </c>
      <c r="BA267" t="inlineStr">
        <is>
          <t/>
        </is>
      </c>
      <c r="BB267" s="2" t="inlineStr">
        <is>
          <t>szabadalmi bejelentés</t>
        </is>
      </c>
      <c r="BC267" s="2" t="inlineStr">
        <is>
          <t>4</t>
        </is>
      </c>
      <c r="BD267" s="2" t="inlineStr">
        <is>
          <t/>
        </is>
      </c>
      <c r="BE267" t="inlineStr">
        <is>
          <t/>
        </is>
      </c>
      <c r="BF267" s="2" t="inlineStr">
        <is>
          <t>domanda di brevetto</t>
        </is>
      </c>
      <c r="BG267" s="2" t="inlineStr">
        <is>
          <t>3</t>
        </is>
      </c>
      <c r="BH267" s="2" t="inlineStr">
        <is>
          <t/>
        </is>
      </c>
      <c r="BI267" t="inlineStr">
        <is>
          <t>richiesta inoltrata all'autorità competente, comprendente una descrizione completa dell'invenzione, le rivendicazioni sulle quali si fondano lo scopo e le finalità del brevetto, i relativi disegni, se necessari, la designazione dell'inventore ed un riassunto avente unicamente finalità di informazione tecnica, e intesa a determinare l'ambito legale del brevetto, descrivere la natura dell’invenzione, fornendo le istruzioni su come attuarla, fornire dati sull'inventore, sul titolare del brevetto ed altre informazioni legali</t>
        </is>
      </c>
      <c r="BJ267" s="2" t="inlineStr">
        <is>
          <t>patento paraiška</t>
        </is>
      </c>
      <c r="BK267" s="2" t="inlineStr">
        <is>
          <t>4</t>
        </is>
      </c>
      <c r="BL267" s="2" t="inlineStr">
        <is>
          <t/>
        </is>
      </c>
      <c r="BM267" t="inlineStr">
        <is>
          <t/>
        </is>
      </c>
      <c r="BN267" s="2" t="inlineStr">
        <is>
          <t>patenta pieteikums</t>
        </is>
      </c>
      <c r="BO267" s="2" t="inlineStr">
        <is>
          <t>3</t>
        </is>
      </c>
      <c r="BP267" s="2" t="inlineStr">
        <is>
          <t/>
        </is>
      </c>
      <c r="BQ267" t="inlineStr">
        <is>
          <t>patentu iestādei iesniedzams lūgums piešķirt patenta aizsardzību izgudrojumam</t>
        </is>
      </c>
      <c r="BR267" s="2" t="inlineStr">
        <is>
          <t>applikazzjoni għal privattiva</t>
        </is>
      </c>
      <c r="BS267" s="2" t="inlineStr">
        <is>
          <t>3</t>
        </is>
      </c>
      <c r="BT267" s="2" t="inlineStr">
        <is>
          <t/>
        </is>
      </c>
      <c r="BU267" t="inlineStr">
        <is>
          <t>talba mressqa quddiem awtorità kompetenti, għal titolu legali li jagħti lill-inventuri d-dritt, għal perijodu limitat (normalment 20 sena), li jipprevjenu lil oħrajn milli jagħmlu, jużaw jew ibiegħu l-invenzjoni tagħhom mingħajr il-permess tagħhom fil-pajjiżi li għalihom ikun ingħata dak it-titolu legali</t>
        </is>
      </c>
      <c r="BV267" s="2" t="inlineStr">
        <is>
          <t>octrooiaanvrage</t>
        </is>
      </c>
      <c r="BW267" s="2" t="inlineStr">
        <is>
          <t>3</t>
        </is>
      </c>
      <c r="BX267" s="2" t="inlineStr">
        <is>
          <t/>
        </is>
      </c>
      <c r="BY267" t="inlineStr">
        <is>
          <t>verzoek om een uitvinding met een octrooi te beschermen, dat bij het EOB of een ander octrooibureau kan worden ingediend</t>
        </is>
      </c>
      <c r="BZ267" s="2" t="inlineStr">
        <is>
          <t>zgłoszenie patentowe</t>
        </is>
      </c>
      <c r="CA267" s="2" t="inlineStr">
        <is>
          <t>3</t>
        </is>
      </c>
      <c r="CB267" s="2" t="inlineStr">
        <is>
          <t/>
        </is>
      </c>
      <c r="CC267" t="inlineStr">
        <is>
          <t>wniosek zgłaszającego skierowany do stosownego organu o udzielenie ochrony na zgłaszane przez niego rozwiązanie (np. wynalazek lub wzór użytkowy)</t>
        </is>
      </c>
      <c r="CD267" s="2" t="inlineStr">
        <is>
          <t>pedido de patente</t>
        </is>
      </c>
      <c r="CE267" s="2" t="inlineStr">
        <is>
          <t>3</t>
        </is>
      </c>
      <c r="CF267" s="2" t="inlineStr">
        <is>
          <t/>
        </is>
      </c>
      <c r="CG267" t="inlineStr">
        <is>
          <t>Pedido que visa proteger uma invenção por uma patente. Pode ser apresentado junto do Instituto Europeu de Patentes ou de um instituto nacional de patentes.</t>
        </is>
      </c>
      <c r="CH267" s="2" t="inlineStr">
        <is>
          <t>cerere de brevet</t>
        </is>
      </c>
      <c r="CI267" s="2" t="inlineStr">
        <is>
          <t>3</t>
        </is>
      </c>
      <c r="CJ267" s="2" t="inlineStr">
        <is>
          <t/>
        </is>
      </c>
      <c r="CK267" t="inlineStr">
        <is>
          <t>Cerere de protecție a unei invenții prin brevet.</t>
        </is>
      </c>
      <c r="CL267" s="2" t="inlineStr">
        <is>
          <t>patentová prihláška|
prihláška patentu</t>
        </is>
      </c>
      <c r="CM267" s="2" t="inlineStr">
        <is>
          <t>3|
2</t>
        </is>
      </c>
      <c r="CN267" s="2" t="inlineStr">
        <is>
          <t xml:space="preserve">|
</t>
        </is>
      </c>
      <c r="CO267" t="inlineStr">
        <is>
          <t>žiadosť o patentovú ochranu vynálezu podaná na príslušný patentový urad</t>
        </is>
      </c>
      <c r="CP267" s="2" t="inlineStr">
        <is>
          <t>patentna prijava</t>
        </is>
      </c>
      <c r="CQ267" s="2" t="inlineStr">
        <is>
          <t>3</t>
        </is>
      </c>
      <c r="CR267" s="2" t="inlineStr">
        <is>
          <t/>
        </is>
      </c>
      <c r="CS267" t="inlineStr">
        <is>
          <t>zahteva za priznanje patenta, ki vsebuje opis izuma ( &lt;a href="/entry/result/792752/all" id="ENTRY_TO_ENTRY_CONVERTER" target="_blank"&gt;IATE:792752&lt;/a&gt; ), patentni zahtevek ( &lt;a href="/entry/result/797317/all" id="ENTRY_TO_ENTRY_CONVERTER" target="_blank"&gt;IATE:797317&lt;/a&gt; ) in morebitne skice</t>
        </is>
      </c>
      <c r="CT267" s="2" t="inlineStr">
        <is>
          <t>patentansökan</t>
        </is>
      </c>
      <c r="CU267" s="2" t="inlineStr">
        <is>
          <t>3</t>
        </is>
      </c>
      <c r="CV267" s="2" t="inlineStr">
        <is>
          <t/>
        </is>
      </c>
      <c r="CW267" t="inlineStr">
        <is>
          <t/>
        </is>
      </c>
    </row>
    <row r="268">
      <c r="A268" s="1" t="str">
        <f>HYPERLINK("https://iate.europa.eu/entry/result/1089576/all", "1089576")</f>
        <v>1089576</v>
      </c>
      <c r="B268" t="inlineStr">
        <is>
          <t>PRODUCTION, TECHNOLOGY AND RESEARCH</t>
        </is>
      </c>
      <c r="C268" t="inlineStr">
        <is>
          <t>PRODUCTION, TECHNOLOGY AND RESEARCH|technology and technical regulations|technology;PRODUCTION, TECHNOLOGY AND RESEARCH|research and intellectual property|intellectual property</t>
        </is>
      </c>
      <c r="D268" t="inlineStr">
        <is>
          <t>yes</t>
        </is>
      </c>
      <c r="E268" t="inlineStr">
        <is>
          <t/>
        </is>
      </c>
      <c r="F268" t="inlineStr">
        <is>
          <t/>
        </is>
      </c>
      <c r="G268" t="inlineStr">
        <is>
          <t/>
        </is>
      </c>
      <c r="H268" t="inlineStr">
        <is>
          <t/>
        </is>
      </c>
      <c r="I268" t="inlineStr">
        <is>
          <t/>
        </is>
      </c>
      <c r="J268" t="inlineStr">
        <is>
          <t/>
        </is>
      </c>
      <c r="K268" t="inlineStr">
        <is>
          <t/>
        </is>
      </c>
      <c r="L268" t="inlineStr">
        <is>
          <t/>
        </is>
      </c>
      <c r="M268" t="inlineStr">
        <is>
          <t/>
        </is>
      </c>
      <c r="N268" t="inlineStr">
        <is>
          <t/>
        </is>
      </c>
      <c r="O268" t="inlineStr">
        <is>
          <t/>
        </is>
      </c>
      <c r="P268" t="inlineStr">
        <is>
          <t/>
        </is>
      </c>
      <c r="Q268" t="inlineStr">
        <is>
          <t/>
        </is>
      </c>
      <c r="R268" t="inlineStr">
        <is>
          <t/>
        </is>
      </c>
      <c r="S268" t="inlineStr">
        <is>
          <t/>
        </is>
      </c>
      <c r="T268" t="inlineStr">
        <is>
          <t/>
        </is>
      </c>
      <c r="U268" t="inlineStr">
        <is>
          <t/>
        </is>
      </c>
      <c r="V268" t="inlineStr">
        <is>
          <t/>
        </is>
      </c>
      <c r="W268" t="inlineStr">
        <is>
          <t/>
        </is>
      </c>
      <c r="X268" t="inlineStr">
        <is>
          <t/>
        </is>
      </c>
      <c r="Y268" t="inlineStr">
        <is>
          <t/>
        </is>
      </c>
      <c r="Z268" s="2" t="inlineStr">
        <is>
          <t>proprietary technology</t>
        </is>
      </c>
      <c r="AA268" s="2" t="inlineStr">
        <is>
          <t>3</t>
        </is>
      </c>
      <c r="AB268" s="2" t="inlineStr">
        <is>
          <t/>
        </is>
      </c>
      <c r="AC268" t="inlineStr">
        <is>
          <t>process, tool, system or similar item that is the property of a business or an individual</t>
        </is>
      </c>
      <c r="AD268" t="inlineStr">
        <is>
          <t/>
        </is>
      </c>
      <c r="AE268" t="inlineStr">
        <is>
          <t/>
        </is>
      </c>
      <c r="AF268" t="inlineStr">
        <is>
          <t/>
        </is>
      </c>
      <c r="AG268" t="inlineStr">
        <is>
          <t/>
        </is>
      </c>
      <c r="AH268" s="2" t="inlineStr">
        <is>
          <t>patenditud tehnoloogia</t>
        </is>
      </c>
      <c r="AI268" s="2" t="inlineStr">
        <is>
          <t>2</t>
        </is>
      </c>
      <c r="AJ268" s="2" t="inlineStr">
        <is>
          <t/>
        </is>
      </c>
      <c r="AK268" t="inlineStr">
        <is>
          <t/>
        </is>
      </c>
      <c r="AL268" s="2" t="inlineStr">
        <is>
          <t>suljettu teknologia</t>
        </is>
      </c>
      <c r="AM268" s="2" t="inlineStr">
        <is>
          <t>3</t>
        </is>
      </c>
      <c r="AN268" s="2" t="inlineStr">
        <is>
          <t/>
        </is>
      </c>
      <c r="AO268" t="inlineStr">
        <is>
          <t/>
        </is>
      </c>
      <c r="AP268" s="2" t="inlineStr">
        <is>
          <t>technologie de marque|
technologie à droit exclusif</t>
        </is>
      </c>
      <c r="AQ268" s="2" t="inlineStr">
        <is>
          <t>3|
3</t>
        </is>
      </c>
      <c r="AR268" s="2" t="inlineStr">
        <is>
          <t xml:space="preserve">|
</t>
        </is>
      </c>
      <c r="AS268" t="inlineStr">
        <is>
          <t/>
        </is>
      </c>
      <c r="AT268" s="2" t="inlineStr">
        <is>
          <t>teicneolaíocht dhílsithe|
teicneolaíocht dílseánaigh</t>
        </is>
      </c>
      <c r="AU268" s="2" t="inlineStr">
        <is>
          <t>3|
3</t>
        </is>
      </c>
      <c r="AV268" s="2" t="inlineStr">
        <is>
          <t xml:space="preserve">|
</t>
        </is>
      </c>
      <c r="AW268" t="inlineStr">
        <is>
          <t/>
        </is>
      </c>
      <c r="AX268" t="inlineStr">
        <is>
          <t/>
        </is>
      </c>
      <c r="AY268" t="inlineStr">
        <is>
          <t/>
        </is>
      </c>
      <c r="AZ268" t="inlineStr">
        <is>
          <t/>
        </is>
      </c>
      <c r="BA268" t="inlineStr">
        <is>
          <t/>
        </is>
      </c>
      <c r="BB268" s="2" t="inlineStr">
        <is>
          <t>szabadalmaztatott technológia</t>
        </is>
      </c>
      <c r="BC268" s="2" t="inlineStr">
        <is>
          <t>4</t>
        </is>
      </c>
      <c r="BD268" s="2" t="inlineStr">
        <is>
          <t/>
        </is>
      </c>
      <c r="BE268" t="inlineStr">
        <is>
          <t>szabadalom által védett, vállalkozásnak vagy egyénnek hasznot hozó találmány</t>
        </is>
      </c>
      <c r="BF268" s="2" t="inlineStr">
        <is>
          <t>tecnologia proprietaria</t>
        </is>
      </c>
      <c r="BG268" s="2" t="inlineStr">
        <is>
          <t>3</t>
        </is>
      </c>
      <c r="BH268" s="2" t="inlineStr">
        <is>
          <t/>
        </is>
      </c>
      <c r="BI268" t="inlineStr">
        <is>
          <t>si definisce così il codice di programmazione sviluppato da una persona che ne detiene il brevetto. per utilizzarlo è necessario pagare dei diritti o "royalties".</t>
        </is>
      </c>
      <c r="BJ268" t="inlineStr">
        <is>
          <t/>
        </is>
      </c>
      <c r="BK268" t="inlineStr">
        <is>
          <t/>
        </is>
      </c>
      <c r="BL268" t="inlineStr">
        <is>
          <t/>
        </is>
      </c>
      <c r="BM268" t="inlineStr">
        <is>
          <t/>
        </is>
      </c>
      <c r="BN268" s="2" t="inlineStr">
        <is>
          <t>īpašniektehnoloģija</t>
        </is>
      </c>
      <c r="BO268" s="2" t="inlineStr">
        <is>
          <t>2</t>
        </is>
      </c>
      <c r="BP268" s="2" t="inlineStr">
        <is>
          <t/>
        </is>
      </c>
      <c r="BQ268" t="inlineStr">
        <is>
          <t/>
        </is>
      </c>
      <c r="BR268" t="inlineStr">
        <is>
          <t/>
        </is>
      </c>
      <c r="BS268" t="inlineStr">
        <is>
          <t/>
        </is>
      </c>
      <c r="BT268" t="inlineStr">
        <is>
          <t/>
        </is>
      </c>
      <c r="BU268" t="inlineStr">
        <is>
          <t/>
        </is>
      </c>
      <c r="BV268" s="2" t="inlineStr">
        <is>
          <t>eigendomstechnologie</t>
        </is>
      </c>
      <c r="BW268" s="2" t="inlineStr">
        <is>
          <t>2</t>
        </is>
      </c>
      <c r="BX268" s="2" t="inlineStr">
        <is>
          <t/>
        </is>
      </c>
      <c r="BY268" t="inlineStr">
        <is>
          <t/>
        </is>
      </c>
      <c r="BZ268" t="inlineStr">
        <is>
          <t/>
        </is>
      </c>
      <c r="CA268" t="inlineStr">
        <is>
          <t/>
        </is>
      </c>
      <c r="CB268" t="inlineStr">
        <is>
          <t/>
        </is>
      </c>
      <c r="CC268" t="inlineStr">
        <is>
          <t/>
        </is>
      </c>
      <c r="CD268" t="inlineStr">
        <is>
          <t/>
        </is>
      </c>
      <c r="CE268" t="inlineStr">
        <is>
          <t/>
        </is>
      </c>
      <c r="CF268" t="inlineStr">
        <is>
          <t/>
        </is>
      </c>
      <c r="CG268" t="inlineStr">
        <is>
          <t/>
        </is>
      </c>
      <c r="CH268" s="2" t="inlineStr">
        <is>
          <t>tehnologie protejată</t>
        </is>
      </c>
      <c r="CI268" s="2" t="inlineStr">
        <is>
          <t>3</t>
        </is>
      </c>
      <c r="CJ268" s="2" t="inlineStr">
        <is>
          <t/>
        </is>
      </c>
      <c r="CK268" t="inlineStr">
        <is>
          <t>---</t>
        </is>
      </c>
      <c r="CL268" t="inlineStr">
        <is>
          <t/>
        </is>
      </c>
      <c r="CM268" t="inlineStr">
        <is>
          <t/>
        </is>
      </c>
      <c r="CN268" t="inlineStr">
        <is>
          <t/>
        </is>
      </c>
      <c r="CO268" t="inlineStr">
        <is>
          <t/>
        </is>
      </c>
      <c r="CP268" t="inlineStr">
        <is>
          <t/>
        </is>
      </c>
      <c r="CQ268" t="inlineStr">
        <is>
          <t/>
        </is>
      </c>
      <c r="CR268" t="inlineStr">
        <is>
          <t/>
        </is>
      </c>
      <c r="CS268" t="inlineStr">
        <is>
          <t/>
        </is>
      </c>
      <c r="CT268" s="2" t="inlineStr">
        <is>
          <t>teknik med begränsad tillgänglighet</t>
        </is>
      </c>
      <c r="CU268" s="2" t="inlineStr">
        <is>
          <t>2</t>
        </is>
      </c>
      <c r="CV268" s="2" t="inlineStr">
        <is>
          <t/>
        </is>
      </c>
      <c r="CW268" t="inlineStr">
        <is>
          <t/>
        </is>
      </c>
    </row>
    <row r="269">
      <c r="A269" s="1" t="str">
        <f>HYPERLINK("https://iate.europa.eu/entry/result/900792/all", "900792")</f>
        <v>900792</v>
      </c>
      <c r="B269" t="inlineStr">
        <is>
          <t>INTERNATIONAL RELATIONS;EUROPEAN UNION;LAW;PRODUCTION, TECHNOLOGY AND RESEARCH</t>
        </is>
      </c>
      <c r="C269" t="inlineStr">
        <is>
          <t>INTERNATIONAL RELATIONS|international affairs|international agreement;EUROPEAN UNION|European construction|EU relations;LAW;PRODUCTION, TECHNOLOGY AND RESEARCH|research and intellectual property|intellectual property</t>
        </is>
      </c>
      <c r="D269" t="inlineStr">
        <is>
          <t>yes</t>
        </is>
      </c>
      <c r="E269" t="inlineStr">
        <is>
          <t/>
        </is>
      </c>
      <c r="F269" s="2" t="inlineStr">
        <is>
          <t>Договор на Световната организация за интелектуална собственост за авторското право</t>
        </is>
      </c>
      <c r="G269" s="2" t="inlineStr">
        <is>
          <t>3</t>
        </is>
      </c>
      <c r="H269" s="2" t="inlineStr">
        <is>
          <t/>
        </is>
      </c>
      <c r="I269" t="inlineStr">
        <is>
          <t>един от основните международни актове на Световната организация за интелектуална собственост, с който се определят обхватът на закрила на авторското право, неимуществените аспекти на авторското право, сроковете на закрила и различните ограничения и изключения, както и задълженията при управлението на правата</t>
        </is>
      </c>
      <c r="J269" s="2" t="inlineStr">
        <is>
          <t>Smlouva Světové organizace duševního vlastnictví o právu autorském</t>
        </is>
      </c>
      <c r="K269" s="2" t="inlineStr">
        <is>
          <t>3</t>
        </is>
      </c>
      <c r="L269" s="2" t="inlineStr">
        <is>
          <t/>
        </is>
      </c>
      <c r="M269" t="inlineStr">
        <is>
          <t/>
        </is>
      </c>
      <c r="N269" s="2" t="inlineStr">
        <is>
          <t>WIPO's traktat om ophavsret</t>
        </is>
      </c>
      <c r="O269" s="2" t="inlineStr">
        <is>
          <t>4</t>
        </is>
      </c>
      <c r="P269" s="2" t="inlineStr">
        <is>
          <t/>
        </is>
      </c>
      <c r="Q269" t="inlineStr">
        <is>
          <t/>
        </is>
      </c>
      <c r="R269" s="2" t="inlineStr">
        <is>
          <t>WCT|
WIPO-Urheberrechtsvertrag|
WCT-Vertrag</t>
        </is>
      </c>
      <c r="S269" s="2" t="inlineStr">
        <is>
          <t>3|
3|
3</t>
        </is>
      </c>
      <c r="T269" s="2" t="inlineStr">
        <is>
          <t xml:space="preserve">|
|
</t>
        </is>
      </c>
      <c r="U269" t="inlineStr">
        <is>
          <t>Sonderabkommen im Sinne des Artikels 20 der Berner Übereinkunft &lt;a href="/entry/result/777803/all" id="ENTRY_TO_ENTRY_CONVERTER" target="_blank"&gt;IATE:777803&lt;/a&gt; , das den Rahmen für die Anpassung der nationalen Urheberrechtsgesetze an die Anforderungen digitaler Netzmedien bildet</t>
        </is>
      </c>
      <c r="V269" s="2" t="inlineStr">
        <is>
          <t>Συνθήκη του Παγκόσμιου Οργανισμού Διανοητικής Ιδιοκτησίας για την πνευματική ιδιοκτησία|
Συνθήκη του Παγκόσμιου Οργανισμού Διανοητικής Ιδιοκτησίας για την πνευματική ιδιοκτησία - WIPO</t>
        </is>
      </c>
      <c r="W269" s="2" t="inlineStr">
        <is>
          <t>3|
4</t>
        </is>
      </c>
      <c r="X269" s="2" t="inlineStr">
        <is>
          <t xml:space="preserve">|
</t>
        </is>
      </c>
      <c r="Y269" t="inlineStr">
        <is>
          <t/>
        </is>
      </c>
      <c r="Z269" s="2" t="inlineStr">
        <is>
          <t>WCT|
WIPO Copyright Treaty</t>
        </is>
      </c>
      <c r="AA269" s="2" t="inlineStr">
        <is>
          <t>3|
3</t>
        </is>
      </c>
      <c r="AB269" s="2" t="inlineStr">
        <is>
          <t xml:space="preserve">|
</t>
        </is>
      </c>
      <c r="AC269" t="inlineStr">
        <is>
          <t>special agreement under the Berne Convention [ &lt;a href="/entry/result/777803/all" id="ENTRY_TO_ENTRY_CONVERTER" target="_blank"&gt;IATE:777803&lt;/a&gt; ] which deals with the protection of works and the rights of their authors in the digital environment</t>
        </is>
      </c>
      <c r="AD269" s="2" t="inlineStr">
        <is>
          <t>Tratado de la OMPI sobre Derecho de Autor</t>
        </is>
      </c>
      <c r="AE269" s="2" t="inlineStr">
        <is>
          <t>4</t>
        </is>
      </c>
      <c r="AF269" s="2" t="inlineStr">
        <is>
          <t/>
        </is>
      </c>
      <c r="AG269" t="inlineStr">
        <is>
          <t>Tiene por objeto desarrollar y mantener la protección de los derechos de los autores sobre sus obras literarias y artísticas de la manera más eficaz y uniforme posible.&lt;br&gt;Menciona asimismo dos elementos que deben gozar de protección en el marco del Tratado: los programas de ordenador y las bases de datos.</t>
        </is>
      </c>
      <c r="AH269" s="2" t="inlineStr">
        <is>
          <t>Maailma Intellektuaalse Omandi Organisatsiooni autoriõiguse leping|
WIPO autoriõiguse leping</t>
        </is>
      </c>
      <c r="AI269" s="2" t="inlineStr">
        <is>
          <t>3|
3</t>
        </is>
      </c>
      <c r="AJ269" s="2" t="inlineStr">
        <is>
          <t xml:space="preserve">|
</t>
        </is>
      </c>
      <c r="AK269" t="inlineStr">
        <is>
          <t/>
        </is>
      </c>
      <c r="AL269" s="2" t="inlineStr">
        <is>
          <t>WIPOn tekijänoikeussopimus|
WCT</t>
        </is>
      </c>
      <c r="AM269" s="2" t="inlineStr">
        <is>
          <t>3|
3</t>
        </is>
      </c>
      <c r="AN269" s="2" t="inlineStr">
        <is>
          <t xml:space="preserve">|
</t>
        </is>
      </c>
      <c r="AO269" t="inlineStr">
        <is>
          <t/>
        </is>
      </c>
      <c r="AP269" s="2" t="inlineStr">
        <is>
          <t>Traité de l'OMPI sur le droit d'auteur</t>
        </is>
      </c>
      <c r="AQ269" s="2" t="inlineStr">
        <is>
          <t>3</t>
        </is>
      </c>
      <c r="AR269" s="2" t="inlineStr">
        <is>
          <t/>
        </is>
      </c>
      <c r="AS269" t="inlineStr">
        <is>
          <t/>
        </is>
      </c>
      <c r="AT269" s="2" t="inlineStr">
        <is>
          <t>Conradh WIPO um Chóipcheart</t>
        </is>
      </c>
      <c r="AU269" s="2" t="inlineStr">
        <is>
          <t>3</t>
        </is>
      </c>
      <c r="AV269" s="2" t="inlineStr">
        <is>
          <t/>
        </is>
      </c>
      <c r="AW269" t="inlineStr">
        <is>
          <t/>
        </is>
      </c>
      <c r="AX269" s="2" t="inlineStr">
        <is>
          <t>Ugovor o autorskom pravu Svjetske organizacije za intelektualno vlasništvo</t>
        </is>
      </c>
      <c r="AY269" s="2" t="inlineStr">
        <is>
          <t>4</t>
        </is>
      </c>
      <c r="AZ269" s="2" t="inlineStr">
        <is>
          <t/>
        </is>
      </c>
      <c r="BA269" t="inlineStr">
        <is>
          <t/>
        </is>
      </c>
      <c r="BB269" s="2" t="inlineStr">
        <is>
          <t>WCT|
WIPO Szerzői Jogi Szerződés</t>
        </is>
      </c>
      <c r="BC269" s="2" t="inlineStr">
        <is>
          <t>3|
3</t>
        </is>
      </c>
      <c r="BD269" s="2" t="inlineStr">
        <is>
          <t xml:space="preserve">|
</t>
        </is>
      </c>
      <c r="BE269" t="inlineStr">
        <is>
          <t/>
        </is>
      </c>
      <c r="BF269" s="2" t="inlineStr">
        <is>
          <t>trattato dell'OMPI sul diritto d'autore|
WCT</t>
        </is>
      </c>
      <c r="BG269" s="2" t="inlineStr">
        <is>
          <t>3|
3</t>
        </is>
      </c>
      <c r="BH269" s="2" t="inlineStr">
        <is>
          <t xml:space="preserve">|
</t>
        </is>
      </c>
      <c r="BI269" t="inlineStr">
        <is>
          <t/>
        </is>
      </c>
      <c r="BJ269" s="2" t="inlineStr">
        <is>
          <t>PINO autorių teisių sutartis|
Pasaulinės intelektinės nuosavybės organizacijos autorių teisių sutartis</t>
        </is>
      </c>
      <c r="BK269" s="2" t="inlineStr">
        <is>
          <t>3|
3</t>
        </is>
      </c>
      <c r="BL269" s="2" t="inlineStr">
        <is>
          <t xml:space="preserve">|
</t>
        </is>
      </c>
      <c r="BM269" t="inlineStr">
        <is>
          <t/>
        </is>
      </c>
      <c r="BN269" s="2" t="inlineStr">
        <is>
          <t>Vispasaules intelektuālā īpašuma organizācijas (&lt;i&gt;WIPO&lt;/i&gt;) līgums par autortiesībām</t>
        </is>
      </c>
      <c r="BO269" s="2" t="inlineStr">
        <is>
          <t>3</t>
        </is>
      </c>
      <c r="BP269" s="2" t="inlineStr">
        <is>
          <t/>
        </is>
      </c>
      <c r="BQ269" t="inlineStr">
        <is>
          <t>Apstiprināts diplomātiskajā konferencē 20.12.1996. Ženēvā.&lt;br&gt; Stājās spēkā 6.3.2002.</t>
        </is>
      </c>
      <c r="BR269" s="2" t="inlineStr">
        <is>
          <t>WCT|
Trattat tad-WIPO dwar id-Dritt tal-Awtur</t>
        </is>
      </c>
      <c r="BS269" s="2" t="inlineStr">
        <is>
          <t>2|
3</t>
        </is>
      </c>
      <c r="BT269" s="2" t="inlineStr">
        <is>
          <t xml:space="preserve">|
</t>
        </is>
      </c>
      <c r="BU269" t="inlineStr">
        <is>
          <t>ftehim speċjal fl-ambitu tal-Konvenzjoni ta' Berna [ &lt;a href="/entry/result/777803/all" id="ENTRY_TO_ENTRY_CONVERTER" target="_blank"&gt;IATE:777803&lt;/a&gt; ] li jittratta l-protezzjoni tax-xogħlijiet u tad-drittijiet tal-awturi fil-kuntest diġitali</t>
        </is>
      </c>
      <c r="BV269" s="2" t="inlineStr">
        <is>
          <t>WIPO-verdrag inzake auteursrecht|
Verdrag van de Wereldorganisatie voor de intellectuele eigendom inzake auteursrecht|
WCT</t>
        </is>
      </c>
      <c r="BW269" s="2" t="inlineStr">
        <is>
          <t>3|
3|
3</t>
        </is>
      </c>
      <c r="BX269" s="2" t="inlineStr">
        <is>
          <t xml:space="preserve">|
|
</t>
        </is>
      </c>
      <c r="BY269" t="inlineStr">
        <is>
          <t/>
        </is>
      </c>
      <c r="BZ269" s="2" t="inlineStr">
        <is>
          <t>Traktat WIPO o prawie autorskim|
Traktat Światowej Organizacji Własności Intelektualnej o prawie autorskim|
WCT</t>
        </is>
      </c>
      <c r="CA269" s="2" t="inlineStr">
        <is>
          <t>3|
3|
3</t>
        </is>
      </c>
      <c r="CB269" s="2" t="inlineStr">
        <is>
          <t xml:space="preserve">|
|
</t>
        </is>
      </c>
      <c r="CC269" t="inlineStr">
        <is>
          <t/>
        </is>
      </c>
      <c r="CD269" s="2" t="inlineStr">
        <is>
          <t>Tratado da OMPI sobre o Direito de Autor|
TDA</t>
        </is>
      </c>
      <c r="CE269" s="2" t="inlineStr">
        <is>
          <t>3|
3</t>
        </is>
      </c>
      <c r="CF269" s="2" t="inlineStr">
        <is>
          <t xml:space="preserve">|
</t>
        </is>
      </c>
      <c r="CG269" t="inlineStr">
        <is>
          <t>Genebra, 20.12.1996. Ratificado por Portugal pelo Decreto do Presidente da República n.º 68/2009, de 30 de julho.</t>
        </is>
      </c>
      <c r="CH269" s="2" t="inlineStr">
        <is>
          <t>Tratatul OMPI privind dreptul de autor|
TDA</t>
        </is>
      </c>
      <c r="CI269" s="2" t="inlineStr">
        <is>
          <t>3|
3</t>
        </is>
      </c>
      <c r="CJ269" s="2" t="inlineStr">
        <is>
          <t xml:space="preserve">|
</t>
        </is>
      </c>
      <c r="CK269" t="inlineStr">
        <is>
          <t/>
        </is>
      </c>
      <c r="CL269" s="2" t="inlineStr">
        <is>
          <t>Zmluva WIPO o autorskom práve|
WCT</t>
        </is>
      </c>
      <c r="CM269" s="2" t="inlineStr">
        <is>
          <t>3|
3</t>
        </is>
      </c>
      <c r="CN269" s="2" t="inlineStr">
        <is>
          <t xml:space="preserve">|
</t>
        </is>
      </c>
      <c r="CO269" t="inlineStr">
        <is>
          <t/>
        </is>
      </c>
      <c r="CP269" s="2" t="inlineStr">
        <is>
          <t>Pogodba Svetovne organizacije za intelektualno lastnino o avtorski pravici</t>
        </is>
      </c>
      <c r="CQ269" s="2" t="inlineStr">
        <is>
          <t>4</t>
        </is>
      </c>
      <c r="CR269" s="2" t="inlineStr">
        <is>
          <t/>
        </is>
      </c>
      <c r="CS269" t="inlineStr">
        <is>
          <t/>
        </is>
      </c>
      <c r="CT269" s="2" t="inlineStr">
        <is>
          <t>WIPO-fördraget om upphovsrätt|
WCT|
Wipos fördrag om upphovsrätt</t>
        </is>
      </c>
      <c r="CU269" s="2" t="inlineStr">
        <is>
          <t>3|
3|
3</t>
        </is>
      </c>
      <c r="CV269" s="2" t="inlineStr">
        <is>
          <t xml:space="preserve">|
|
</t>
        </is>
      </c>
      <c r="CW269" t="inlineStr">
        <is>
          <t/>
        </is>
      </c>
    </row>
    <row r="270">
      <c r="A270" s="1" t="str">
        <f>HYPERLINK("https://iate.europa.eu/entry/result/900649/all", "900649")</f>
        <v>900649</v>
      </c>
      <c r="B270" t="inlineStr">
        <is>
          <t>INTERNATIONAL RELATIONS;EUROPEAN UNION;SOCIAL QUESTIONS;PRODUCTION, TECHNOLOGY AND RESEARCH</t>
        </is>
      </c>
      <c r="C270" t="inlineStr">
        <is>
          <t>INTERNATIONAL RELATIONS|international affairs|international agreement;EUROPEAN UNION|European construction|EU relations;SOCIAL QUESTIONS|culture and religion;PRODUCTION, TECHNOLOGY AND RESEARCH|research and intellectual property|intellectual property</t>
        </is>
      </c>
      <c r="D270" t="inlineStr">
        <is>
          <t>yes</t>
        </is>
      </c>
      <c r="E270" t="inlineStr">
        <is>
          <t/>
        </is>
      </c>
      <c r="F270" s="2" t="inlineStr">
        <is>
          <t>Договор на Световната организация за интелектуална собственост за изпълненията и звукозаписите</t>
        </is>
      </c>
      <c r="G270" s="2" t="inlineStr">
        <is>
          <t>3</t>
        </is>
      </c>
      <c r="H270" s="2" t="inlineStr">
        <is>
          <t/>
        </is>
      </c>
      <c r="I270" t="inlineStr">
        <is>
          <t>основен международен акт на Световната организация за интелектуална собственост, в който се уреждат обектите на закрила и носителите на правата, неимуществените и имуществените права на съответните носители</t>
        </is>
      </c>
      <c r="J270" s="2" t="inlineStr">
        <is>
          <t>Smlouva Světové organizace duševního vlastnictví o výkonech výkonných umělců a o zvukových záznamech</t>
        </is>
      </c>
      <c r="K270" s="2" t="inlineStr">
        <is>
          <t>3</t>
        </is>
      </c>
      <c r="L270" s="2" t="inlineStr">
        <is>
          <t/>
        </is>
      </c>
      <c r="M270" t="inlineStr">
        <is>
          <t/>
        </is>
      </c>
      <c r="N270" s="2" t="inlineStr">
        <is>
          <t>WIPO's traktat om fremførelser og fonogrammer</t>
        </is>
      </c>
      <c r="O270" s="2" t="inlineStr">
        <is>
          <t>4</t>
        </is>
      </c>
      <c r="P270" s="2" t="inlineStr">
        <is>
          <t/>
        </is>
      </c>
      <c r="Q270" t="inlineStr">
        <is>
          <t/>
        </is>
      </c>
      <c r="R270" s="2" t="inlineStr">
        <is>
          <t>WIPO-Vertrag über Darbietungen und Tonträger|
WPPT|
WPPT-Vertrag</t>
        </is>
      </c>
      <c r="S270" s="2" t="inlineStr">
        <is>
          <t>3|
3|
2</t>
        </is>
      </c>
      <c r="T270" s="2" t="inlineStr">
        <is>
          <t xml:space="preserve">|
|
</t>
        </is>
      </c>
      <c r="U270" t="inlineStr">
        <is>
          <t/>
        </is>
      </c>
      <c r="V270" s="2" t="inlineStr">
        <is>
          <t>Συνθήκη του Παγκόσμιου Οργανισμού Διανοητικής Ιδιοκτησίας για τις εκτελέσεις και τα φωνογραφήματα</t>
        </is>
      </c>
      <c r="W270" s="2" t="inlineStr">
        <is>
          <t>3</t>
        </is>
      </c>
      <c r="X270" s="2" t="inlineStr">
        <is>
          <t/>
        </is>
      </c>
      <c r="Y270" t="inlineStr">
        <is>
          <t/>
        </is>
      </c>
      <c r="Z270" s="2" t="inlineStr">
        <is>
          <t>WIPO Performances and Phonograms Treaty|
WPPT</t>
        </is>
      </c>
      <c r="AA270" s="2" t="inlineStr">
        <is>
          <t>3|
3</t>
        </is>
      </c>
      <c r="AB270" s="2" t="inlineStr">
        <is>
          <t xml:space="preserve">|
</t>
        </is>
      </c>
      <c r="AC270" t="inlineStr">
        <is>
          <t>treaty governing the rights of two kinds of beneficiaries, particularly in the digital environment: (i) performers (actors, singers, musicians, etc.); and (ii) producers of phonograms (persons or legal entities that take the initiative and have the responsibility for the fixation of sounds)</t>
        </is>
      </c>
      <c r="AD270" s="2" t="inlineStr">
        <is>
          <t>Tratado de la OMPI sobre Interpretación o Ejecución y Fonogramas</t>
        </is>
      </c>
      <c r="AE270" s="2" t="inlineStr">
        <is>
          <t>4</t>
        </is>
      </c>
      <c r="AF270" s="2" t="inlineStr">
        <is>
          <t/>
        </is>
      </c>
      <c r="AG270" t="inlineStr">
        <is>
          <t>Tiene por objeto desarrollar o mantener la protección de los derechos de los artistas intérpretes o ejecutantes y los productores de fonogramas de la manera más eficaz y uniforme posible.</t>
        </is>
      </c>
      <c r="AH270" s="2" t="inlineStr">
        <is>
          <t>WIPO esituste ja fonogrammide leping|
Maailma Intellektuaalse Omandi Organisatsiooni esitus- ja fonogrammileping|
Maailma Intellektuaalse Omandi Organisatsiooni esituste ja fonogrammide leping|
Ülemaailmse Intellektuaalomandi Organisatsiooni esituste ja fonogrammide leping</t>
        </is>
      </c>
      <c r="AI270" s="2" t="inlineStr">
        <is>
          <t>3|
3|
3|
2</t>
        </is>
      </c>
      <c r="AJ270" s="2" t="inlineStr">
        <is>
          <t xml:space="preserve">|
|
preferred|
</t>
        </is>
      </c>
      <c r="AK270" t="inlineStr">
        <is>
          <t/>
        </is>
      </c>
      <c r="AL270" s="2" t="inlineStr">
        <is>
          <t>WIPOn esitys- ja äänitesopimus</t>
        </is>
      </c>
      <c r="AM270" s="2" t="inlineStr">
        <is>
          <t>3</t>
        </is>
      </c>
      <c r="AN270" s="2" t="inlineStr">
        <is>
          <t/>
        </is>
      </c>
      <c r="AO270" t="inlineStr">
        <is>
          <t/>
        </is>
      </c>
      <c r="AP270" s="2" t="inlineStr">
        <is>
          <t>Traité de l'OMPI sur les interprétations et exécutions et les phonogrammes</t>
        </is>
      </c>
      <c r="AQ270" s="2" t="inlineStr">
        <is>
          <t>3</t>
        </is>
      </c>
      <c r="AR270" s="2" t="inlineStr">
        <is>
          <t/>
        </is>
      </c>
      <c r="AS270" t="inlineStr">
        <is>
          <t/>
        </is>
      </c>
      <c r="AT270" s="2" t="inlineStr">
        <is>
          <t>Conradh WIPO um Thaibhithe agus Fónagraim</t>
        </is>
      </c>
      <c r="AU270" s="2" t="inlineStr">
        <is>
          <t>3</t>
        </is>
      </c>
      <c r="AV270" s="2" t="inlineStr">
        <is>
          <t/>
        </is>
      </c>
      <c r="AW270" t="inlineStr">
        <is>
          <t/>
        </is>
      </c>
      <c r="AX270" s="2" t="inlineStr">
        <is>
          <t>Ugovor o izvedbama i fonogramima Svjetske organizacije za intelektualno vlasništvo</t>
        </is>
      </c>
      <c r="AY270" s="2" t="inlineStr">
        <is>
          <t>4</t>
        </is>
      </c>
      <c r="AZ270" s="2" t="inlineStr">
        <is>
          <t/>
        </is>
      </c>
      <c r="BA270" t="inlineStr">
        <is>
          <t/>
        </is>
      </c>
      <c r="BB270" s="2" t="inlineStr">
        <is>
          <t>A WIPO Előadásokról és a Hangfelvételekről szóló Szerződése|
WPPT</t>
        </is>
      </c>
      <c r="BC270" s="2" t="inlineStr">
        <is>
          <t>3|
3</t>
        </is>
      </c>
      <c r="BD270" s="2" t="inlineStr">
        <is>
          <t xml:space="preserve">|
</t>
        </is>
      </c>
      <c r="BE270" t="inlineStr">
        <is>
          <t/>
        </is>
      </c>
      <c r="BF270" s="2" t="inlineStr">
        <is>
          <t>WPPT|
trattato dell'OMPI sulle interpretazioni ed esecuzioni e sui fonogrammi</t>
        </is>
      </c>
      <c r="BG270" s="2" t="inlineStr">
        <is>
          <t>3|
3</t>
        </is>
      </c>
      <c r="BH270" s="2" t="inlineStr">
        <is>
          <t xml:space="preserve">|
</t>
        </is>
      </c>
      <c r="BI270" t="inlineStr">
        <is>
          <t/>
        </is>
      </c>
      <c r="BJ270" s="2" t="inlineStr">
        <is>
          <t>PINO atlikimų ir fonogramų sutartis|
Pasaulinės intelektinės nuosavybės organizacijos atlikimų ir fonogramų sutartis</t>
        </is>
      </c>
      <c r="BK270" s="2" t="inlineStr">
        <is>
          <t>4|
4</t>
        </is>
      </c>
      <c r="BL270" s="2" t="inlineStr">
        <is>
          <t xml:space="preserve">|
</t>
        </is>
      </c>
      <c r="BM270" t="inlineStr">
        <is>
          <t>sutartis, kuria siekiama plėtoti ir išlaikyti kuo veiksmingesnę ir vienodesnę atlikėjų ir fonogramų gamintojų teisių apsaugą</t>
        </is>
      </c>
      <c r="BN270" s="2" t="inlineStr">
        <is>
          <t>&lt;i&gt;WIPO&lt;/i&gt; līgums par izpildījumu un fonogrammām</t>
        </is>
      </c>
      <c r="BO270" s="2" t="inlineStr">
        <is>
          <t>3</t>
        </is>
      </c>
      <c r="BP270" s="2" t="inlineStr">
        <is>
          <t/>
        </is>
      </c>
      <c r="BQ270" t="inlineStr">
        <is>
          <t/>
        </is>
      </c>
      <c r="BR270" s="2" t="inlineStr">
        <is>
          <t>Trattat tad-WIPO dwar l-Interpretazzjonijiet, l-Eżekuzzjonijiet u l-Fonogrammi|
WPPT</t>
        </is>
      </c>
      <c r="BS270" s="2" t="inlineStr">
        <is>
          <t>3|
2</t>
        </is>
      </c>
      <c r="BT270" s="2" t="inlineStr">
        <is>
          <t xml:space="preserve">|
</t>
        </is>
      </c>
      <c r="BU270" t="inlineStr">
        <is>
          <t>trattat li jirregola d-drittijiet ta' żewġ tipi ta' benefiċjarji, b'mod partikolari fil-kuntest diġitali: (i) artisti interpreti u eżekuturi (atturi, kantanti, mużiċisti, eċċ.) u (ii) produtturi ta' fonogrammi (persuni fiżiċi jew ġuridiċi li jieħdu l-inizjattiva u għandhom r-responsabilità għall-fissazzjoni tal-ħsejjes</t>
        </is>
      </c>
      <c r="BV270" s="2" t="inlineStr">
        <is>
          <t>Verdrag van de Wereldorganisatie voor de intellectuele eigendom inzake uitvoeringen en fonogrammen (1996)|
WIPO-verdrag inzake uitvoeringen en fonogrammen|
WPPT</t>
        </is>
      </c>
      <c r="BW270" s="2" t="inlineStr">
        <is>
          <t>3|
3|
3</t>
        </is>
      </c>
      <c r="BX270" s="2" t="inlineStr">
        <is>
          <t xml:space="preserve">|
|
</t>
        </is>
      </c>
      <c r="BY270" t="inlineStr">
        <is>
          <t/>
        </is>
      </c>
      <c r="BZ270" s="2" t="inlineStr">
        <is>
          <t>Traktat WIPO o artystycznych wykonaniach i fonogramach</t>
        </is>
      </c>
      <c r="CA270" s="2" t="inlineStr">
        <is>
          <t>3</t>
        </is>
      </c>
      <c r="CB270" s="2" t="inlineStr">
        <is>
          <t/>
        </is>
      </c>
      <c r="CC270" t="inlineStr">
        <is>
          <t/>
        </is>
      </c>
      <c r="CD270" s="2" t="inlineStr">
        <is>
          <t>TPF|
Tratado da OMPI sobre Prestações e Fonogramas</t>
        </is>
      </c>
      <c r="CE270" s="2" t="inlineStr">
        <is>
          <t>3|
4</t>
        </is>
      </c>
      <c r="CF270" s="2" t="inlineStr">
        <is>
          <t xml:space="preserve">|
</t>
        </is>
      </c>
      <c r="CG270" t="inlineStr">
        <is>
          <t>Genebra, 20.12.1996. &lt;br&gt;Aprovado em nome da Comunidade Europeia pela Decisão do Conselho 2000/278/CE, de 16 de março de 2000. Ratificado por Portugal pelo Decreto do Presidente da República n.º 77/2009, de 27 de agosto.</t>
        </is>
      </c>
      <c r="CH270" s="2" t="inlineStr">
        <is>
          <t>Tratatul Organizației Mondiale a Proprietății Intelectuale privind interpretările, execuțiile și fonogramele|
Tratatul OMPI privind interpretările și execuțiile și fonogramele</t>
        </is>
      </c>
      <c r="CI270" s="2" t="inlineStr">
        <is>
          <t>3|
3</t>
        </is>
      </c>
      <c r="CJ270" s="2" t="inlineStr">
        <is>
          <t xml:space="preserve">|
</t>
        </is>
      </c>
      <c r="CK270" t="inlineStr">
        <is>
          <t/>
        </is>
      </c>
      <c r="CL270" s="2" t="inlineStr">
        <is>
          <t>WPPT|
Zmluva WIPO o umeleckých výkonoch a zvukových záznamoch</t>
        </is>
      </c>
      <c r="CM270" s="2" t="inlineStr">
        <is>
          <t>3|
3</t>
        </is>
      </c>
      <c r="CN270" s="2" t="inlineStr">
        <is>
          <t xml:space="preserve">|
</t>
        </is>
      </c>
      <c r="CO270" t="inlineStr">
        <is>
          <t>zmluva zabezpečujúca ochranu práv výkonných umelcov a výrobcov zvukových záznamov</t>
        </is>
      </c>
      <c r="CP270" s="2" t="inlineStr">
        <is>
          <t>Pogodba Svetovne organizacije za intelektualno lastnino o izvedbah in fonogramih</t>
        </is>
      </c>
      <c r="CQ270" s="2" t="inlineStr">
        <is>
          <t>4</t>
        </is>
      </c>
      <c r="CR270" s="2" t="inlineStr">
        <is>
          <t/>
        </is>
      </c>
      <c r="CS270" t="inlineStr">
        <is>
          <t/>
        </is>
      </c>
      <c r="CT270" s="2" t="inlineStr">
        <is>
          <t>WPPT|
Wipos fördrag om framföranden och fonogram</t>
        </is>
      </c>
      <c r="CU270" s="2" t="inlineStr">
        <is>
          <t>3|
3</t>
        </is>
      </c>
      <c r="CV270" s="2" t="inlineStr">
        <is>
          <t xml:space="preserve">|
</t>
        </is>
      </c>
      <c r="CW270" t="inlineStr">
        <is>
          <t/>
        </is>
      </c>
    </row>
    <row r="271">
      <c r="A271" s="1" t="str">
        <f>HYPERLINK("https://iate.europa.eu/entry/result/797317/all", "797317")</f>
        <v>797317</v>
      </c>
      <c r="B271" t="inlineStr">
        <is>
          <t>PRODUCTION, TECHNOLOGY AND RESEARCH</t>
        </is>
      </c>
      <c r="C271" t="inlineStr">
        <is>
          <t>PRODUCTION, TECHNOLOGY AND RESEARCH|research and intellectual property|intellectual property</t>
        </is>
      </c>
      <c r="D271" t="inlineStr">
        <is>
          <t>yes</t>
        </is>
      </c>
      <c r="E271" t="inlineStr">
        <is>
          <t/>
        </is>
      </c>
      <c r="F271" s="2" t="inlineStr">
        <is>
          <t>претенция</t>
        </is>
      </c>
      <c r="G271" s="2" t="inlineStr">
        <is>
          <t>3</t>
        </is>
      </c>
      <c r="H271" s="2" t="inlineStr">
        <is>
          <t/>
        </is>
      </c>
      <c r="I271" t="inlineStr">
        <is>
          <t>част от заявка за патент или спецификация на патент, в която се определя предметът на изобретението, за което се иска закрила, от гледна точка на техническите му характеристики</t>
        </is>
      </c>
      <c r="J271" s="2" t="inlineStr">
        <is>
          <t>nárok|
patentový nárok</t>
        </is>
      </c>
      <c r="K271" s="2" t="inlineStr">
        <is>
          <t>3|
3</t>
        </is>
      </c>
      <c r="L271" s="2" t="inlineStr">
        <is>
          <t xml:space="preserve">|
</t>
        </is>
      </c>
      <c r="M271" t="inlineStr">
        <is>
          <t>vymezení předmětu, pro který se požaduje patentová ochrana</t>
        </is>
      </c>
      <c r="N271" s="2" t="inlineStr">
        <is>
          <t>krav|
patentkrav</t>
        </is>
      </c>
      <c r="O271" s="2" t="inlineStr">
        <is>
          <t>4|
4</t>
        </is>
      </c>
      <c r="P271" s="2" t="inlineStr">
        <is>
          <t xml:space="preserve">|
</t>
        </is>
      </c>
      <c r="Q271" t="inlineStr">
        <is>
          <t>den del af patentet, der angiver, hvad der søges beskyttelse for, dvs. en meget præcis angivelse af opfindelsens centrale principper</t>
        </is>
      </c>
      <c r="R271" s="2" t="inlineStr">
        <is>
          <t>Patentanspruch|
Anspruch</t>
        </is>
      </c>
      <c r="S271" s="2" t="inlineStr">
        <is>
          <t>3|
3</t>
        </is>
      </c>
      <c r="T271" s="2" t="inlineStr">
        <is>
          <t xml:space="preserve">|
</t>
        </is>
      </c>
      <c r="U271" t="inlineStr">
        <is>
          <t>Teil einer Patentanmeldung oder einer Patentschrift, der anhand technischer Merkmale den Gegenstand angibt, für den Schutz begehrt wird</t>
        </is>
      </c>
      <c r="V271" s="2" t="inlineStr">
        <is>
          <t>αξίωση</t>
        </is>
      </c>
      <c r="W271" s="2" t="inlineStr">
        <is>
          <t>3</t>
        </is>
      </c>
      <c r="X271" s="2" t="inlineStr">
        <is>
          <t/>
        </is>
      </c>
      <c r="Y271" t="inlineStr">
        <is>
          <t>τμήμα της αίτησης ή των προδιαγραφών διπλώματος ευρεσιτεχνίας που ορίζει το στοιχείο για το οποίο ζητείται προστασία με περιγραφή των τεχνικών χαρακτηριστικών του</t>
        </is>
      </c>
      <c r="Z271" s="2" t="inlineStr">
        <is>
          <t>claim|
patent claim</t>
        </is>
      </c>
      <c r="AA271" s="2" t="inlineStr">
        <is>
          <t>3|
3</t>
        </is>
      </c>
      <c r="AB271" s="2" t="inlineStr">
        <is>
          <t xml:space="preserve">|
</t>
        </is>
      </c>
      <c r="AC271" t="inlineStr">
        <is>
          <t>part of a patent application or specification, which defines the matter for which protection is sought in terms of technical features</t>
        </is>
      </c>
      <c r="AD271" s="2" t="inlineStr">
        <is>
          <t>reivindicación|
reivindicación de patente</t>
        </is>
      </c>
      <c r="AE271" s="2" t="inlineStr">
        <is>
          <t>3|
3</t>
        </is>
      </c>
      <c r="AF271" s="2" t="inlineStr">
        <is>
          <t xml:space="preserve">|
</t>
        </is>
      </c>
      <c r="AG271" t="inlineStr">
        <is>
          <t>Parte
de una solicitud de patente, o patente concedida, en la que se define el
objeto para el que se solicita la protección con arreglo a sus características
técnicas esenciales.</t>
        </is>
      </c>
      <c r="AH271" s="2" t="inlineStr">
        <is>
          <t>patendinõudlus</t>
        </is>
      </c>
      <c r="AI271" s="2" t="inlineStr">
        <is>
          <t>3</t>
        </is>
      </c>
      <c r="AJ271" s="2" t="inlineStr">
        <is>
          <t/>
        </is>
      </c>
      <c r="AK271" t="inlineStr">
        <is>
          <t>leiutise, millele taotletakse patendikaitset, olemuse selge, täpne ja lühike sõnaline väljendus. Leiutise olemus esitatakse patendinõudluses leiutise oluliste tehniliste tunnuste kogumina</t>
        </is>
      </c>
      <c r="AL271" s="2" t="inlineStr">
        <is>
          <t>vaatimus|
patenttivaatimus</t>
        </is>
      </c>
      <c r="AM271" s="2" t="inlineStr">
        <is>
          <t>3|
3</t>
        </is>
      </c>
      <c r="AN271" s="2" t="inlineStr">
        <is>
          <t xml:space="preserve">|
</t>
        </is>
      </c>
      <c r="AO271" t="inlineStr">
        <is>
          <t>patenttihakemuksen osa, jossa ilmaistaan se, mitä patentilla halutaan suojata</t>
        </is>
      </c>
      <c r="AP271" s="2" t="inlineStr">
        <is>
          <t>revendication de brevet|
revendication</t>
        </is>
      </c>
      <c r="AQ271" s="2" t="inlineStr">
        <is>
          <t>3|
3</t>
        </is>
      </c>
      <c r="AR271" s="2" t="inlineStr">
        <is>
          <t xml:space="preserve">|
</t>
        </is>
      </c>
      <c r="AS271" t="inlineStr">
        <is>
          <t>partie d'une demande de &lt;a href="https://iate.europa.eu/entry/result/1615107/fr" target="_blank"&gt;brevet&lt;/a&gt; ou d'un &lt;a href="https://iate.europa.eu/entry/result/771193/fr" target="_blank"&gt;fascicule de brevet &lt;/a&gt;définissant l'objet de la protection demandée en termes de caractéristiques techniques</t>
        </is>
      </c>
      <c r="AT271" s="2" t="inlineStr">
        <is>
          <t>éileamh paitinne</t>
        </is>
      </c>
      <c r="AU271" s="2" t="inlineStr">
        <is>
          <t>3</t>
        </is>
      </c>
      <c r="AV271" s="2" t="inlineStr">
        <is>
          <t/>
        </is>
      </c>
      <c r="AW271" t="inlineStr">
        <is>
          <t/>
        </is>
      </c>
      <c r="AX271" s="2" t="inlineStr">
        <is>
          <t>patentni zahtjev</t>
        </is>
      </c>
      <c r="AY271" s="2" t="inlineStr">
        <is>
          <t>3</t>
        </is>
      </c>
      <c r="AZ271" s="2" t="inlineStr">
        <is>
          <t/>
        </is>
      </c>
      <c r="BA271" t="inlineStr">
        <is>
          <t/>
        </is>
      </c>
      <c r="BB271" s="2" t="inlineStr">
        <is>
          <t>igénypont</t>
        </is>
      </c>
      <c r="BC271" s="2" t="inlineStr">
        <is>
          <t>4</t>
        </is>
      </c>
      <c r="BD271" s="2" t="inlineStr">
        <is>
          <t/>
        </is>
      </c>
      <c r="BE271" t="inlineStr">
        <is>
          <t>A szabadalmi bejelentés kelléke, amelyben a bejelentő meghatározza az oltalmat igénylő tárgyat.</t>
        </is>
      </c>
      <c r="BF271" s="2" t="inlineStr">
        <is>
          <t>rivendicazione</t>
        </is>
      </c>
      <c r="BG271" s="2" t="inlineStr">
        <is>
          <t>3</t>
        </is>
      </c>
      <c r="BH271" s="2" t="inlineStr">
        <is>
          <t/>
        </is>
      </c>
      <c r="BI271" t="inlineStr">
        <is>
          <t>sezione del brevetto in cui è indicato ciò che si
intende debba formare oggetto del brevetto</t>
        </is>
      </c>
      <c r="BJ271" s="2" t="inlineStr">
        <is>
          <t>išradimo apibrėžtis|
apibrėžtis</t>
        </is>
      </c>
      <c r="BK271" s="2" t="inlineStr">
        <is>
          <t>3|
3</t>
        </is>
      </c>
      <c r="BL271" s="2" t="inlineStr">
        <is>
          <t xml:space="preserve">|
</t>
        </is>
      </c>
      <c r="BM271" t="inlineStr">
        <is>
          <t>patento paraiškos (&lt;a href="/entry/result/769811/all" id="ENTRY_TO_ENTRY_CONVERTER" target="_blank"&gt;IATE:769811&lt;/a&gt; ) arba patento aprašymo (&lt;a href="/entry/result/771193/all" id="ENTRY_TO_ENTRY_CONVERTER" target="_blank"&gt;IATE:771193&lt;/a&gt; ) dalis, kurioje apibūdinamos techninės dalyko, kuriam prašoma patentinės apsaugos, ypatybės</t>
        </is>
      </c>
      <c r="BN271" s="2" t="inlineStr">
        <is>
          <t>pretenzija</t>
        </is>
      </c>
      <c r="BO271" s="2" t="inlineStr">
        <is>
          <t>3</t>
        </is>
      </c>
      <c r="BP271" s="2" t="inlineStr">
        <is>
          <t/>
        </is>
      </c>
      <c r="BQ271" t="inlineStr">
        <is>
          <t>patenta pieteikuma vai specifikācijas daļa, kurā, aprakstot tehniskās īpašības, skaidro prasītās aizsardzības priekšmetu</t>
        </is>
      </c>
      <c r="BR271" s="2" t="inlineStr">
        <is>
          <t>pretensjoni|
pretensjoni ta' privattiva</t>
        </is>
      </c>
      <c r="BS271" s="2" t="inlineStr">
        <is>
          <t>3|
3</t>
        </is>
      </c>
      <c r="BT271" s="2" t="inlineStr">
        <is>
          <t xml:space="preserve">|
</t>
        </is>
      </c>
      <c r="BU271" t="inlineStr">
        <is>
          <t>parti minn applikazzjoni għal jew faxxikolu ta' privattiva. Din tiddefinixxi l-kwistjoni li għaliha titfittex protezzjoni f'termini ta' karatteristiċi tekniċi.</t>
        </is>
      </c>
      <c r="BV271" s="2" t="inlineStr">
        <is>
          <t>octrooiconclusie|
conclusie</t>
        </is>
      </c>
      <c r="BW271" s="2" t="inlineStr">
        <is>
          <t>3|
3</t>
        </is>
      </c>
      <c r="BX271" s="2" t="inlineStr">
        <is>
          <t xml:space="preserve">|
</t>
        </is>
      </c>
      <c r="BY271" t="inlineStr">
        <is>
          <t>onderdeel
 van een octrooiaanvraag of -specificatie, waarin de materie waarvoor
 bescherming wordt gevraagd aan de hand van technische kenmerken wordt
 gedefinieerd</t>
        </is>
      </c>
      <c r="BZ271" s="2" t="inlineStr">
        <is>
          <t>zastrzeżenie patentowe</t>
        </is>
      </c>
      <c r="CA271" s="2" t="inlineStr">
        <is>
          <t>3</t>
        </is>
      </c>
      <c r="CB271" s="2" t="inlineStr">
        <is>
          <t/>
        </is>
      </c>
      <c r="CC271" t="inlineStr">
        <is>
          <t>zastrzeżenie zamieszczane w zgłoszeniu patentowym [ &lt;a href="/entry/result/769811/all" id="ENTRY_TO_ENTRY_CONVERTER" target="_blank"&gt;IATE:769811&lt;/a&gt; ] i w opisie patentowym [ &lt;a href="/entry/result/792752/all" id="ENTRY_TO_ENTRY_CONVERTER" target="_blank"&gt;IATE:792752&lt;/a&gt; ], określające cechy techniczne zastrzeganego wynalazku i zakres jego ochrony patentowej</t>
        </is>
      </c>
      <c r="CD271" s="2" t="inlineStr">
        <is>
          <t>reivindicação|
reivindicação de patente</t>
        </is>
      </c>
      <c r="CE271" s="2" t="inlineStr">
        <is>
          <t>3|
3</t>
        </is>
      </c>
      <c r="CF271" s="2" t="inlineStr">
        <is>
          <t xml:space="preserve">|
</t>
        </is>
      </c>
      <c r="CG271" t="inlineStr">
        <is>
          <t>Parte de um pedido de patente ou de um fascículo de patente [&lt;a href="/entry/result/771193/all" id="ENTRY_TO_ENTRY_CONVERTER" target="_blank"&gt;IATE:771193&lt;/a&gt; ] que define o objeto da proteção pedida em termos de características técnicas.</t>
        </is>
      </c>
      <c r="CH271" s="2" t="inlineStr">
        <is>
          <t>revendicare</t>
        </is>
      </c>
      <c r="CI271" s="2" t="inlineStr">
        <is>
          <t>3</t>
        </is>
      </c>
      <c r="CJ271" s="2" t="inlineStr">
        <is>
          <t/>
        </is>
      </c>
      <c r="CK271" t="inlineStr">
        <is>
          <t>partea de brevet care cuprinde obiectul protecției solicitate și al cărei conținut determină întinderea protecției</t>
        </is>
      </c>
      <c r="CL271" s="2" t="inlineStr">
        <is>
          <t>patentový nárok|
nárok</t>
        </is>
      </c>
      <c r="CM271" s="2" t="inlineStr">
        <is>
          <t>3|
3</t>
        </is>
      </c>
      <c r="CN271" s="2" t="inlineStr">
        <is>
          <t xml:space="preserve">|
</t>
        </is>
      </c>
      <c r="CO271" t="inlineStr">
        <is>
          <t>vymedzenie predmetu patentu/patentovej prihlášky, na ktorý sa požaduje ochrana</t>
        </is>
      </c>
      <c r="CP271" s="2" t="inlineStr">
        <is>
          <t>patentni zahtevek</t>
        </is>
      </c>
      <c r="CQ271" s="2" t="inlineStr">
        <is>
          <t>3</t>
        </is>
      </c>
      <c r="CR271" s="2" t="inlineStr">
        <is>
          <t/>
        </is>
      </c>
      <c r="CS271" t="inlineStr">
        <is>
          <t>dokument, ki v enem stavku opisuje lastnostni izuma, ki naj bile zavarovane s patentom</t>
        </is>
      </c>
      <c r="CT271" s="2" t="inlineStr">
        <is>
          <t>patentkrav|
krav</t>
        </is>
      </c>
      <c r="CU271" s="2" t="inlineStr">
        <is>
          <t>3|
3</t>
        </is>
      </c>
      <c r="CV271" s="2" t="inlineStr">
        <is>
          <t xml:space="preserve">|
</t>
        </is>
      </c>
      <c r="CW271" t="inlineStr">
        <is>
          <t>den del av patentansökan eller patentet som definierar uppfinningens skyddsomfång</t>
        </is>
      </c>
    </row>
    <row r="272">
      <c r="A272" s="1" t="str">
        <f>HYPERLINK("https://iate.europa.eu/entry/result/139924/all", "139924")</f>
        <v>139924</v>
      </c>
      <c r="B272" t="inlineStr">
        <is>
          <t>LAW;FINANCE;PRODUCTION, TECHNOLOGY AND RESEARCH</t>
        </is>
      </c>
      <c r="C272" t="inlineStr">
        <is>
          <t>LAW;FINANCE;PRODUCTION, TECHNOLOGY AND RESEARCH|research and intellectual property|intellectual property</t>
        </is>
      </c>
      <c r="D272" t="inlineStr">
        <is>
          <t>yes</t>
        </is>
      </c>
      <c r="E272" t="inlineStr">
        <is>
          <t/>
        </is>
      </c>
      <c r="F272" s="2" t="inlineStr">
        <is>
          <t>изключително право</t>
        </is>
      </c>
      <c r="G272" s="2" t="inlineStr">
        <is>
          <t>3</t>
        </is>
      </c>
      <c r="H272" s="2" t="inlineStr">
        <is>
          <t/>
        </is>
      </c>
      <c r="I272" t="inlineStr">
        <is>
          <t>правото на едно лице да бъде единствен ползвател (или производител(снабдител) на определени продукти, стоки, услуги</t>
        </is>
      </c>
      <c r="J272" s="2" t="inlineStr">
        <is>
          <t>výlučné právo</t>
        </is>
      </c>
      <c r="K272" s="2" t="inlineStr">
        <is>
          <t>3</t>
        </is>
      </c>
      <c r="L272" s="2" t="inlineStr">
        <is>
          <t/>
        </is>
      </c>
      <c r="M272" t="inlineStr">
        <is>
          <t/>
        </is>
      </c>
      <c r="N272" s="2" t="inlineStr">
        <is>
          <t>eksklusiv rettighed|
eksklusiv ret</t>
        </is>
      </c>
      <c r="O272" s="2" t="inlineStr">
        <is>
          <t>3|
1</t>
        </is>
      </c>
      <c r="P272" s="2" t="inlineStr">
        <is>
          <t xml:space="preserve">|
</t>
        </is>
      </c>
      <c r="Q272" t="inlineStr">
        <is>
          <t/>
        </is>
      </c>
      <c r="R272" s="2" t="inlineStr">
        <is>
          <t>ausschließliches Recht</t>
        </is>
      </c>
      <c r="S272" s="2" t="inlineStr">
        <is>
          <t>3</t>
        </is>
      </c>
      <c r="T272" s="2" t="inlineStr">
        <is>
          <t/>
        </is>
      </c>
      <c r="U272" t="inlineStr">
        <is>
          <t>Unter einem ausschließlichen Recht versteht man im Patentrecht, Urheberrecht, Markenrecht und Bergrecht Deutschlands, dass nur der berechtigte Inhaber ein Recht oder Werk auf die ihm erlaubte Art selbst nutzen bzw. Nutzungsrechte einräumen kann.</t>
        </is>
      </c>
      <c r="V272" s="2" t="inlineStr">
        <is>
          <t>αποκλειστικό δικαίωμα</t>
        </is>
      </c>
      <c r="W272" s="2" t="inlineStr">
        <is>
          <t>1</t>
        </is>
      </c>
      <c r="X272" s="2" t="inlineStr">
        <is>
          <t/>
        </is>
      </c>
      <c r="Y272" t="inlineStr">
        <is>
          <t/>
        </is>
      </c>
      <c r="Z272" s="2" t="inlineStr">
        <is>
          <t>exclusive right</t>
        </is>
      </c>
      <c r="AA272" s="2" t="inlineStr">
        <is>
          <t>2</t>
        </is>
      </c>
      <c r="AB272" s="2" t="inlineStr">
        <is>
          <t/>
        </is>
      </c>
      <c r="AC272" t="inlineStr">
        <is>
          <t>a de facto, non-tangible prerogative existing in law (that is, the power or, in a wider sense, right) to perform an action or acquire a benefit and to permit or deny others the right to perform the same action or to acquire the same benefit</t>
        </is>
      </c>
      <c r="AD272" s="2" t="inlineStr">
        <is>
          <t>derecho exclusivo|
derecho de exclusividad</t>
        </is>
      </c>
      <c r="AE272" s="2" t="inlineStr">
        <is>
          <t>3|
3</t>
        </is>
      </c>
      <c r="AF272" s="2" t="inlineStr">
        <is>
          <t xml:space="preserve">|
</t>
        </is>
      </c>
      <c r="AG272" t="inlineStr">
        <is>
          <t/>
        </is>
      </c>
      <c r="AH272" t="inlineStr">
        <is>
          <t/>
        </is>
      </c>
      <c r="AI272" t="inlineStr">
        <is>
          <t/>
        </is>
      </c>
      <c r="AJ272" t="inlineStr">
        <is>
          <t/>
        </is>
      </c>
      <c r="AK272" t="inlineStr">
        <is>
          <t/>
        </is>
      </c>
      <c r="AL272" s="2" t="inlineStr">
        <is>
          <t>yksinoikeus</t>
        </is>
      </c>
      <c r="AM272" s="2" t="inlineStr">
        <is>
          <t>3</t>
        </is>
      </c>
      <c r="AN272" s="2" t="inlineStr">
        <is>
          <t/>
        </is>
      </c>
      <c r="AO272" t="inlineStr">
        <is>
          <t>yksinomainen oikeus</t>
        </is>
      </c>
      <c r="AP272" s="2" t="inlineStr">
        <is>
          <t>droit d'exclusivité|
droit exclusif</t>
        </is>
      </c>
      <c r="AQ272" s="2" t="inlineStr">
        <is>
          <t>3|
3</t>
        </is>
      </c>
      <c r="AR272" s="2" t="inlineStr">
        <is>
          <t xml:space="preserve">|
</t>
        </is>
      </c>
      <c r="AS272" t="inlineStr">
        <is>
          <t>droit qui permet à son titulaire d'interdire toute exploitation par un tiers non autorisé d'une invention, d'une marque, d'un modèle protégé</t>
        </is>
      </c>
      <c r="AT272" s="2" t="inlineStr">
        <is>
          <t>ceart eisiach</t>
        </is>
      </c>
      <c r="AU272" s="2" t="inlineStr">
        <is>
          <t>3</t>
        </is>
      </c>
      <c r="AV272" s="2" t="inlineStr">
        <is>
          <t/>
        </is>
      </c>
      <c r="AW272" t="inlineStr">
        <is>
          <t/>
        </is>
      </c>
      <c r="AX272" t="inlineStr">
        <is>
          <t/>
        </is>
      </c>
      <c r="AY272" t="inlineStr">
        <is>
          <t/>
        </is>
      </c>
      <c r="AZ272" t="inlineStr">
        <is>
          <t/>
        </is>
      </c>
      <c r="BA272" t="inlineStr">
        <is>
          <t/>
        </is>
      </c>
      <c r="BB272" s="2" t="inlineStr">
        <is>
          <t>kizárólagos jog</t>
        </is>
      </c>
      <c r="BC272" s="2" t="inlineStr">
        <is>
          <t>4</t>
        </is>
      </c>
      <c r="BD272" s="2" t="inlineStr">
        <is>
          <t/>
        </is>
      </c>
      <c r="BE272" t="inlineStr">
        <is>
          <t/>
        </is>
      </c>
      <c r="BF272" s="2" t="inlineStr">
        <is>
          <t>diritto esclusivo</t>
        </is>
      </c>
      <c r="BG272" s="2" t="inlineStr">
        <is>
          <t>2</t>
        </is>
      </c>
      <c r="BH272" s="2" t="inlineStr">
        <is>
          <t/>
        </is>
      </c>
      <c r="BI272" t="inlineStr">
        <is>
          <t/>
        </is>
      </c>
      <c r="BJ272" s="2" t="inlineStr">
        <is>
          <t>išimtinė teisė</t>
        </is>
      </c>
      <c r="BK272" s="2" t="inlineStr">
        <is>
          <t>3</t>
        </is>
      </c>
      <c r="BL272" s="2" t="inlineStr">
        <is>
          <t/>
        </is>
      </c>
      <c r="BM272" t="inlineStr">
        <is>
          <t/>
        </is>
      </c>
      <c r="BN272" s="2" t="inlineStr">
        <is>
          <t>ekskluzīvas tiesības</t>
        </is>
      </c>
      <c r="BO272" s="2" t="inlineStr">
        <is>
          <t>3</t>
        </is>
      </c>
      <c r="BP272" s="2" t="inlineStr">
        <is>
          <t/>
        </is>
      </c>
      <c r="BQ272" t="inlineStr">
        <is>
          <t/>
        </is>
      </c>
      <c r="BR272" s="2" t="inlineStr">
        <is>
          <t>dritt esklużiv</t>
        </is>
      </c>
      <c r="BS272" s="2" t="inlineStr">
        <is>
          <t>3</t>
        </is>
      </c>
      <c r="BT272" s="2" t="inlineStr">
        <is>
          <t/>
        </is>
      </c>
      <c r="BU272" t="inlineStr">
        <is>
          <t/>
        </is>
      </c>
      <c r="BV272" s="2" t="inlineStr">
        <is>
          <t>uitsluitend recht|
exclusief recht</t>
        </is>
      </c>
      <c r="BW272" s="2" t="inlineStr">
        <is>
          <t>1|
2</t>
        </is>
      </c>
      <c r="BX272" s="2" t="inlineStr">
        <is>
          <t xml:space="preserve">|
</t>
        </is>
      </c>
      <c r="BY272" t="inlineStr">
        <is>
          <t/>
        </is>
      </c>
      <c r="BZ272" s="2" t="inlineStr">
        <is>
          <t>prawo wyłączne</t>
        </is>
      </c>
      <c r="CA272" s="2" t="inlineStr">
        <is>
          <t>2</t>
        </is>
      </c>
      <c r="CB272" s="2" t="inlineStr">
        <is>
          <t/>
        </is>
      </c>
      <c r="CC272" t="inlineStr">
        <is>
          <t/>
        </is>
      </c>
      <c r="CD272" s="2" t="inlineStr">
        <is>
          <t>direito exclusivo</t>
        </is>
      </c>
      <c r="CE272" s="2" t="inlineStr">
        <is>
          <t>2</t>
        </is>
      </c>
      <c r="CF272" s="2" t="inlineStr">
        <is>
          <t/>
        </is>
      </c>
      <c r="CG272" t="inlineStr">
        <is>
          <t/>
        </is>
      </c>
      <c r="CH272" s="2" t="inlineStr">
        <is>
          <t>drept exclusiv</t>
        </is>
      </c>
      <c r="CI272" s="2" t="inlineStr">
        <is>
          <t>3</t>
        </is>
      </c>
      <c r="CJ272" s="2" t="inlineStr">
        <is>
          <t/>
        </is>
      </c>
      <c r="CK272" t="inlineStr">
        <is>
          <t/>
        </is>
      </c>
      <c r="CL272" t="inlineStr">
        <is>
          <t/>
        </is>
      </c>
      <c r="CM272" t="inlineStr">
        <is>
          <t/>
        </is>
      </c>
      <c r="CN272" t="inlineStr">
        <is>
          <t/>
        </is>
      </c>
      <c r="CO272" t="inlineStr">
        <is>
          <t/>
        </is>
      </c>
      <c r="CP272" t="inlineStr">
        <is>
          <t/>
        </is>
      </c>
      <c r="CQ272" t="inlineStr">
        <is>
          <t/>
        </is>
      </c>
      <c r="CR272" t="inlineStr">
        <is>
          <t/>
        </is>
      </c>
      <c r="CS272" t="inlineStr">
        <is>
          <t/>
        </is>
      </c>
      <c r="CT272" s="2" t="inlineStr">
        <is>
          <t>exklusiv rättighet|
exklusiv rätt|
ensamrätt</t>
        </is>
      </c>
      <c r="CU272" s="2" t="inlineStr">
        <is>
          <t>3|
3|
3</t>
        </is>
      </c>
      <c r="CV272" s="2" t="inlineStr">
        <is>
          <t xml:space="preserve">|
|
</t>
        </is>
      </c>
      <c r="CW272" t="inlineStr">
        <is>
          <t/>
        </is>
      </c>
    </row>
    <row r="273">
      <c r="A273" s="1" t="str">
        <f>HYPERLINK("https://iate.europa.eu/entry/result/3577127/all", "3577127")</f>
        <v>3577127</v>
      </c>
      <c r="B273" t="inlineStr">
        <is>
          <t>SOCIAL QUESTIONS;PRODUCTION, TECHNOLOGY AND RESEARCH</t>
        </is>
      </c>
      <c r="C273" t="inlineStr">
        <is>
          <t>SOCIAL QUESTIONS|culture and religion|culture;PRODUCTION, TECHNOLOGY AND RESEARCH|research and intellectual property|intellectual property</t>
        </is>
      </c>
      <c r="D273" t="inlineStr">
        <is>
          <t>yes</t>
        </is>
      </c>
      <c r="E273" t="inlineStr">
        <is>
          <t/>
        </is>
      </c>
      <c r="F273" s="2" t="inlineStr">
        <is>
          <t>онлайн права върху музикални произведения</t>
        </is>
      </c>
      <c r="G273" s="2" t="inlineStr">
        <is>
          <t>3</t>
        </is>
      </c>
      <c r="H273" s="2" t="inlineStr">
        <is>
          <t/>
        </is>
      </c>
      <c r="I273" t="inlineStr">
        <is>
          <t>всяко едно от правата на автор върху дадено музикално произведение, предвидени в членове 2 и 3 от Директива 2001/29/ЕО, които са необходими за предоставяне на услуга онлайн</t>
        </is>
      </c>
      <c r="J273" s="2" t="inlineStr">
        <is>
          <t>práva k hudebním dílům online</t>
        </is>
      </c>
      <c r="K273" s="2" t="inlineStr">
        <is>
          <t>3</t>
        </is>
      </c>
      <c r="L273" s="2" t="inlineStr">
        <is>
          <t/>
        </is>
      </c>
      <c r="M273" t="inlineStr">
        <is>
          <t>práva autora k hudebnímu dílu, která jsou nezbytná k poskytování služby online</t>
        </is>
      </c>
      <c r="N273" s="2" t="inlineStr">
        <is>
          <t>onlinemusikrettigheder</t>
        </is>
      </c>
      <c r="O273" s="2" t="inlineStr">
        <is>
          <t>3</t>
        </is>
      </c>
      <c r="P273" s="2" t="inlineStr">
        <is>
          <t/>
        </is>
      </c>
      <c r="Q273" t="inlineStr">
        <is>
          <t>enhver af en ophavsmands rettigheder til et musikværk i henhold til artikel 2 og 3 i direktiv 2001/29/EF, som er nødvendige for levering af en onlinetjeneste</t>
        </is>
      </c>
      <c r="R273" s="2" t="inlineStr">
        <is>
          <t>Online-Nutzungsrechte an Musikwerken</t>
        </is>
      </c>
      <c r="S273" s="2" t="inlineStr">
        <is>
          <t>3</t>
        </is>
      </c>
      <c r="T273" s="2" t="inlineStr">
        <is>
          <t/>
        </is>
      </c>
      <c r="U273" t="inlineStr">
        <is>
          <t>dem Urheber zustehenden Rechte an einem Musikwerk im Sinne der Artikel 2 und 3 der Richtlinie 2001/29/EG, die für die Bereitstellung eines Online-Dienstes erforderlich sind</t>
        </is>
      </c>
      <c r="V273" s="2" t="inlineStr">
        <is>
          <t>επιγραμμικά δικαιώματα επί μουσικών έργων</t>
        </is>
      </c>
      <c r="W273" s="2" t="inlineStr">
        <is>
          <t>3</t>
        </is>
      </c>
      <c r="X273" s="2" t="inlineStr">
        <is>
          <t/>
        </is>
      </c>
      <c r="Y273" t="inlineStr">
        <is>
          <t>οποιοδήποτε από τα δικαιώματα δημιουργού σε ένα μουσικό έργο που προβλέπονται από τα άρθρα 2 και 3 της οδηγίας 2001/29/ΕΚ, τα οποία απαιτούνται για την παροχή μιας επιγραμμικής υπηρεσίας</t>
        </is>
      </c>
      <c r="Z273" s="2" t="inlineStr">
        <is>
          <t>online rights in musical works</t>
        </is>
      </c>
      <c r="AA273" s="2" t="inlineStr">
        <is>
          <t>3</t>
        </is>
      </c>
      <c r="AB273" s="2" t="inlineStr">
        <is>
          <t/>
        </is>
      </c>
      <c r="AC273" t="inlineStr">
        <is>
          <t>any of the rights of an author in a musical work provided for under Articles 2 and 3 of Directive 2001/29/EC which are required for the provision of an online service</t>
        </is>
      </c>
      <c r="AD273" s="2" t="inlineStr">
        <is>
          <t>derechos en línea sobre obras musicales</t>
        </is>
      </c>
      <c r="AE273" s="2" t="inlineStr">
        <is>
          <t>3</t>
        </is>
      </c>
      <c r="AF273" s="2" t="inlineStr">
        <is>
          <t/>
        </is>
      </c>
      <c r="AG273" t="inlineStr">
        <is>
          <t>Cualquiera de los derechos de 
un autor sobre una obra musical previstos en los artículos 2 y 3 de la 
Directiva 2001/29/CE que sea necesario para la prestación de un servicio
 de música en línea.</t>
        </is>
      </c>
      <c r="AH273" s="2" t="inlineStr">
        <is>
          <t>muusikateoste internetis kasutamise õigused</t>
        </is>
      </c>
      <c r="AI273" s="2" t="inlineStr">
        <is>
          <t>3</t>
        </is>
      </c>
      <c r="AJ273" s="2" t="inlineStr">
        <is>
          <t/>
        </is>
      </c>
      <c r="AK273" t="inlineStr">
        <is>
          <t>kõik direktiivi 2001/29/EÜ artiklites 2 ja 3 sätestatud ning muusikateenuse internetipõhiseks osutamiseks vajalikud autoriõigused muusikateosele</t>
        </is>
      </c>
      <c r="AL273" s="2" t="inlineStr">
        <is>
          <t>musiikkiteosten verkko-oikeudet</t>
        </is>
      </c>
      <c r="AM273" s="2" t="inlineStr">
        <is>
          <t>3</t>
        </is>
      </c>
      <c r="AN273" s="2" t="inlineStr">
        <is>
          <t/>
        </is>
      </c>
      <c r="AO273" t="inlineStr">
        <is>
          <t>direktiivin 2001/29/EY 2 ja 3 artiklassa tarkoitetut musiikkiteoksen tekijän oikeudet, jotka tarvitaan verkkopalvelun tarjoamiseksi</t>
        </is>
      </c>
      <c r="AP273" s="2" t="inlineStr">
        <is>
          <t>droit en ligne sur une œuvre musicale</t>
        </is>
      </c>
      <c r="AQ273" s="2" t="inlineStr">
        <is>
          <t>3</t>
        </is>
      </c>
      <c r="AR273" s="2" t="inlineStr">
        <is>
          <t/>
        </is>
      </c>
      <c r="AS273" t="inlineStr">
        <is>
          <t>tout droit qui, parmi les droits d’un auteur sur une œuvre musicale prévus aux articles 2 et 3 de la directive 2001/29/CE, est nécessaire à la fourniture d’un service en ligne</t>
        </is>
      </c>
      <c r="AT273" s="2" t="inlineStr">
        <is>
          <t>cearta ar shaothair cheoil ar líne</t>
        </is>
      </c>
      <c r="AU273" s="2" t="inlineStr">
        <is>
          <t>3</t>
        </is>
      </c>
      <c r="AV273" s="2" t="inlineStr">
        <is>
          <t/>
        </is>
      </c>
      <c r="AW273" t="inlineStr">
        <is>
          <t/>
        </is>
      </c>
      <c r="AX273" s="2" t="inlineStr">
        <is>
          <t>internetska prava na glazbena djela</t>
        </is>
      </c>
      <c r="AY273" s="2" t="inlineStr">
        <is>
          <t>3</t>
        </is>
      </c>
      <c r="AZ273" s="2" t="inlineStr">
        <is>
          <t/>
        </is>
      </c>
      <c r="BA273" t="inlineStr">
        <is>
          <t>bilo koje od prava autora na glazbeno djelo predviđeno u člancima 2. i 3. Direktive 2001/29/EZ koja su potrebna za pružanje usluge na internetu.</t>
        </is>
      </c>
      <c r="BB273" s="2" t="inlineStr">
        <is>
          <t>zeneműveken fennálló online jogok</t>
        </is>
      </c>
      <c r="BC273" s="2" t="inlineStr">
        <is>
          <t>3</t>
        </is>
      </c>
      <c r="BD273" s="2" t="inlineStr">
        <is>
          <t/>
        </is>
      </c>
      <c r="BE273" t="inlineStr">
        <is>
          <t>a szerzőt a zenemű vonatkozásában megillető, a 2001/29/EK irányelv 2. és
 3. cikkében meghatározott jogok, amelyek online szolgáltatás 
nyújtásához szükségesek</t>
        </is>
      </c>
      <c r="BF273" s="2" t="inlineStr">
        <is>
          <t>diritti su opere musicali online</t>
        </is>
      </c>
      <c r="BG273" s="2" t="inlineStr">
        <is>
          <t>3</t>
        </is>
      </c>
      <c r="BH273" s="2" t="inlineStr">
        <is>
          <t/>
        </is>
      </c>
      <c r="BI273" t="inlineStr">
        <is>
          <t>uno qualsiasi dei diritti di un autore su un’opera musicale concessi a 
norma degli articoli 2 e 3 della direttiva 2001/29/CE che sono necessari
 per la fornitura di un servizio online</t>
        </is>
      </c>
      <c r="BJ273" s="2" t="inlineStr">
        <is>
          <t>teisė naudoti muzikos kūrinius internete</t>
        </is>
      </c>
      <c r="BK273" s="2" t="inlineStr">
        <is>
          <t>3</t>
        </is>
      </c>
      <c r="BL273" s="2" t="inlineStr">
        <is>
          <t/>
        </is>
      </c>
      <c r="BM273" t="inlineStr">
        <is>
          <t>bet kokia pagal Direktyvos 2001/29/EB 2 ir 3 straipsnius nustatyta autoriaus teisė naudoti muzikos kūrinį, reikalinga internetinei muzikos paslaugai teikti</t>
        </is>
      </c>
      <c r="BN273" s="2" t="inlineStr">
        <is>
          <t>muzikālo darbu tiešsaistes tiesības</t>
        </is>
      </c>
      <c r="BO273" s="2" t="inlineStr">
        <is>
          <t>3</t>
        </is>
      </c>
      <c r="BP273" s="2" t="inlineStr">
        <is>
          <t/>
        </is>
      </c>
      <c r="BQ273" t="inlineStr">
        <is>
          <t>jebkuras &lt;a href="https://eur-lex.europa.eu/legal-content/LV/TXT/?uri=CELEX%3A02001L0029-20190606&amp;amp;qid=1603461678409" target="_blank"&gt;Direktīvas 2001/29/EK 2. un 3. pantā&lt;time datetime="23.10.2020."&gt; (23.10.2020.)&lt;/time&gt;&lt;/a&gt; paredzētas autortiesības saistībā ar muzikālu darbu, kuras vajadzīgas tiešsaistes pakalpojuma sniegšanai</t>
        </is>
      </c>
      <c r="BR273" s="2" t="inlineStr">
        <is>
          <t>drittijiet online f’xogħlijiet mużikali</t>
        </is>
      </c>
      <c r="BS273" s="2" t="inlineStr">
        <is>
          <t>3</t>
        </is>
      </c>
      <c r="BT273" s="2" t="inlineStr">
        <is>
          <t/>
        </is>
      </c>
      <c r="BU273" t="inlineStr">
        <is>
          <t>kwalunkwe dritt mid-drittijiet ta’ awtur f’xogħol mużikali previsti skont l-Artikoli 2 u 3 tad-Direttiva 2001/29/KE li huma meħtieġa għall-forniment ta’ servizz online</t>
        </is>
      </c>
      <c r="BV273" s="2" t="inlineStr">
        <is>
          <t>onlinerechten inzake muziekwerken|
rechten voor online gebruik van een muziekwerk|
onlinerechten van muziekwerken</t>
        </is>
      </c>
      <c r="BW273" s="2" t="inlineStr">
        <is>
          <t>3|
3|
3</t>
        </is>
      </c>
      <c r="BX273" s="2" t="inlineStr">
        <is>
          <t xml:space="preserve">|
|
</t>
        </is>
      </c>
      <c r="BY273" t="inlineStr">
        <is>
          <t>"rechten
 van een auteur inzake een muziekwerk waarin de artikelen 2 en 3 van Richtlijn
 2001/29/EG voorzien en die zijn voorgeschreven voor de verstrekking van een
 onlinedienst"</t>
        </is>
      </c>
      <c r="BZ273" s="2" t="inlineStr">
        <is>
          <t>prawa do utworów muzycznych dla wykorzystania online</t>
        </is>
      </c>
      <c r="CA273" s="2" t="inlineStr">
        <is>
          <t>3</t>
        </is>
      </c>
      <c r="CB273" s="2" t="inlineStr">
        <is>
          <t/>
        </is>
      </c>
      <c r="CC273" t="inlineStr">
        <is>
          <t>wszelkie prawa autora do utworu muzycznego, przewidziane w art. 2 i 3 dyrektywy 2001/29/WE, które są wymagane w celu świadczenia usługi online</t>
        </is>
      </c>
      <c r="CD273" s="2" t="inlineStr">
        <is>
          <t>direitos em linha sobre obras musicais</t>
        </is>
      </c>
      <c r="CE273" s="2" t="inlineStr">
        <is>
          <t>3</t>
        </is>
      </c>
      <c r="CF273" s="2" t="inlineStr">
        <is>
          <t/>
        </is>
      </c>
      <c r="CG273" t="inlineStr">
        <is>
          <t>Direitos de autor sobre obras musicais previstos nos artigos 2.º e 3.º da Diretiva 2001/29/CE, que sejam necessários para a prestação de um serviço em linha.</t>
        </is>
      </c>
      <c r="CH273" s="2" t="inlineStr">
        <is>
          <t>drepturi online asupra operelor muzicale</t>
        </is>
      </c>
      <c r="CI273" s="2" t="inlineStr">
        <is>
          <t>3</t>
        </is>
      </c>
      <c r="CJ273" s="2" t="inlineStr">
        <is>
          <t/>
        </is>
      </c>
      <c r="CK273" t="inlineStr">
        <is>
          <t>dreptul de reproducere și dreptul de comunicare publică, care include și dreptul de punere la dispoziția publicului, pe internet sau alte rețele de calculatoare, și care acoperă teritoriul mai multor state membre ale Uniunii Europene</t>
        </is>
      </c>
      <c r="CL273" s="2" t="inlineStr">
        <is>
          <t>online práva na hudobné diela</t>
        </is>
      </c>
      <c r="CM273" s="2" t="inlineStr">
        <is>
          <t>3</t>
        </is>
      </c>
      <c r="CN273" s="2" t="inlineStr">
        <is>
          <t/>
        </is>
      </c>
      <c r="CO273" t="inlineStr">
        <is>
          <t>akékoľvek práva autora na hudobné dielo stanovené v článkoch 2 a 3 &lt;a href="https://eur-lex.europa.eu/legal-content/SK/TXT/HTML/?uri=CELEX:02001L0029-20190606&amp;amp;qid=1605778405000&amp;amp;from=EN" target="_blank"&gt;smernice 2001/29/ES&lt;/a&gt;, ktoré sa vyžadujú na poskytovanie online služby</t>
        </is>
      </c>
      <c r="CP273" s="2" t="inlineStr">
        <is>
          <t>spletne pravice za glasbena dela</t>
        </is>
      </c>
      <c r="CQ273" s="2" t="inlineStr">
        <is>
          <t>3</t>
        </is>
      </c>
      <c r="CR273" s="2" t="inlineStr">
        <is>
          <t/>
        </is>
      </c>
      <c r="CS273" t="inlineStr">
        <is>
          <t>katere koli pravice avtorjev za glasbena dela iz členov 2 in 3 &lt;a href="https://eur-lex.europa.eu/legal-content/SL/TXT/?uri=CELEX:32001L0029" target="_blank"&gt;Direktive 2001/29/ES&lt;/a&gt;, ki so potrebne za zagotavljanje spletnih storitev</t>
        </is>
      </c>
      <c r="CT273" s="2" t="inlineStr">
        <is>
          <t>näträttigheter till musikaliska verk</t>
        </is>
      </c>
      <c r="CU273" s="2" t="inlineStr">
        <is>
          <t>3</t>
        </is>
      </c>
      <c r="CV273" s="2" t="inlineStr">
        <is>
          <t/>
        </is>
      </c>
      <c r="CW273" t="inlineStr">
        <is>
          <t>rättigheter som en upphovsman har till ett musikaliskt verk enligt artiklarna 2 och 3 i direktiv 2001/29/EG och som krävs för att kunna tillhandahålla en nättjänst</t>
        </is>
      </c>
    </row>
    <row r="274">
      <c r="A274" s="1" t="str">
        <f>HYPERLINK("https://iate.europa.eu/entry/result/777542/all", "777542")</f>
        <v>777542</v>
      </c>
      <c r="B274" t="inlineStr">
        <is>
          <t>PRODUCTION, TECHNOLOGY AND RESEARCH;LAW</t>
        </is>
      </c>
      <c r="C274" t="inlineStr">
        <is>
          <t>PRODUCTION, TECHNOLOGY AND RESEARCH|research and intellectual property|intellectual property|industrial property|patent|patent law;LAW</t>
        </is>
      </c>
      <c r="D274" t="inlineStr">
        <is>
          <t>yes</t>
        </is>
      </c>
      <c r="E274" t="inlineStr">
        <is>
          <t/>
        </is>
      </c>
      <c r="F274" s="2" t="inlineStr">
        <is>
          <t>представител по индустриална собственост</t>
        </is>
      </c>
      <c r="G274" s="2" t="inlineStr">
        <is>
          <t>3</t>
        </is>
      </c>
      <c r="H274" s="2" t="inlineStr">
        <is>
          <t/>
        </is>
      </c>
      <c r="I274" t="inlineStr">
        <is>
          <t>лице, което извършва законоустановена дейност за съдействие и защита на правата и законните интереси на физически и юридически лица в областта на индустриалната собственост</t>
        </is>
      </c>
      <c r="J274" s="2" t="inlineStr">
        <is>
          <t>patentový zástupce</t>
        </is>
      </c>
      <c r="K274" s="2" t="inlineStr">
        <is>
          <t>3</t>
        </is>
      </c>
      <c r="L274" s="2" t="inlineStr">
        <is>
          <t/>
        </is>
      </c>
      <c r="M274" t="inlineStr">
        <is>
          <t>odborník, který splnil určité zákonem stanovené požadavky a poskytuje odbornou pomoc ve věcech průmyslového (duševního) vlastnictví</t>
        </is>
      </c>
      <c r="N274" s="2" t="inlineStr">
        <is>
          <t>patentagent</t>
        </is>
      </c>
      <c r="O274" s="2" t="inlineStr">
        <is>
          <t>4</t>
        </is>
      </c>
      <c r="P274" s="2" t="inlineStr">
        <is>
          <t/>
        </is>
      </c>
      <c r="Q274" t="inlineStr">
        <is>
          <t/>
        </is>
      </c>
      <c r="R274" s="2" t="inlineStr">
        <is>
          <t>Patentvertreter|
Patentanwalt</t>
        </is>
      </c>
      <c r="S274" s="2" t="inlineStr">
        <is>
          <t>3|
3</t>
        </is>
      </c>
      <c r="T274" s="2" t="inlineStr">
        <is>
          <t xml:space="preserve">|
</t>
        </is>
      </c>
      <c r="U274" t="inlineStr">
        <is>
          <t/>
        </is>
      </c>
      <c r="V274" s="2" t="inlineStr">
        <is>
          <t>πράκτορας διπλωμάτων ευρεσιτεχνίας</t>
        </is>
      </c>
      <c r="W274" s="2" t="inlineStr">
        <is>
          <t>3</t>
        </is>
      </c>
      <c r="X274" s="2" t="inlineStr">
        <is>
          <t/>
        </is>
      </c>
      <c r="Y274" t="inlineStr">
        <is>
          <t/>
        </is>
      </c>
      <c r="Z274" s="2" t="inlineStr">
        <is>
          <t>patent attorney|
patent attorney|
patent agent</t>
        </is>
      </c>
      <c r="AA274" s="2" t="inlineStr">
        <is>
          <t>1|
3|
3</t>
        </is>
      </c>
      <c r="AB274" s="2" t="inlineStr">
        <is>
          <t xml:space="preserve">|
|
</t>
        </is>
      </c>
      <c r="AC274" t="inlineStr">
        <is>
          <t/>
        </is>
      </c>
      <c r="AD274" s="2" t="inlineStr">
        <is>
          <t>agente de patentes|
agente de la propiedad industrial|
experto en patentes</t>
        </is>
      </c>
      <c r="AE274" s="2" t="inlineStr">
        <is>
          <t>3|
2|
3</t>
        </is>
      </c>
      <c r="AF274" s="2" t="inlineStr">
        <is>
          <t xml:space="preserve">|
|
</t>
        </is>
      </c>
      <c r="AG274" t="inlineStr">
        <is>
          <t/>
        </is>
      </c>
      <c r="AH274" t="inlineStr">
        <is>
          <t/>
        </is>
      </c>
      <c r="AI274" t="inlineStr">
        <is>
          <t/>
        </is>
      </c>
      <c r="AJ274" t="inlineStr">
        <is>
          <t/>
        </is>
      </c>
      <c r="AK274" t="inlineStr">
        <is>
          <t/>
        </is>
      </c>
      <c r="AL274" s="2" t="inlineStr">
        <is>
          <t>patenttiasiamies</t>
        </is>
      </c>
      <c r="AM274" s="2" t="inlineStr">
        <is>
          <t>2</t>
        </is>
      </c>
      <c r="AN274" s="2" t="inlineStr">
        <is>
          <t/>
        </is>
      </c>
      <c r="AO274" t="inlineStr">
        <is>
          <t/>
        </is>
      </c>
      <c r="AP274" s="2" t="inlineStr">
        <is>
          <t>conseil en brevets|
conseil en propriété industrielle|
agent de brevet</t>
        </is>
      </c>
      <c r="AQ274" s="2" t="inlineStr">
        <is>
          <t>2|
4|
3</t>
        </is>
      </c>
      <c r="AR274" s="2" t="inlineStr">
        <is>
          <t xml:space="preserve">|
|
</t>
        </is>
      </c>
      <c r="AS274" t="inlineStr">
        <is>
          <t>responsable, p. ex. de l'arbitrage entre secret et brevet, de la recherche de la matière brevetable et de l'articulation en brevets, de la recherche d'antériorité avant dépôt d'une demande, de la rédaction des brevets et des formalités (dépôt, extension...)</t>
        </is>
      </c>
      <c r="AT274" s="2" t="inlineStr">
        <is>
          <t>gníomhaire paitinní</t>
        </is>
      </c>
      <c r="AU274" s="2" t="inlineStr">
        <is>
          <t>3</t>
        </is>
      </c>
      <c r="AV274" s="2" t="inlineStr">
        <is>
          <t/>
        </is>
      </c>
      <c r="AW274" t="inlineStr">
        <is>
          <t/>
        </is>
      </c>
      <c r="AX274" s="2" t="inlineStr">
        <is>
          <t>patentni zastupnik</t>
        </is>
      </c>
      <c r="AY274" s="2" t="inlineStr">
        <is>
          <t>3</t>
        </is>
      </c>
      <c r="AZ274" s="2" t="inlineStr">
        <is>
          <t/>
        </is>
      </c>
      <c r="BA274" t="inlineStr">
        <is>
          <t/>
        </is>
      </c>
      <c r="BB274" t="inlineStr">
        <is>
          <t/>
        </is>
      </c>
      <c r="BC274" t="inlineStr">
        <is>
          <t/>
        </is>
      </c>
      <c r="BD274" t="inlineStr">
        <is>
          <t/>
        </is>
      </c>
      <c r="BE274" t="inlineStr">
        <is>
          <t/>
        </is>
      </c>
      <c r="BF274" s="2" t="inlineStr">
        <is>
          <t>consulente in proprietà industriale|
consulente in materia di brevetti|
esperto in materia di brevetti|
esperto in brevetti</t>
        </is>
      </c>
      <c r="BG274" s="2" t="inlineStr">
        <is>
          <t>3|
2|
2|
3</t>
        </is>
      </c>
      <c r="BH274" s="2" t="inlineStr">
        <is>
          <t xml:space="preserve">|
|
|
</t>
        </is>
      </c>
      <c r="BI274" t="inlineStr">
        <is>
          <t/>
        </is>
      </c>
      <c r="BJ274" s="2" t="inlineStr">
        <is>
          <t>patentinis patikėtinis</t>
        </is>
      </c>
      <c r="BK274" s="2" t="inlineStr">
        <is>
          <t>3</t>
        </is>
      </c>
      <c r="BL274" s="2" t="inlineStr">
        <is>
          <t/>
        </is>
      </c>
      <c r="BM274" t="inlineStr">
        <is>
          <t>patarėjas ir atstovas pramoninės nuosavybės apsaugos srityje, pramoninės nuosavybės apsaugos ekspertas, padedantis išradėjams, dizaineriams ir kitiems kūrėjams tinkamai apsaugoti jų sukurtas naujoves</t>
        </is>
      </c>
      <c r="BN274" t="inlineStr">
        <is>
          <t/>
        </is>
      </c>
      <c r="BO274" t="inlineStr">
        <is>
          <t/>
        </is>
      </c>
      <c r="BP274" t="inlineStr">
        <is>
          <t/>
        </is>
      </c>
      <c r="BQ274" t="inlineStr">
        <is>
          <t/>
        </is>
      </c>
      <c r="BR274" s="2" t="inlineStr">
        <is>
          <t>avukat tal-privattivi|
aġent tal-privattivi</t>
        </is>
      </c>
      <c r="BS274" s="2" t="inlineStr">
        <is>
          <t>3|
3</t>
        </is>
      </c>
      <c r="BT274" s="2" t="inlineStr">
        <is>
          <t xml:space="preserve">|
</t>
        </is>
      </c>
      <c r="BU274" t="inlineStr">
        <is>
          <t>avukat b'għarfien espert fil-liġi dwar il-proprjetà intellettwali fir-rigward tal-iżgurar u l-protezzjoni tad-drittijiet ta' proprjetà ta' investitur għal invenzjoni unika, utli u mhux ovvja</t>
        </is>
      </c>
      <c r="BV274" s="2" t="inlineStr">
        <is>
          <t>octrooigemachtigde|
octrooiagent</t>
        </is>
      </c>
      <c r="BW274" s="2" t="inlineStr">
        <is>
          <t>2|
3</t>
        </is>
      </c>
      <c r="BX274" s="2" t="inlineStr">
        <is>
          <t xml:space="preserve">|
</t>
        </is>
      </c>
      <c r="BY274" t="inlineStr">
        <is>
          <t/>
        </is>
      </c>
      <c r="BZ274" s="2" t="inlineStr">
        <is>
          <t>rzecznik patentowy</t>
        </is>
      </c>
      <c r="CA274" s="2" t="inlineStr">
        <is>
          <t>3</t>
        </is>
      </c>
      <c r="CB274" s="2" t="inlineStr">
        <is>
          <t/>
        </is>
      </c>
      <c r="CC274" t="inlineStr">
        <is>
          <t>zawodowy pełnomocnik występujący w imieniu klienta przed Urzędem Patentowym (europejscy rzecznicy patentowi mogą występować przed Europejskim Urzędem Patentowym &lt;a href="/entry/result/890101/all" id="ENTRY_TO_ENTRY_CONVERTER" target="_blank"&gt;IATE:890101&lt;/a&gt; w Monachium), sądami administracyjnymi oraz innymi sądami i organami w sprawach patentów, znaków towarowych i wzorów</t>
        </is>
      </c>
      <c r="CD274" s="2" t="inlineStr">
        <is>
          <t>agente da propriedade industrial|
agente de patentes</t>
        </is>
      </c>
      <c r="CE274" s="2" t="inlineStr">
        <is>
          <t>2|
2</t>
        </is>
      </c>
      <c r="CF274" s="2" t="inlineStr">
        <is>
          <t xml:space="preserve">|
</t>
        </is>
      </c>
      <c r="CG274" t="inlineStr">
        <is>
          <t/>
        </is>
      </c>
      <c r="CH274" t="inlineStr">
        <is>
          <t/>
        </is>
      </c>
      <c r="CI274" t="inlineStr">
        <is>
          <t/>
        </is>
      </c>
      <c r="CJ274" t="inlineStr">
        <is>
          <t/>
        </is>
      </c>
      <c r="CK274" t="inlineStr">
        <is>
          <t/>
        </is>
      </c>
      <c r="CL274" t="inlineStr">
        <is>
          <t/>
        </is>
      </c>
      <c r="CM274" t="inlineStr">
        <is>
          <t/>
        </is>
      </c>
      <c r="CN274" t="inlineStr">
        <is>
          <t/>
        </is>
      </c>
      <c r="CO274" t="inlineStr">
        <is>
          <t/>
        </is>
      </c>
      <c r="CP274" t="inlineStr">
        <is>
          <t/>
        </is>
      </c>
      <c r="CQ274" t="inlineStr">
        <is>
          <t/>
        </is>
      </c>
      <c r="CR274" t="inlineStr">
        <is>
          <t/>
        </is>
      </c>
      <c r="CS274" t="inlineStr">
        <is>
          <t/>
        </is>
      </c>
      <c r="CT274" s="2" t="inlineStr">
        <is>
          <t>patentombud</t>
        </is>
      </c>
      <c r="CU274" s="2" t="inlineStr">
        <is>
          <t>3</t>
        </is>
      </c>
      <c r="CV274" s="2" t="inlineStr">
        <is>
          <t/>
        </is>
      </c>
      <c r="CW274" t="inlineStr">
        <is>
          <t/>
        </is>
      </c>
    </row>
    <row r="275">
      <c r="A275" s="1" t="str">
        <f>HYPERLINK("https://iate.europa.eu/entry/result/769406/all", "769406")</f>
        <v>769406</v>
      </c>
      <c r="B275" t="inlineStr">
        <is>
          <t>PRODUCTION, TECHNOLOGY AND RESEARCH</t>
        </is>
      </c>
      <c r="C275" t="inlineStr">
        <is>
          <t>PRODUCTION, TECHNOLOGY AND RESEARCH|research and intellectual property|intellectual property</t>
        </is>
      </c>
      <c r="D275" t="inlineStr">
        <is>
          <t>yes</t>
        </is>
      </c>
      <c r="E275" t="inlineStr">
        <is>
          <t/>
        </is>
      </c>
      <c r="F275" t="inlineStr">
        <is>
          <t/>
        </is>
      </c>
      <c r="G275" t="inlineStr">
        <is>
          <t/>
        </is>
      </c>
      <c r="H275" t="inlineStr">
        <is>
          <t/>
        </is>
      </c>
      <c r="I275" t="inlineStr">
        <is>
          <t/>
        </is>
      </c>
      <c r="J275" s="2" t="inlineStr">
        <is>
          <t>kopírování pro osobní potřebu</t>
        </is>
      </c>
      <c r="K275" s="2" t="inlineStr">
        <is>
          <t>3</t>
        </is>
      </c>
      <c r="L275" s="2" t="inlineStr">
        <is>
          <t/>
        </is>
      </c>
      <c r="M275" t="inlineStr">
        <is>
          <t/>
        </is>
      </c>
      <c r="N275" s="2" t="inlineStr">
        <is>
          <t>privatkopiering</t>
        </is>
      </c>
      <c r="O275" s="2" t="inlineStr">
        <is>
          <t>3</t>
        </is>
      </c>
      <c r="P275" s="2" t="inlineStr">
        <is>
          <t/>
        </is>
      </c>
      <c r="Q275" t="inlineStr">
        <is>
          <t>Ophavsretslovens regler om privatkopiering fremstår meget komplicerede, selv for fagfolk, og det er derfor vigtigt at undersøge reglerne nærmere, inden man giver sig i kast med privatkopiering. Det nedenstående eksempel kan på ingen måde siges at være generelt eller overføres på andre kunstformer beskyttet af ophavsretten.Eksempel: Reglerne om privat brug giver enhver tilladelse til at fremstille enkelte eksemplarer af en bog til privat brug, så længe det ikke sker i erhvervsøjemed. Begrebet privat brug dækker fremstillerens familie- og omgangskreds, og man må altså gerne tage en kopi af en bog og give den til sin kone, sin gode ven eller andre man er knyttet til ved personlige bånd. Dog må man kun fremstille en digital kopi af en bog til personlig brug for en selv eller ens husstand. Man må altså gerne fremstille en digital kopi af en bog, man har købt og give den til sin kone, men ikke til en god ven, der ikke er en del af husstanden.</t>
        </is>
      </c>
      <c r="R275" s="2" t="inlineStr">
        <is>
          <t>Privatkopie</t>
        </is>
      </c>
      <c r="S275" s="2" t="inlineStr">
        <is>
          <t>3</t>
        </is>
      </c>
      <c r="T275" s="2" t="inlineStr">
        <is>
          <t/>
        </is>
      </c>
      <c r="U275" t="inlineStr">
        <is>
          <t>einzelne Vervielfältigungen eines Werkes durch eine natürliche Person zum privaten Gebrauch auf beliebigen Trägern, sofern sie weder unmittelbar noch mittelbar Erwerbszwecken dienen</t>
        </is>
      </c>
      <c r="V275" s="2" t="inlineStr">
        <is>
          <t>ιδιωτική αντιγραφή</t>
        </is>
      </c>
      <c r="W275" s="2" t="inlineStr">
        <is>
          <t>3</t>
        </is>
      </c>
      <c r="X275" s="2" t="inlineStr">
        <is>
          <t/>
        </is>
      </c>
      <c r="Y275" t="inlineStr">
        <is>
          <t>άμεση ή έμμεση, προσωρινή ή μόνιμη αναπαραγωγή με οποιοδήποτε μέσο και μορφή, εν όλω ή εν μέρει, έργων, ερμηνειών, εκτελέσεων, φωνογραφημάτων, ταινιών ή ραδιοτηλεοπτικών εκπομπών, από φυσικό πρόσωπο, για ιδιωτική χρήση και για μη άμεσα ή έμμεσα εμπορικούς σκοπούς</t>
        </is>
      </c>
      <c r="Z275" s="2" t="inlineStr">
        <is>
          <t>private copying</t>
        </is>
      </c>
      <c r="AA275" s="2" t="inlineStr">
        <is>
          <t>3</t>
        </is>
      </c>
      <c r="AB275" s="2" t="inlineStr">
        <is>
          <t/>
        </is>
      </c>
      <c r="AC275" t="inlineStr">
        <is>
          <t>copying of pre-recorded musical works, performers' performances and sound recordings into a blank medium for personal use</t>
        </is>
      </c>
      <c r="AD275" s="2" t="inlineStr">
        <is>
          <t>copia privada</t>
        </is>
      </c>
      <c r="AE275" s="2" t="inlineStr">
        <is>
          <t>3</t>
        </is>
      </c>
      <c r="AF275" s="2" t="inlineStr">
        <is>
          <t/>
        </is>
      </c>
      <c r="AG275" t="inlineStr">
        <is>
          <t/>
        </is>
      </c>
      <c r="AH275" s="2" t="inlineStr">
        <is>
          <t>isiklikuks tarbeks kopeerimine</t>
        </is>
      </c>
      <c r="AI275" s="2" t="inlineStr">
        <is>
          <t>2</t>
        </is>
      </c>
      <c r="AJ275" s="2" t="inlineStr">
        <is>
          <t/>
        </is>
      </c>
      <c r="AK275" t="inlineStr">
        <is>
          <t/>
        </is>
      </c>
      <c r="AL275" s="2" t="inlineStr">
        <is>
          <t>valmistaminen yksityiseen käyttöön|
yksityinen kopiointi</t>
        </is>
      </c>
      <c r="AM275" s="2" t="inlineStr">
        <is>
          <t>3|
3</t>
        </is>
      </c>
      <c r="AN275" s="2" t="inlineStr">
        <is>
          <t xml:space="preserve">|
</t>
        </is>
      </c>
      <c r="AO275" t="inlineStr">
        <is>
          <t>kappaleen valmistaminen julkistetusta teoksesta yksityistä käyttöään varten</t>
        </is>
      </c>
      <c r="AP275" s="2" t="inlineStr">
        <is>
          <t>copie privée</t>
        </is>
      </c>
      <c r="AQ275" s="2" t="inlineStr">
        <is>
          <t>3</t>
        </is>
      </c>
      <c r="AR275" s="2" t="inlineStr">
        <is>
          <t/>
        </is>
      </c>
      <c r="AS275" t="inlineStr">
        <is>
          <t>reproduction à des fins privées d'une oeuvre protégée par le droit d'auteur</t>
        </is>
      </c>
      <c r="AT275" s="2" t="inlineStr">
        <is>
          <t>cóipeáil phríobháideach</t>
        </is>
      </c>
      <c r="AU275" s="2" t="inlineStr">
        <is>
          <t>3</t>
        </is>
      </c>
      <c r="AV275" s="2" t="inlineStr">
        <is>
          <t/>
        </is>
      </c>
      <c r="AW275" t="inlineStr">
        <is>
          <t/>
        </is>
      </c>
      <c r="AX275" s="2" t="inlineStr">
        <is>
          <t>reproduciranje autorskog djela za privatno ili drugo vlastito korištenje|
privatno kopiranje</t>
        </is>
      </c>
      <c r="AY275" s="2" t="inlineStr">
        <is>
          <t>2|
2</t>
        </is>
      </c>
      <c r="AZ275" s="2" t="inlineStr">
        <is>
          <t xml:space="preserve">|
</t>
        </is>
      </c>
      <c r="BA275" t="inlineStr">
        <is>
          <t>sustav kojim se građanima omogućava da s legalnog izvora za svoje privatne i osobne potrebe umnažaju autorska djela, a izuzeće je od prava kojim autor ima isključivo pravo odobriti ili zabraniti svako umnožavanje svojeg djela</t>
        </is>
      </c>
      <c r="BB275" s="2" t="inlineStr">
        <is>
          <t>magáncélú másolás|
magáncélú másolat készítése</t>
        </is>
      </c>
      <c r="BC275" s="2" t="inlineStr">
        <is>
          <t>3|
3</t>
        </is>
      </c>
      <c r="BD275" s="2" t="inlineStr">
        <is>
          <t xml:space="preserve">|
</t>
        </is>
      </c>
      <c r="BE275" t="inlineStr">
        <is>
          <t/>
        </is>
      </c>
      <c r="BF275" s="2" t="inlineStr">
        <is>
          <t>copia privata</t>
        </is>
      </c>
      <c r="BG275" s="2" t="inlineStr">
        <is>
          <t>3</t>
        </is>
      </c>
      <c r="BH275" s="2" t="inlineStr">
        <is>
          <t/>
        </is>
      </c>
      <c r="BI275" t="inlineStr">
        <is>
          <t>Realizzazione di una copia di materiale protetto dal diritto d'autore, quale musica preregistrata, letteratura o arte, a scopo privato che, a seconda delle circostanze del caso e della giurisdizione applicabile, può o meno costituire violazione al diritto d'autore.</t>
        </is>
      </c>
      <c r="BJ275" s="2" t="inlineStr">
        <is>
          <t>kopijavimas asmeniniam naudojimui</t>
        </is>
      </c>
      <c r="BK275" s="2" t="inlineStr">
        <is>
          <t>2</t>
        </is>
      </c>
      <c r="BL275" s="2" t="inlineStr">
        <is>
          <t/>
        </is>
      </c>
      <c r="BM275" t="inlineStr">
        <is>
          <t/>
        </is>
      </c>
      <c r="BN275" s="2" t="inlineStr">
        <is>
          <t>kopēšana privātām vajadzībām|
privāta kopēšana</t>
        </is>
      </c>
      <c r="BO275" s="2" t="inlineStr">
        <is>
          <t>2|
2</t>
        </is>
      </c>
      <c r="BP275" s="2" t="inlineStr">
        <is>
          <t xml:space="preserve">preferred|
</t>
        </is>
      </c>
      <c r="BQ275" t="inlineStr">
        <is>
          <t/>
        </is>
      </c>
      <c r="BR275" s="2" t="inlineStr">
        <is>
          <t>kopja privata</t>
        </is>
      </c>
      <c r="BS275" s="2" t="inlineStr">
        <is>
          <t>3</t>
        </is>
      </c>
      <c r="BT275" s="2" t="inlineStr">
        <is>
          <t/>
        </is>
      </c>
      <c r="BU275" t="inlineStr">
        <is>
          <t>riproduzzjoni għal finijiet privati ta' xogħol protett mid-dritt tal-awtur</t>
        </is>
      </c>
      <c r="BV275" s="2" t="inlineStr">
        <is>
          <t>kopiëren voor privégebruik</t>
        </is>
      </c>
      <c r="BW275" s="2" t="inlineStr">
        <is>
          <t>4</t>
        </is>
      </c>
      <c r="BX275" s="2" t="inlineStr">
        <is>
          <t/>
        </is>
      </c>
      <c r="BY275" t="inlineStr">
        <is>
          <t/>
        </is>
      </c>
      <c r="BZ275" s="2" t="inlineStr">
        <is>
          <t>kopiowanie na użytek prywatny</t>
        </is>
      </c>
      <c r="CA275" s="2" t="inlineStr">
        <is>
          <t>2</t>
        </is>
      </c>
      <c r="CB275" s="2" t="inlineStr">
        <is>
          <t/>
        </is>
      </c>
      <c r="CC275" t="inlineStr">
        <is>
          <t/>
        </is>
      </c>
      <c r="CD275" s="2" t="inlineStr">
        <is>
          <t>cópia privada|
cópia para uso privado</t>
        </is>
      </c>
      <c r="CE275" s="2" t="inlineStr">
        <is>
          <t>3|
3</t>
        </is>
      </c>
      <c r="CF275" s="2" t="inlineStr">
        <is>
          <t xml:space="preserve">|
</t>
        </is>
      </c>
      <c r="CG275" t="inlineStr">
        <is>
          <t/>
        </is>
      </c>
      <c r="CH275" s="2" t="inlineStr">
        <is>
          <t>copie privată</t>
        </is>
      </c>
      <c r="CI275" s="2" t="inlineStr">
        <is>
          <t>2</t>
        </is>
      </c>
      <c r="CJ275" s="2" t="inlineStr">
        <is>
          <t/>
        </is>
      </c>
      <c r="CK275" t="inlineStr">
        <is>
          <t/>
        </is>
      </c>
      <c r="CL275" t="inlineStr">
        <is>
          <t/>
        </is>
      </c>
      <c r="CM275" t="inlineStr">
        <is>
          <t/>
        </is>
      </c>
      <c r="CN275" t="inlineStr">
        <is>
          <t/>
        </is>
      </c>
      <c r="CO275" t="inlineStr">
        <is>
          <t/>
        </is>
      </c>
      <c r="CP275" s="2" t="inlineStr">
        <is>
          <t>zasebno kopiranje</t>
        </is>
      </c>
      <c r="CQ275" s="2" t="inlineStr">
        <is>
          <t>3</t>
        </is>
      </c>
      <c r="CR275" s="2" t="inlineStr">
        <is>
          <t/>
        </is>
      </c>
      <c r="CS275" t="inlineStr">
        <is>
          <t/>
        </is>
      </c>
      <c r="CT275" s="2" t="inlineStr">
        <is>
          <t>privatkopiering</t>
        </is>
      </c>
      <c r="CU275" s="2" t="inlineStr">
        <is>
          <t>3</t>
        </is>
      </c>
      <c r="CV275" s="2" t="inlineStr">
        <is>
          <t/>
        </is>
      </c>
      <c r="CW275" t="inlineStr">
        <is>
          <t>kopiering som är tillåten att företa på annars upphovsrättsligt skyddade verk</t>
        </is>
      </c>
    </row>
    <row r="276">
      <c r="A276" s="1" t="str">
        <f>HYPERLINK("https://iate.europa.eu/entry/result/3570870/all", "3570870")</f>
        <v>3570870</v>
      </c>
      <c r="B276" t="inlineStr">
        <is>
          <t>PRODUCTION, TECHNOLOGY AND RESEARCH</t>
        </is>
      </c>
      <c r="C276" t="inlineStr">
        <is>
          <t>PRODUCTION, TECHNOLOGY AND RESEARCH|research and intellectual property|intellectual property</t>
        </is>
      </c>
      <c r="D276" t="inlineStr">
        <is>
          <t>yes</t>
        </is>
      </c>
      <c r="E276" t="inlineStr">
        <is>
          <t/>
        </is>
      </c>
      <c r="F276" s="2" t="inlineStr">
        <is>
          <t>претенция за предходност</t>
        </is>
      </c>
      <c r="G276" s="2" t="inlineStr">
        <is>
          <t>3</t>
        </is>
      </c>
      <c r="H276" s="2" t="inlineStr">
        <is>
          <t/>
        </is>
      </c>
      <c r="I276" t="inlineStr">
        <is>
          <t/>
        </is>
      </c>
      <c r="J276" s="2" t="inlineStr">
        <is>
          <t>uplatnění seniority</t>
        </is>
      </c>
      <c r="K276" s="2" t="inlineStr">
        <is>
          <t>3</t>
        </is>
      </c>
      <c r="L276" s="2" t="inlineStr">
        <is>
          <t/>
        </is>
      </c>
      <c r="M276" t="inlineStr">
        <is>
          <t>nárok majitele starší ochranné známky, který podává přihlášku totožné známky jako &lt;i&gt;ochranné známky EU&lt;/i&gt; [ &lt;a href="/entry/result/773104/all" id="ENTRY_TO_ENTRY_CONVERTER" target="_blank"&gt;IATE:773104&lt;/a&gt; ] pro tytéž výrobky nebo služby nebo některé z nich, aby ochranná známka EU vstoupila do práv dřívější známky v tom členském státě EU, ve kterém nebo pro který byla zapsána</t>
        </is>
      </c>
      <c r="N276" s="2" t="inlineStr">
        <is>
          <t>påberåbelse af anciennitet</t>
        </is>
      </c>
      <c r="O276" s="2" t="inlineStr">
        <is>
          <t>3</t>
        </is>
      </c>
      <c r="P276" s="2" t="inlineStr">
        <is>
          <t/>
        </is>
      </c>
      <c r="Q276" t="inlineStr">
        <is>
          <t/>
        </is>
      </c>
      <c r="R276" s="2" t="inlineStr">
        <is>
          <t>Inanspruchnahme des Zeitrangs</t>
        </is>
      </c>
      <c r="S276" s="2" t="inlineStr">
        <is>
          <t>3</t>
        </is>
      </c>
      <c r="T276" s="2" t="inlineStr">
        <is>
          <t/>
        </is>
      </c>
      <c r="U276" t="inlineStr">
        <is>
          <t/>
        </is>
      </c>
      <c r="V276" s="2" t="inlineStr">
        <is>
          <t>διεκδίκηση αρχαιότητας|
αίτηση για διεκδίκηση αρχαιότητας</t>
        </is>
      </c>
      <c r="W276" s="2" t="inlineStr">
        <is>
          <t>3|
3</t>
        </is>
      </c>
      <c r="X276" s="2" t="inlineStr">
        <is>
          <t xml:space="preserve">|
</t>
        </is>
      </c>
      <c r="Y276" t="inlineStr">
        <is>
          <t>αίτημα που υποβάλλει ο αιτούμενος καταχώρισης ή ο δικαιούχος ενωσιακού εμπορικού σήματος ο οποίος κατέχει ήδη πανομοιότυπο εθνικό ή διεθνές σήμα για να διεκδικήσει την αρχαιότητα του σήματος αυτού</t>
        </is>
      </c>
      <c r="Z276" s="2" t="inlineStr">
        <is>
          <t>seniority claim</t>
        </is>
      </c>
      <c r="AA276" s="2" t="inlineStr">
        <is>
          <t>3</t>
        </is>
      </c>
      <c r="AB276" s="2" t="inlineStr">
        <is>
          <t/>
        </is>
      </c>
      <c r="AC276" t="inlineStr">
        <is>
          <t>claim for seniority of a trade mark made by the applicant or proprietor of a European Union trade mark who already holds a prior identical national or international trade mark</t>
        </is>
      </c>
      <c r="AD276" s="2" t="inlineStr">
        <is>
          <t>reivindicación de antigüedad</t>
        </is>
      </c>
      <c r="AE276" s="2" t="inlineStr">
        <is>
          <t>3</t>
        </is>
      </c>
      <c r="AF276" s="2" t="inlineStr">
        <is>
          <t/>
        </is>
      </c>
      <c r="AG276" t="inlineStr">
        <is>
          <t>Derecho
de los solicitantes o titulares de una marca de la Unión Europea que ya
disponen de un registro anterior de marca nacional o internacional idéntico
para productos y servicios idénticos con efecto en uno o varios Estados
miembros, que podrán solicitar, en el plazo de dos meses a partir de la presentación de
una solicitud de marca de la Unión Europea, o en cualquier momento tras el
registro de la MUE, el reconocimiento de esa antigüedad conservando
sus derechos anteriores aunque renuncien a la marca nacional o no la renueven.</t>
        </is>
      </c>
      <c r="AH276" s="2" t="inlineStr">
        <is>
          <t>vanemuse nõue</t>
        </is>
      </c>
      <c r="AI276" s="2" t="inlineStr">
        <is>
          <t>3</t>
        </is>
      </c>
      <c r="AJ276" s="2" t="inlineStr">
        <is>
          <t/>
        </is>
      </c>
      <c r="AK276" t="inlineStr">
        <is>
          <t>nõue, mille esitab ELi kaubamärgi taotleja või omanik, kellel on juba varasem identne riiklik või rahvusvaheline kaubamärgi registreering, mis kehtib identsete kaupade suhtes ühes või mitmes liikmesriigis, tagamaks oma varasemate õiguste säilimene</t>
        </is>
      </c>
      <c r="AL276" s="2" t="inlineStr">
        <is>
          <t>aiemmuusvaatimus</t>
        </is>
      </c>
      <c r="AM276" s="2" t="inlineStr">
        <is>
          <t>3</t>
        </is>
      </c>
      <c r="AN276" s="2" t="inlineStr">
        <is>
          <t/>
        </is>
      </c>
      <c r="AO276" t="inlineStr">
        <is>
          <t>vaatimus, jolla jäsenvaltiossa rekisteröidyn aiemman tavaramerkin haltija, joka omistaa samanlaisen EU-tavaramerkin, joka sisältää samat tavarat ja palvelut kuin joita varten aiempi tavaramerkki on rekisteröity, tai jonka tavarat tai palvelut sisältyvät aiemman tavaramerkin tavaroihin ja palveluihin, hakee EU-tavaramerkille aiemman tavaramerkin aiemmuutta sen jäsenvaltion osalta, jossa tai jota varten se on rekisteröity</t>
        </is>
      </c>
      <c r="AP276" s="2" t="inlineStr">
        <is>
          <t>revendication d'ancienneté</t>
        </is>
      </c>
      <c r="AQ276" s="2" t="inlineStr">
        <is>
          <t>3</t>
        </is>
      </c>
      <c r="AR276" s="2" t="inlineStr">
        <is>
          <t/>
        </is>
      </c>
      <c r="AS276" t="inlineStr">
        <is>
          <t>fait, pour le demandeur ou le titulaire d’une marque de l'Union européenne, de se prévaloir d'une marque enregistrée antérieurement au niveau national ou international pour des produits ou des services identiques</t>
        </is>
      </c>
      <c r="AT276" s="2" t="inlineStr">
        <is>
          <t>éileamh sinsearachta</t>
        </is>
      </c>
      <c r="AU276" s="2" t="inlineStr">
        <is>
          <t>3</t>
        </is>
      </c>
      <c r="AV276" s="2" t="inlineStr">
        <is>
          <t/>
        </is>
      </c>
      <c r="AW276" t="inlineStr">
        <is>
          <t/>
        </is>
      </c>
      <c r="AX276" s="2" t="inlineStr">
        <is>
          <t>zahtjev za senioritet</t>
        </is>
      </c>
      <c r="AY276" s="2" t="inlineStr">
        <is>
          <t>3</t>
        </is>
      </c>
      <c r="AZ276" s="2" t="inlineStr">
        <is>
          <t/>
        </is>
      </c>
      <c r="BA276" t="inlineStr">
        <is>
          <t/>
        </is>
      </c>
      <c r="BB276" s="2" t="inlineStr">
        <is>
          <t>szenioritás igénylése|
szenioritási igény</t>
        </is>
      </c>
      <c r="BC276" s="2" t="inlineStr">
        <is>
          <t>3|
3</t>
        </is>
      </c>
      <c r="BD276" s="2" t="inlineStr">
        <is>
          <t xml:space="preserve">admitted|
</t>
        </is>
      </c>
      <c r="BE276" t="inlineStr">
        <is>
          <t>időbeli elsőbbség (szenioritás) kérelmezése vagy arra vonatkozó kérelem, melyet azok az európai uniós védjegy bejelentői vagy jogosultjai nyújthatnak be, akik már rendelkeznek egy korábbi, azonos árukra és szolgáltatásokra vonatkozó, azonos nemzeti vagy nemzetközi védjegylajstromozással, amelynek hatálya kiterjed egy vagy több tagállamra</t>
        </is>
      </c>
      <c r="BF276" s="2" t="inlineStr">
        <is>
          <t>rivendicazione di preesistenza|
rivendicazione della preesistenza</t>
        </is>
      </c>
      <c r="BG276" s="2" t="inlineStr">
        <is>
          <t>3|
3</t>
        </is>
      </c>
      <c r="BH276" s="2" t="inlineStr">
        <is>
          <t xml:space="preserve">|
</t>
        </is>
      </c>
      <c r="BI276" t="inlineStr">
        <is>
          <t>rivendicazione relativa a un marchio effettuata da un richiedente o proprietario di un marchio dell'Unione europea già in possesso di un marchio nazionale o internazionale identico anteriore</t>
        </is>
      </c>
      <c r="BJ276" s="2" t="inlineStr">
        <is>
          <t>prašymas pripažinti pirmenybę</t>
        </is>
      </c>
      <c r="BK276" s="2" t="inlineStr">
        <is>
          <t>3</t>
        </is>
      </c>
      <c r="BL276" s="2" t="inlineStr">
        <is>
          <t/>
        </is>
      </c>
      <c r="BM276" t="inlineStr">
        <is>
          <t/>
        </is>
      </c>
      <c r="BN276" s="2" t="inlineStr">
        <is>
          <t>senioritātes prasījums</t>
        </is>
      </c>
      <c r="BO276" s="2" t="inlineStr">
        <is>
          <t>2</t>
        </is>
      </c>
      <c r="BP276" s="2" t="inlineStr">
        <is>
          <t/>
        </is>
      </c>
      <c r="BQ276" t="inlineStr">
        <is>
          <t/>
        </is>
      </c>
      <c r="BR276" s="2" t="inlineStr">
        <is>
          <t>pretensjoni ta' anzjanità</t>
        </is>
      </c>
      <c r="BS276" s="2" t="inlineStr">
        <is>
          <t>3</t>
        </is>
      </c>
      <c r="BT276" s="2" t="inlineStr">
        <is>
          <t/>
        </is>
      </c>
      <c r="BU276" t="inlineStr">
        <is>
          <t>pretensjoni għall-anzjanità ta' trademark li ssir mill-applikant jew il-proprjetarju ta' trademark tal-Unjoni Ewropea li diġà jkun id-detentur ta' trademark identika nazzjonali jew internazzjonali</t>
        </is>
      </c>
      <c r="BV276" s="2" t="inlineStr">
        <is>
          <t>een beroep doen op de anciënniteit|
inroepen van de anciënniteit</t>
        </is>
      </c>
      <c r="BW276" s="2" t="inlineStr">
        <is>
          <t>3|
3</t>
        </is>
      </c>
      <c r="BX276" s="2" t="inlineStr">
        <is>
          <t xml:space="preserve">|
</t>
        </is>
      </c>
      <c r="BY276" t="inlineStr">
        <is>
          <t>inroepen van een eerdere merkinschrijving bij de aanvraag van een merk</t>
        </is>
      </c>
      <c r="BZ276" s="2" t="inlineStr">
        <is>
          <t>zastrzeżenie starszeństwa</t>
        </is>
      </c>
      <c r="CA276" s="2" t="inlineStr">
        <is>
          <t>3</t>
        </is>
      </c>
      <c r="CB276" s="2" t="inlineStr">
        <is>
          <t/>
        </is>
      </c>
      <c r="CC276" t="inlineStr">
        <is>
          <t>powołanie się w zgłoszeniu znaku towarowego Unii Europejskiej na to, że 
zgłaszany znak jest identyczny jak zarejestrowany znak krajowy lub znak 
zarejestrowany na podstawie porozumień międzynarodowych i przeznaczony 
do oznaczania identycznych towarów lub usług</t>
        </is>
      </c>
      <c r="CD276" s="2" t="inlineStr">
        <is>
          <t>reivindicação de antiguidade</t>
        </is>
      </c>
      <c r="CE276" s="2" t="inlineStr">
        <is>
          <t>3</t>
        </is>
      </c>
      <c r="CF276" s="2" t="inlineStr">
        <is>
          <t/>
        </is>
      </c>
      <c r="CG276" t="inlineStr">
        <is>
          <t>&lt;div&gt;Direito do titular de uma marca anteriormente registada ao depositar um pedido de marca idêntica para registo como marca da UE para produtos ou serviços idênticos àqueles para os quais a marca anterior foi registada.&lt;/div&gt;</t>
        </is>
      </c>
      <c r="CH276" s="2" t="inlineStr">
        <is>
          <t>revendicare a vechimii unei mărci|
revendicare a anteriorității unei mărci|
revendicare a seniorității unei mărci</t>
        </is>
      </c>
      <c r="CI276" s="2" t="inlineStr">
        <is>
          <t>3|
3|
3</t>
        </is>
      </c>
      <c r="CJ276" s="2" t="inlineStr">
        <is>
          <t xml:space="preserve">|
|
</t>
        </is>
      </c>
      <c r="CK276" t="inlineStr">
        <is>
          <t>revendicare, la înregistrare sau după aceasta a unei mărci UE, în cazul în care solicitantul/titularul mărcii UE este titular al unei mărci anterioare identice înregistrate într–un stat membru sau al unei marci identice anterioare care a facut obiectul unei înregistrari internationale cu efect într–un stat membru</t>
        </is>
      </c>
      <c r="CL276" s="2" t="inlineStr">
        <is>
          <t>uplatenie seniority</t>
        </is>
      </c>
      <c r="CM276" s="2" t="inlineStr">
        <is>
          <t>3</t>
        </is>
      </c>
      <c r="CN276" s="2" t="inlineStr">
        <is>
          <t/>
        </is>
      </c>
      <c r="CO276" t="inlineStr">
        <is>
          <t>nárok majiteľa staršej ochrannej známky zapísanej v členskom štáte, ktorý požiada o zápis zhodnej ochrannej známky ako ochrannej známky EÚ pre zhodné tovary alebo služby alebo niektoré z nich, aby ochranná známka EÚ vstúpila do práv staršej ochrannej známky v členskom štáte, v ktorom alebo pre ktorý bola zapísaná</t>
        </is>
      </c>
      <c r="CP276" s="2" t="inlineStr">
        <is>
          <t>zahteva po prednosti starejše blagovne znamke|
zahteva po prednosti starejše znamke</t>
        </is>
      </c>
      <c r="CQ276" s="2" t="inlineStr">
        <is>
          <t>3|
3</t>
        </is>
      </c>
      <c r="CR276" s="2" t="inlineStr">
        <is>
          <t xml:space="preserve">|
</t>
        </is>
      </c>
      <c r="CS276" t="inlineStr">
        <is>
          <t/>
        </is>
      </c>
      <c r="CT276" s="2" t="inlineStr">
        <is>
          <t>yrkande om företräde</t>
        </is>
      </c>
      <c r="CU276" s="2" t="inlineStr">
        <is>
          <t>3</t>
        </is>
      </c>
      <c r="CV276" s="2" t="inlineStr">
        <is>
          <t/>
        </is>
      </c>
      <c r="CW276" t="inlineStr">
        <is>
          <t/>
        </is>
      </c>
    </row>
    <row r="277">
      <c r="A277" s="1" t="str">
        <f>HYPERLINK("https://iate.europa.eu/entry/result/873543/all", "873543")</f>
        <v>873543</v>
      </c>
      <c r="B277" t="inlineStr">
        <is>
          <t>FINANCE;SOCIAL QUESTIONS;PRODUCTION, TECHNOLOGY AND RESEARCH</t>
        </is>
      </c>
      <c r="C277" t="inlineStr">
        <is>
          <t>FINANCE|taxation;SOCIAL QUESTIONS|culture and religion|arts;SOCIAL QUESTIONS|culture and religion|culture;PRODUCTION, TECHNOLOGY AND RESEARCH|research and intellectual property|intellectual property</t>
        </is>
      </c>
      <c r="D277" t="inlineStr">
        <is>
          <t>yes</t>
        </is>
      </c>
      <c r="E277" t="inlineStr">
        <is>
          <t/>
        </is>
      </c>
      <c r="F277" s="2" t="inlineStr">
        <is>
          <t>концесионно възнаграждение|
възнаграждение|
роялти|
авторско и лицензионно възнаграждение|
лицензионно възнаграждение</t>
        </is>
      </c>
      <c r="G277" s="2" t="inlineStr">
        <is>
          <t>4|
4|
3|
3|
4</t>
        </is>
      </c>
      <c r="H277" s="2" t="inlineStr">
        <is>
          <t xml:space="preserve">|
|
|
|
</t>
        </is>
      </c>
      <c r="I277" t="inlineStr">
        <is>
          <t/>
        </is>
      </c>
      <c r="J277" s="2" t="inlineStr">
        <is>
          <t>licenční poplatek</t>
        </is>
      </c>
      <c r="K277" s="2" t="inlineStr">
        <is>
          <t>3</t>
        </is>
      </c>
      <c r="L277" s="2" t="inlineStr">
        <is>
          <t/>
        </is>
      </c>
      <c r="M277" t="inlineStr">
        <is>
          <t>platba jakéhokoliv druhu, která představuje náhradu za užití nebo za poskytnutí práva na užití autorského nebo jiného obdobného práva k dílu literárnímu, uměleckému nebo vědeckému, včetně filmu a filmových děl, počítačového programu (software), dále práva na patent, ochrannou známku, průmyslový vzor, návrh nebo model, plán, tajný vzorec nebo výrobní postup, nebo za výrobně technické a obchodní poznatky (know-how), také příjem za pronájem nebo za jakékoliv jiné využití průmyslového, obchodního nebo vědeckého zařízení</t>
        </is>
      </c>
      <c r="N277" s="2" t="inlineStr">
        <is>
          <t>licensafgift|
royalty|
licensgebyr</t>
        </is>
      </c>
      <c r="O277" s="2" t="inlineStr">
        <is>
          <t>4|
4|
4</t>
        </is>
      </c>
      <c r="P277" s="2" t="inlineStr">
        <is>
          <t xml:space="preserve">|
|
</t>
        </is>
      </c>
      <c r="Q277" t="inlineStr">
        <is>
          <t>"Betaling for udnyttelse af f.eks. patent, know-how, bomærke."</t>
        </is>
      </c>
      <c r="R277" s="2" t="inlineStr">
        <is>
          <t>Lizenzgebühr</t>
        </is>
      </c>
      <c r="S277" s="2" t="inlineStr">
        <is>
          <t>3</t>
        </is>
      </c>
      <c r="T277" s="2" t="inlineStr">
        <is>
          <t/>
        </is>
      </c>
      <c r="U277" t="inlineStr">
        <is>
          <t>Vergütung jeder Art, die für die Benutzung oder für das Recht auf Benutzung von Urheberrechten an literarischen, künstlerischen oder wissenschaftlichen Werken, einschließlich kinematografischer Filme und Software, von Patenten, Marken, Mustern oder Modellen, Plänen, geheimen Formeln oder Verfahren oder für die Mitteilung gewerblicher, kaufmännischer oder wissenschaftlicher Erfahrungen gezahlt wird</t>
        </is>
      </c>
      <c r="V277" s="2" t="inlineStr">
        <is>
          <t>αμοιβή</t>
        </is>
      </c>
      <c r="W277" s="2" t="inlineStr">
        <is>
          <t>3</t>
        </is>
      </c>
      <c r="X277" s="2" t="inlineStr">
        <is>
          <t/>
        </is>
      </c>
      <c r="Y277" t="inlineStr">
        <is>
          <t>Ποσό που καταβάλλεται σε εφευρέτη ή κάτοχο διπλώματος ευρεσιτεχνίας, για την χρησιμοποίηση της εφεύρεσής του.</t>
        </is>
      </c>
      <c r="Z277" s="2" t="inlineStr">
        <is>
          <t>royalty</t>
        </is>
      </c>
      <c r="AA277" s="2" t="inlineStr">
        <is>
          <t>3</t>
        </is>
      </c>
      <c r="AB277" s="2" t="inlineStr">
        <is>
          <t/>
        </is>
      </c>
      <c r="AC277" t="inlineStr">
        <is>
          <t>fee paid to an owner for the use of an asset, such as a trademark, name, reputation or natural resources</t>
        </is>
      </c>
      <c r="AD277" s="2" t="inlineStr">
        <is>
          <t>canon|
regalía|
remuneración por licencia</t>
        </is>
      </c>
      <c r="AE277" s="2" t="inlineStr">
        <is>
          <t>3|
3|
3</t>
        </is>
      </c>
      <c r="AF277" s="2" t="inlineStr">
        <is>
          <t xml:space="preserve">|
|
</t>
        </is>
      </c>
      <c r="AG277" t="inlineStr">
        <is>
          <t>Regalía: "Participación en los ingresos o cantidad fija que se paga al propietario de un derecho a cambio del permiso para ejercerlo" (DRAE, 1992); "Derechos de autor" (VOX CD-ROM, 1997). Royalty: "Derecho pagado al titular de una patente por utilizarla y explotarla comercialmente" (VOX CD-ROM, 1997).</t>
        </is>
      </c>
      <c r="AH277" s="2" t="inlineStr">
        <is>
          <t>litsentsitasu</t>
        </is>
      </c>
      <c r="AI277" s="2" t="inlineStr">
        <is>
          <t>3</t>
        </is>
      </c>
      <c r="AJ277" s="2" t="inlineStr">
        <is>
          <t/>
        </is>
      </c>
      <c r="AK277" t="inlineStr">
        <is>
          <t>Tasu õiguse eest kasutada kirjanduslike, kunsti- või teadustööde autoriõigusi, patente, kaubamärke, disaine või mudeleid, plaane, salajasi valemeid või protsesse või tasu nende kasutamise eest; tasu õiguse eest kasutada tööstuslikku, kaubanduslikku või teadusalast kogemust puudutavat informatsiooni (oskusteavet) või tasu nende kasutamise eest.</t>
        </is>
      </c>
      <c r="AL277" s="2" t="inlineStr">
        <is>
          <t>lisenssimaksu|
rojalti</t>
        </is>
      </c>
      <c r="AM277" s="2" t="inlineStr">
        <is>
          <t>3|
3</t>
        </is>
      </c>
      <c r="AN277" s="2" t="inlineStr">
        <is>
          <t xml:space="preserve">|
</t>
        </is>
      </c>
      <c r="AO277" t="inlineStr">
        <is>
          <t>"määräprosentteina tuotosta maksettava tekijänpalkkio tai patentin omistajan palkkio"</t>
        </is>
      </c>
      <c r="AP277" s="2" t="inlineStr">
        <is>
          <t>redevance|
royalty</t>
        </is>
      </c>
      <c r="AQ277" s="2" t="inlineStr">
        <is>
          <t>3|
3</t>
        </is>
      </c>
      <c r="AR277" s="2" t="inlineStr">
        <is>
          <t xml:space="preserve">preferred|
</t>
        </is>
      </c>
      <c r="AS277" t="inlineStr">
        <is>
          <t>somme versée à échéances périodiques en contrepartie d'un avantage concédé contractuellement</t>
        </is>
      </c>
      <c r="AT277" s="2" t="inlineStr">
        <is>
          <t>ríchíos</t>
        </is>
      </c>
      <c r="AU277" s="2" t="inlineStr">
        <is>
          <t>3</t>
        </is>
      </c>
      <c r="AV277" s="2" t="inlineStr">
        <is>
          <t/>
        </is>
      </c>
      <c r="AW277" t="inlineStr">
        <is>
          <t/>
        </is>
      </c>
      <c r="AX277" s="2" t="inlineStr">
        <is>
          <t>naknada za licenciju</t>
        </is>
      </c>
      <c r="AY277" s="2" t="inlineStr">
        <is>
          <t>3</t>
        </is>
      </c>
      <c r="AZ277" s="2" t="inlineStr">
        <is>
          <t/>
        </is>
      </c>
      <c r="BA277" t="inlineStr">
        <is>
          <t/>
        </is>
      </c>
      <c r="BB277" s="2" t="inlineStr">
        <is>
          <t>jogdíj</t>
        </is>
      </c>
      <c r="BC277" s="2" t="inlineStr">
        <is>
          <t>4</t>
        </is>
      </c>
      <c r="BD277" s="2" t="inlineStr">
        <is>
          <t/>
        </is>
      </c>
      <c r="BE277" t="inlineStr">
        <is>
          <t>bármilyen kifizetés, amelyet irodalmi, művészeti vagy tudományos munka szerzői jogának, beleértve a filmművészeti alkotások és szoftverek szerzői jogát is, bármely szabadalom, védjegy, formaterv vagy minta, terv, titkos összetétel vagy eljárás használatáért vagy használati jogáért, vagy ipari, kereskedelmi vagy tudományos tapasztalatokra vonatkozó információért teljesítenek; ipari, kereskedelmi vagy tudományos berendezések használatáért vagy használatának jogáért teljesített kifizetéseket jogdíjaknak kell tekinteni.</t>
        </is>
      </c>
      <c r="BF277" s="2" t="inlineStr">
        <is>
          <t>canone|
diritto di licenza|
royalties|
diritto di concessione|
royalty</t>
        </is>
      </c>
      <c r="BG277" s="2" t="inlineStr">
        <is>
          <t>3|
3|
3|
3|
3</t>
        </is>
      </c>
      <c r="BH277" s="2" t="inlineStr">
        <is>
          <t xml:space="preserve">|
|
|
|
</t>
        </is>
      </c>
      <c r="BI277" t="inlineStr">
        <is>
          <t>compenso di qualsiasi natura percepito per l'uso o la concessione in uso del diritto di autore su opere letterarie, artistiche o scientifiche, comprese le pellicole cinematografiche, e il software, di brevetti, marchi di fabbrica o di commercio, disegni o modelli, progetti, formule o processi segreti o per informazioni concernenti esperienze di carattere industriale, commerciale o scientifico, come anche per l'uso o la concessione in uso di attrezzature industriali, commerciali o scientifiche</t>
        </is>
      </c>
      <c r="BJ277" s="2" t="inlineStr">
        <is>
          <t>honoraras|
autorinis atlyginimas</t>
        </is>
      </c>
      <c r="BK277" s="2" t="inlineStr">
        <is>
          <t>2|
3</t>
        </is>
      </c>
      <c r="BL277" s="2" t="inlineStr">
        <is>
          <t xml:space="preserve">|
</t>
        </is>
      </c>
      <c r="BM277" t="inlineStr">
        <is>
          <t>1) atlyginimas autoriui ar savininkui už jo kūrinio, prekės ženklo ar įvaizdžio panaudojimą;
&lt;br&gt;2) atlyginimas savininkui už jo žemės ar jos išteklių naudojimą</t>
        </is>
      </c>
      <c r="BN277" s="2" t="inlineStr">
        <is>
          <t>autoratlīdzība</t>
        </is>
      </c>
      <c r="BO277" s="2" t="inlineStr">
        <is>
          <t>3</t>
        </is>
      </c>
      <c r="BP277" s="2" t="inlineStr">
        <is>
          <t/>
        </is>
      </c>
      <c r="BQ277" t="inlineStr">
        <is>
          <t>Jebkāda veida atlīdzība vai kompensācija par aizsargāta darba izmantojumu.</t>
        </is>
      </c>
      <c r="BR277" s="2" t="inlineStr">
        <is>
          <t>royalty</t>
        </is>
      </c>
      <c r="BS277" s="2" t="inlineStr">
        <is>
          <t>3</t>
        </is>
      </c>
      <c r="BT277" s="2" t="inlineStr">
        <is>
          <t/>
        </is>
      </c>
      <c r="BU277" t="inlineStr">
        <is>
          <t>ħlas ibbażat fuq l-użu li jsir minn parti waħda lil parti oħra għad-dritt ta' użu rikorrenti ta' assi, li xi drabi tista' tkun proprjetà intelletwali</t>
        </is>
      </c>
      <c r="BV277" s="2" t="inlineStr">
        <is>
          <t>royalty</t>
        </is>
      </c>
      <c r="BW277" s="2" t="inlineStr">
        <is>
          <t>3</t>
        </is>
      </c>
      <c r="BX277" s="2" t="inlineStr">
        <is>
          <t/>
        </is>
      </c>
      <c r="BY277" t="inlineStr">
        <is>
          <t>vergoedingen van welke aard dan ook voor het gebruik van, of voor het recht van gebruik van, een auteursrecht op een werk op het gebied van letterkunde, kunst of wetenschap - daaronder begrepen bioscoopfilms en software - van een octrooi, een fabrieks- of handelsmerk, een tekening of model, een plan, een geheim recept of een geheime werkwijze, of voor inlichtingen omtrent ervaringen op het gebied van nijverheid, handel of wetenschap</t>
        </is>
      </c>
      <c r="BZ277" s="2" t="inlineStr">
        <is>
          <t>opłata licencyjna</t>
        </is>
      </c>
      <c r="CA277" s="2" t="inlineStr">
        <is>
          <t>3</t>
        </is>
      </c>
      <c r="CB277" s="2" t="inlineStr">
        <is>
          <t/>
        </is>
      </c>
      <c r="CC277" t="inlineStr">
        <is>
          <t>opłata na rzecz właściciela praw autorskich, znaków towarowych albo patentu z tytułu upoważnienia do korzystania z nich na warunkach określonych w umowie licencyjnej</t>
        </is>
      </c>
      <c r="CD277" s="2" t="inlineStr">
        <is>
          <t>direito|
&lt;i&gt;royalty&lt;/i&gt;</t>
        </is>
      </c>
      <c r="CE277" s="2" t="inlineStr">
        <is>
          <t>3|
3</t>
        </is>
      </c>
      <c r="CF277" s="2" t="inlineStr">
        <is>
          <t xml:space="preserve">|
</t>
        </is>
      </c>
      <c r="CG277" t="inlineStr">
        <is>
          <t>Pagamento efetuado pela utilização da propriedade de outrem. São direitos (
&lt;i&gt;royalties&lt;/i&gt;) os pagamentos pela utilização de obras literárias, artísticas ou científicas, de patentes, marcas comerciais, desenhos ou modelos, planos e fórmulas, de equipamento industrial, comercial ou científico ou de informações da mesma natureza, bem como os pagamentos de valor fixo ou variável pela exploração de jazidas minerais, nascentes e outros recursos naturais.</t>
        </is>
      </c>
      <c r="CH277" s="2" t="inlineStr">
        <is>
          <t>redevență</t>
        </is>
      </c>
      <c r="CI277" s="2" t="inlineStr">
        <is>
          <t>4</t>
        </is>
      </c>
      <c r="CJ277" s="2" t="inlineStr">
        <is>
          <t/>
        </is>
      </c>
      <c r="CK277" t="inlineStr">
        <is>
          <t>datorie, obligație, rentă care se plătește periodic la date fixe și sub formă de cotă fixă</t>
        </is>
      </c>
      <c r="CL277" s="2" t="inlineStr">
        <is>
          <t>licenčný poplatok</t>
        </is>
      </c>
      <c r="CM277" s="2" t="inlineStr">
        <is>
          <t>3</t>
        </is>
      </c>
      <c r="CN277" s="2" t="inlineStr">
        <is>
          <t/>
        </is>
      </c>
      <c r="CO277" t="inlineStr">
        <is>
          <t/>
        </is>
      </c>
      <c r="CP277" s="2" t="inlineStr">
        <is>
          <t>licenčnina</t>
        </is>
      </c>
      <c r="CQ277" s="2" t="inlineStr">
        <is>
          <t>3</t>
        </is>
      </c>
      <c r="CR277" s="2" t="inlineStr">
        <is>
          <t/>
        </is>
      </c>
      <c r="CS277" t="inlineStr">
        <is>
          <t>dogovorjeno nadomestilo, ki ga mora pridobitelj licence plačati dajalcu za celotni ali delni odstop njegove pravice do uporabe patenta ali kakšne druge pravice do industrijske lastnine</t>
        </is>
      </c>
      <c r="CT277" s="2" t="inlineStr">
        <is>
          <t>royalty</t>
        </is>
      </c>
      <c r="CU277" s="2" t="inlineStr">
        <is>
          <t>3</t>
        </is>
      </c>
      <c r="CV277" s="2" t="inlineStr">
        <is>
          <t/>
        </is>
      </c>
      <c r="CW277" t="inlineStr">
        <is>
          <t>den ersättning som brukar utbetalas till författare och vissa andra kategorier av upphovsmän samt till dem som upplåter licens till andra att utnyttja bl.a. patent, mönster och varumärken</t>
        </is>
      </c>
    </row>
    <row r="278">
      <c r="A278" s="1" t="str">
        <f>HYPERLINK("https://iate.europa.eu/entry/result/3628638/all", "3628638")</f>
        <v>3628638</v>
      </c>
      <c r="B278" t="inlineStr">
        <is>
          <t>PRODUCTION, TECHNOLOGY AND RESEARCH;EDUCATION AND COMMUNICATIONS</t>
        </is>
      </c>
      <c r="C278" t="inlineStr">
        <is>
          <t>PRODUCTION, TECHNOLOGY AND RESEARCH|research and intellectual property|intellectual property|copyright;EDUCATION AND COMMUNICATIONS|communications|communications industry|audiovisual industry;EDUCATION AND COMMUNICATIONS|information technology and data processing</t>
        </is>
      </c>
      <c r="D278" t="inlineStr">
        <is>
          <t>yes</t>
        </is>
      </c>
      <c r="E278" t="inlineStr">
        <is>
          <t/>
        </is>
      </c>
      <c r="F278" t="inlineStr">
        <is>
          <t/>
        </is>
      </c>
      <c r="G278" t="inlineStr">
        <is>
          <t/>
        </is>
      </c>
      <c r="H278" t="inlineStr">
        <is>
          <t/>
        </is>
      </c>
      <c r="I278" t="inlineStr">
        <is>
          <t/>
        </is>
      </c>
      <c r="J278" s="2" t="inlineStr">
        <is>
          <t>poskytovatel služeb pro sdílení obsahu online</t>
        </is>
      </c>
      <c r="K278" s="2" t="inlineStr">
        <is>
          <t>3</t>
        </is>
      </c>
      <c r="L278" s="2" t="inlineStr">
        <is>
          <t/>
        </is>
      </c>
      <c r="M278" t="inlineStr">
        <is>
          <t>poskytovatel služby informační společnosti, jehož hlavním účelem nebo 
jedním z hlavních účelů je uchovávat velký počet děl chráněných 
autorským právem nebo jiných předmětů ochrany nahrávaných jeho uživateli
 a zpřístupňovat je veřejnosti, přičemž poskytovatel tato díla a jiné 
předměty ochrany uspořádává a propaguje za účelem zisku</t>
        </is>
      </c>
      <c r="N278" t="inlineStr">
        <is>
          <t/>
        </is>
      </c>
      <c r="O278" t="inlineStr">
        <is>
          <t/>
        </is>
      </c>
      <c r="P278" t="inlineStr">
        <is>
          <t/>
        </is>
      </c>
      <c r="Q278" t="inlineStr">
        <is>
          <t/>
        </is>
      </c>
      <c r="R278" t="inlineStr">
        <is>
          <t/>
        </is>
      </c>
      <c r="S278" t="inlineStr">
        <is>
          <t/>
        </is>
      </c>
      <c r="T278" t="inlineStr">
        <is>
          <t/>
        </is>
      </c>
      <c r="U278" t="inlineStr">
        <is>
          <t/>
        </is>
      </c>
      <c r="V278" t="inlineStr">
        <is>
          <t/>
        </is>
      </c>
      <c r="W278" t="inlineStr">
        <is>
          <t/>
        </is>
      </c>
      <c r="X278" t="inlineStr">
        <is>
          <t/>
        </is>
      </c>
      <c r="Y278" t="inlineStr">
        <is>
          <t/>
        </is>
      </c>
      <c r="Z278" s="2" t="inlineStr">
        <is>
          <t>online content-sharing service provider</t>
        </is>
      </c>
      <c r="AA278" s="2" t="inlineStr">
        <is>
          <t>3</t>
        </is>
      </c>
      <c r="AB278" s="2" t="inlineStr">
        <is>
          <t/>
        </is>
      </c>
      <c r="AC278" t="inlineStr">
        <is>
          <t>provider of an &lt;a href="https://iate.europa.eu/entry/result/903777/cs" target="_blank"&gt;information society service&lt;/a&gt; of which the main or 
one of the main purposes is to store and give the public access to a 
large amount of copyright-protected works or other protected subject 
matter uploaded by its users, which it organises and promotes for 
profit-making purposes</t>
        </is>
      </c>
      <c r="AD278" t="inlineStr">
        <is>
          <t/>
        </is>
      </c>
      <c r="AE278" t="inlineStr">
        <is>
          <t/>
        </is>
      </c>
      <c r="AF278" t="inlineStr">
        <is>
          <t/>
        </is>
      </c>
      <c r="AG278" t="inlineStr">
        <is>
          <t/>
        </is>
      </c>
      <c r="AH278" t="inlineStr">
        <is>
          <t/>
        </is>
      </c>
      <c r="AI278" t="inlineStr">
        <is>
          <t/>
        </is>
      </c>
      <c r="AJ278" t="inlineStr">
        <is>
          <t/>
        </is>
      </c>
      <c r="AK278" t="inlineStr">
        <is>
          <t/>
        </is>
      </c>
      <c r="AL278" t="inlineStr">
        <is>
          <t/>
        </is>
      </c>
      <c r="AM278" t="inlineStr">
        <is>
          <t/>
        </is>
      </c>
      <c r="AN278" t="inlineStr">
        <is>
          <t/>
        </is>
      </c>
      <c r="AO278" t="inlineStr">
        <is>
          <t/>
        </is>
      </c>
      <c r="AP278" t="inlineStr">
        <is>
          <t/>
        </is>
      </c>
      <c r="AQ278" t="inlineStr">
        <is>
          <t/>
        </is>
      </c>
      <c r="AR278" t="inlineStr">
        <is>
          <t/>
        </is>
      </c>
      <c r="AS278" t="inlineStr">
        <is>
          <t/>
        </is>
      </c>
      <c r="AT278" t="inlineStr">
        <is>
          <t/>
        </is>
      </c>
      <c r="AU278" t="inlineStr">
        <is>
          <t/>
        </is>
      </c>
      <c r="AV278" t="inlineStr">
        <is>
          <t/>
        </is>
      </c>
      <c r="AW278" t="inlineStr">
        <is>
          <t/>
        </is>
      </c>
      <c r="AX278" t="inlineStr">
        <is>
          <t/>
        </is>
      </c>
      <c r="AY278" t="inlineStr">
        <is>
          <t/>
        </is>
      </c>
      <c r="AZ278" t="inlineStr">
        <is>
          <t/>
        </is>
      </c>
      <c r="BA278" t="inlineStr">
        <is>
          <t/>
        </is>
      </c>
      <c r="BB278" t="inlineStr">
        <is>
          <t/>
        </is>
      </c>
      <c r="BC278" t="inlineStr">
        <is>
          <t/>
        </is>
      </c>
      <c r="BD278" t="inlineStr">
        <is>
          <t/>
        </is>
      </c>
      <c r="BE278" t="inlineStr">
        <is>
          <t/>
        </is>
      </c>
      <c r="BF278" t="inlineStr">
        <is>
          <t/>
        </is>
      </c>
      <c r="BG278" t="inlineStr">
        <is>
          <t/>
        </is>
      </c>
      <c r="BH278" t="inlineStr">
        <is>
          <t/>
        </is>
      </c>
      <c r="BI278" t="inlineStr">
        <is>
          <t/>
        </is>
      </c>
      <c r="BJ278" t="inlineStr">
        <is>
          <t/>
        </is>
      </c>
      <c r="BK278" t="inlineStr">
        <is>
          <t/>
        </is>
      </c>
      <c r="BL278" t="inlineStr">
        <is>
          <t/>
        </is>
      </c>
      <c r="BM278" t="inlineStr">
        <is>
          <t/>
        </is>
      </c>
      <c r="BN278" t="inlineStr">
        <is>
          <t/>
        </is>
      </c>
      <c r="BO278" t="inlineStr">
        <is>
          <t/>
        </is>
      </c>
      <c r="BP278" t="inlineStr">
        <is>
          <t/>
        </is>
      </c>
      <c r="BQ278" t="inlineStr">
        <is>
          <t/>
        </is>
      </c>
      <c r="BR278" t="inlineStr">
        <is>
          <t/>
        </is>
      </c>
      <c r="BS278" t="inlineStr">
        <is>
          <t/>
        </is>
      </c>
      <c r="BT278" t="inlineStr">
        <is>
          <t/>
        </is>
      </c>
      <c r="BU278" t="inlineStr">
        <is>
          <t/>
        </is>
      </c>
      <c r="BV278" t="inlineStr">
        <is>
          <t/>
        </is>
      </c>
      <c r="BW278" t="inlineStr">
        <is>
          <t/>
        </is>
      </c>
      <c r="BX278" t="inlineStr">
        <is>
          <t/>
        </is>
      </c>
      <c r="BY278" t="inlineStr">
        <is>
          <t/>
        </is>
      </c>
      <c r="BZ278" t="inlineStr">
        <is>
          <t/>
        </is>
      </c>
      <c r="CA278" t="inlineStr">
        <is>
          <t/>
        </is>
      </c>
      <c r="CB278" t="inlineStr">
        <is>
          <t/>
        </is>
      </c>
      <c r="CC278" t="inlineStr">
        <is>
          <t/>
        </is>
      </c>
      <c r="CD278" t="inlineStr">
        <is>
          <t/>
        </is>
      </c>
      <c r="CE278" t="inlineStr">
        <is>
          <t/>
        </is>
      </c>
      <c r="CF278" t="inlineStr">
        <is>
          <t/>
        </is>
      </c>
      <c r="CG278" t="inlineStr">
        <is>
          <t/>
        </is>
      </c>
      <c r="CH278" t="inlineStr">
        <is>
          <t/>
        </is>
      </c>
      <c r="CI278" t="inlineStr">
        <is>
          <t/>
        </is>
      </c>
      <c r="CJ278" t="inlineStr">
        <is>
          <t/>
        </is>
      </c>
      <c r="CK278" t="inlineStr">
        <is>
          <t/>
        </is>
      </c>
      <c r="CL278" t="inlineStr">
        <is>
          <t/>
        </is>
      </c>
      <c r="CM278" t="inlineStr">
        <is>
          <t/>
        </is>
      </c>
      <c r="CN278" t="inlineStr">
        <is>
          <t/>
        </is>
      </c>
      <c r="CO278" t="inlineStr">
        <is>
          <t/>
        </is>
      </c>
      <c r="CP278" t="inlineStr">
        <is>
          <t/>
        </is>
      </c>
      <c r="CQ278" t="inlineStr">
        <is>
          <t/>
        </is>
      </c>
      <c r="CR278" t="inlineStr">
        <is>
          <t/>
        </is>
      </c>
      <c r="CS278" t="inlineStr">
        <is>
          <t/>
        </is>
      </c>
      <c r="CT278" t="inlineStr">
        <is>
          <t/>
        </is>
      </c>
      <c r="CU278" t="inlineStr">
        <is>
          <t/>
        </is>
      </c>
      <c r="CV278" t="inlineStr">
        <is>
          <t/>
        </is>
      </c>
      <c r="CW278" t="inlineStr">
        <is>
          <t/>
        </is>
      </c>
    </row>
    <row r="279">
      <c r="A279" s="1" t="str">
        <f>HYPERLINK("https://iate.europa.eu/entry/result/791164/all", "791164")</f>
        <v>791164</v>
      </c>
      <c r="B279" t="inlineStr">
        <is>
          <t>INTERNATIONAL RELATIONS;PRODUCTION, TECHNOLOGY AND RESEARCH</t>
        </is>
      </c>
      <c r="C279" t="inlineStr">
        <is>
          <t>INTERNATIONAL RELATIONS|international affairs|international agreement;PRODUCTION, TECHNOLOGY AND RESEARCH|research and intellectual property|intellectual property</t>
        </is>
      </c>
      <c r="D279" t="inlineStr">
        <is>
          <t>yes</t>
        </is>
      </c>
      <c r="E279" t="inlineStr">
        <is>
          <t/>
        </is>
      </c>
      <c r="F279" s="2" t="inlineStr">
        <is>
          <t>Договор за патентно коопериране</t>
        </is>
      </c>
      <c r="G279" s="2" t="inlineStr">
        <is>
          <t>3</t>
        </is>
      </c>
      <c r="H279" s="2" t="inlineStr">
        <is>
          <t/>
        </is>
      </c>
      <c r="I279" t="inlineStr">
        <is>
          <t/>
        </is>
      </c>
      <c r="J279" s="2" t="inlineStr">
        <is>
          <t>Smlouva o patentové spolupráci</t>
        </is>
      </c>
      <c r="K279" s="2" t="inlineStr">
        <is>
          <t>3</t>
        </is>
      </c>
      <c r="L279" s="2" t="inlineStr">
        <is>
          <t/>
        </is>
      </c>
      <c r="M279" t="inlineStr">
        <is>
          <t>smlouva o spolupráci při podávání přihlášek na ochranu vynálezů, při provádění rešerší k nim a při jejich průzkumu, jakož i o poskytování speciálních technických služeb</t>
        </is>
      </c>
      <c r="N279" s="2" t="inlineStr">
        <is>
          <t>patentsamarbejdstraktaten|
PCT</t>
        </is>
      </c>
      <c r="O279" s="2" t="inlineStr">
        <is>
          <t>4|
4</t>
        </is>
      </c>
      <c r="P279" s="2" t="inlineStr">
        <is>
          <t xml:space="preserve">|
</t>
        </is>
      </c>
      <c r="Q279" t="inlineStr">
        <is>
          <t>Traktat om samarbejde om indlevering, nyhedsundersøgelse og prøvning af ansøgninger om beskyttelse af opfindelser og om særlige tekniske tjenesteydelser.</t>
        </is>
      </c>
      <c r="R279" s="2" t="inlineStr">
        <is>
          <t>Patentzusammenarbeitsvertrag|
PCT|
Vertrag über die internationale Zusammenarbeit auf dem Gebiet des Patentwesens</t>
        </is>
      </c>
      <c r="S279" s="2" t="inlineStr">
        <is>
          <t>2|
3|
3</t>
        </is>
      </c>
      <c r="T279" s="2" t="inlineStr">
        <is>
          <t xml:space="preserve">|
|
</t>
        </is>
      </c>
      <c r="U279" t="inlineStr">
        <is>
          <t/>
        </is>
      </c>
      <c r="V279" s="2" t="inlineStr">
        <is>
          <t>Συνθήκη συνεργασίας για τα διπλώματα ευρεσιτεχνίας</t>
        </is>
      </c>
      <c r="W279" s="2" t="inlineStr">
        <is>
          <t>4</t>
        </is>
      </c>
      <c r="X279" s="2" t="inlineStr">
        <is>
          <t/>
        </is>
      </c>
      <c r="Y279" t="inlineStr">
        <is>
          <t/>
        </is>
      </c>
      <c r="Z279" s="2" t="inlineStr">
        <is>
          <t>Patent Cooperation Treaty|
PCT</t>
        </is>
      </c>
      <c r="AA279" s="2" t="inlineStr">
        <is>
          <t>3|
3</t>
        </is>
      </c>
      <c r="AB279" s="2" t="inlineStr">
        <is>
          <t xml:space="preserve">|
</t>
        </is>
      </c>
      <c r="AC279" t="inlineStr">
        <is>
          <t/>
        </is>
      </c>
      <c r="AD279" s="2" t="inlineStr">
        <is>
          <t>TCP|
PCT|
Tratado de Cooperación en materia de Patentes</t>
        </is>
      </c>
      <c r="AE279" s="2" t="inlineStr">
        <is>
          <t>3|
3|
3</t>
        </is>
      </c>
      <c r="AF279" s="2" t="inlineStr">
        <is>
          <t xml:space="preserve">|
|
</t>
        </is>
      </c>
      <c r="AG279" t="inlineStr">
        <is>
          <t>Tratado firmado en Washington el 19 de junio de 1970 y abierto a los Estados parte en el Convenio de París para la Protección de la Propiedad Industrial (1883) ( &lt;a href="/entry/result/777999/all" id="ENTRY_TO_ENTRY_CONVERTER" target="_blank"&gt;IATE:777999&lt;/a&gt; ). Permite solicitar protección por patente para una invención simultáneamente en un gran número de países mediante la presentación de una solicitud de patente "internacional".</t>
        </is>
      </c>
      <c r="AH279" s="2" t="inlineStr">
        <is>
          <t>patendikoostööleping</t>
        </is>
      </c>
      <c r="AI279" s="2" t="inlineStr">
        <is>
          <t>3</t>
        </is>
      </c>
      <c r="AJ279" s="2" t="inlineStr">
        <is>
          <t/>
        </is>
      </c>
      <c r="AK279" t="inlineStr">
        <is>
          <t>leping, mille eesmärk on teha leiutiste kaitse eesmärgil koostööd taotluste esitamiseks, otsinguks ja ekspertiisiks ning erialaste tehniliste teenuste osutamiseks</t>
        </is>
      </c>
      <c r="AL279" s="2" t="inlineStr">
        <is>
          <t>patenttiyhteistyösopimus</t>
        </is>
      </c>
      <c r="AM279" s="2" t="inlineStr">
        <is>
          <t>4</t>
        </is>
      </c>
      <c r="AN279" s="2" t="inlineStr">
        <is>
          <t/>
        </is>
      </c>
      <c r="AO279" t="inlineStr">
        <is>
          <t>kansainvälistä patentinhakua yksinkertaistava kansainvälinen patenttisopimus (...), jota WIPO:n [ &lt;a href="/entry/result/787721/all" id="ENTRY_TO_ENTRY_CONVERTER" target="_blank"&gt;IATE:787721&lt;/a&gt; ] alainen kansainvälinen toimisto (...) hallinnoi</t>
        </is>
      </c>
      <c r="AP279" s="2" t="inlineStr">
        <is>
          <t>Traité de coopération en matière de brevets|
PCT</t>
        </is>
      </c>
      <c r="AQ279" s="2" t="inlineStr">
        <is>
          <t>4|
4</t>
        </is>
      </c>
      <c r="AR279" s="2" t="inlineStr">
        <is>
          <t xml:space="preserve">|
</t>
        </is>
      </c>
      <c r="AS279" t="inlineStr">
        <is>
          <t/>
        </is>
      </c>
      <c r="AT279" s="2" t="inlineStr">
        <is>
          <t>an Conradh Comhair Paitinní</t>
        </is>
      </c>
      <c r="AU279" s="2" t="inlineStr">
        <is>
          <t>3</t>
        </is>
      </c>
      <c r="AV279" s="2" t="inlineStr">
        <is>
          <t/>
        </is>
      </c>
      <c r="AW279" t="inlineStr">
        <is>
          <t/>
        </is>
      </c>
      <c r="AX279" s="2" t="inlineStr">
        <is>
          <t>PCT|
Ugovor o suradnji na području patenata</t>
        </is>
      </c>
      <c r="AY279" s="2" t="inlineStr">
        <is>
          <t>3|
3</t>
        </is>
      </c>
      <c r="AZ279" s="2" t="inlineStr">
        <is>
          <t xml:space="preserve">|
</t>
        </is>
      </c>
      <c r="BA279" t="inlineStr">
        <is>
          <t/>
        </is>
      </c>
      <c r="BB279" s="2" t="inlineStr">
        <is>
          <t>Szabadalmi Együttműködési Szerződés|
PCT</t>
        </is>
      </c>
      <c r="BC279" s="2" t="inlineStr">
        <is>
          <t>4|
4</t>
        </is>
      </c>
      <c r="BD279" s="2" t="inlineStr">
        <is>
          <t xml:space="preserve">|
</t>
        </is>
      </c>
      <c r="BE279" t="inlineStr">
        <is>
          <t/>
        </is>
      </c>
      <c r="BF279" s="2" t="inlineStr">
        <is>
          <t>Trattato di cooperazione in materia di brevetti|
PCT</t>
        </is>
      </c>
      <c r="BG279" s="2" t="inlineStr">
        <is>
          <t>3|
3</t>
        </is>
      </c>
      <c r="BH279" s="2" t="inlineStr">
        <is>
          <t xml:space="preserve">|
</t>
        </is>
      </c>
      <c r="BI279" t="inlineStr">
        <is>
          <t>trattato internazionale multilaterale gestito dall’Organizzazione mondiale per la proprietà intellettuale (OMPI), con sede a Ginevra, per il deposito unificato di domande di brevetto valide in uno o più degli Stati aderenti al trattato</t>
        </is>
      </c>
      <c r="BJ279" s="2" t="inlineStr">
        <is>
          <t>PCT|
Patentinės kooperacijos sutartis</t>
        </is>
      </c>
      <c r="BK279" s="2" t="inlineStr">
        <is>
          <t>3|
3</t>
        </is>
      </c>
      <c r="BL279" s="2" t="inlineStr">
        <is>
          <t xml:space="preserve">|
</t>
        </is>
      </c>
      <c r="BM279" t="inlineStr">
        <is>
          <t/>
        </is>
      </c>
      <c r="BN279" s="2" t="inlineStr">
        <is>
          <t>Nolīgums par sadarbību patentu jomā</t>
        </is>
      </c>
      <c r="BO279" s="2" t="inlineStr">
        <is>
          <t>3</t>
        </is>
      </c>
      <c r="BP279" s="2" t="inlineStr">
        <is>
          <t/>
        </is>
      </c>
      <c r="BQ279" t="inlineStr">
        <is>
          <t/>
        </is>
      </c>
      <c r="BR279" s="2" t="inlineStr">
        <is>
          <t>Trattat ta’ Kooperazzjoni dwar il-Privattivi|
PCT</t>
        </is>
      </c>
      <c r="BS279" s="2" t="inlineStr">
        <is>
          <t>3|
2</t>
        </is>
      </c>
      <c r="BT279" s="2" t="inlineStr">
        <is>
          <t xml:space="preserve">|
</t>
        </is>
      </c>
      <c r="BU279" t="inlineStr">
        <is>
          <t/>
        </is>
      </c>
      <c r="BV279" s="2" t="inlineStr">
        <is>
          <t>PCT|
Octrooisamenwerkingsverdrag|
Verdrag tot samenwerking inzake octrooien</t>
        </is>
      </c>
      <c r="BW279" s="2" t="inlineStr">
        <is>
          <t>3|
3|
4</t>
        </is>
      </c>
      <c r="BX279" s="2" t="inlineStr">
        <is>
          <t xml:space="preserve">|
|
</t>
        </is>
      </c>
      <c r="BY279" t="inlineStr">
        <is>
          <t/>
        </is>
      </c>
      <c r="BZ279" s="2" t="inlineStr">
        <is>
          <t>PCT|
Układ o współpracy patentowej</t>
        </is>
      </c>
      <c r="CA279" s="2" t="inlineStr">
        <is>
          <t>3|
3</t>
        </is>
      </c>
      <c r="CB279" s="2" t="inlineStr">
        <is>
          <t xml:space="preserve">|
</t>
        </is>
      </c>
      <c r="CC279" t="inlineStr">
        <is>
          <t>konwencja międzynarodowa sporządzona w Waszyngtonie dnia 19 czerwca 1970 r., poprawiona dnia 2 października 1979 r. i zmieniona dnia 3 lutego 1984 r., obecnie do układu należy 146 państw; układ umożliwia uzyskiwanie patentów w państwach stronach układu w uproszczonym systemie opartym na jednym zgłoszeniu patentowym (zgłoszenie międzynarodowe PCT)</t>
        </is>
      </c>
      <c r="CD279" s="2" t="inlineStr">
        <is>
          <t>PCT|
Tratado de Cooperação em matéria de Patentes</t>
        </is>
      </c>
      <c r="CE279" s="2" t="inlineStr">
        <is>
          <t>3|
3</t>
        </is>
      </c>
      <c r="CF279" s="2" t="inlineStr">
        <is>
          <t xml:space="preserve">|
</t>
        </is>
      </c>
      <c r="CG279" t="inlineStr">
        <is>
          <t>Washington, 19.06.1970. Aprovado para adesão por Portugal pelo Decreto nº 29/92, de 25 de Junho.</t>
        </is>
      </c>
      <c r="CH279" s="2" t="inlineStr">
        <is>
          <t>Tratatul de cooperare în domeniul brevetelor</t>
        </is>
      </c>
      <c r="CI279" s="2" t="inlineStr">
        <is>
          <t>3</t>
        </is>
      </c>
      <c r="CJ279" s="2" t="inlineStr">
        <is>
          <t/>
        </is>
      </c>
      <c r="CK279" t="inlineStr">
        <is>
          <t/>
        </is>
      </c>
      <c r="CL279" s="2" t="inlineStr">
        <is>
          <t>Zmluva o patentovej spolupráci</t>
        </is>
      </c>
      <c r="CM279" s="2" t="inlineStr">
        <is>
          <t>3</t>
        </is>
      </c>
      <c r="CN279" s="2" t="inlineStr">
        <is>
          <t/>
        </is>
      </c>
      <c r="CO279" t="inlineStr">
        <is>
          <t>zmluva prijatá vo Washingtone 17. júna 1970</t>
        </is>
      </c>
      <c r="CP279" s="2" t="inlineStr">
        <is>
          <t>Pogodba o sodelovanju na področju patentov</t>
        </is>
      </c>
      <c r="CQ279" s="2" t="inlineStr">
        <is>
          <t>3</t>
        </is>
      </c>
      <c r="CR279" s="2" t="inlineStr">
        <is>
          <t/>
        </is>
      </c>
      <c r="CS279" t="inlineStr">
        <is>
          <t/>
        </is>
      </c>
      <c r="CT279" s="2" t="inlineStr">
        <is>
          <t>PCT|
konventionen om patentsamarbete</t>
        </is>
      </c>
      <c r="CU279" s="2" t="inlineStr">
        <is>
          <t>4|
4</t>
        </is>
      </c>
      <c r="CV279" s="2" t="inlineStr">
        <is>
          <t xml:space="preserve">|
</t>
        </is>
      </c>
      <c r="CW279" t="inlineStr">
        <is>
          <t>PCT (&lt;i&gt;Patent Cooperation Treaty&lt;/i&gt;) - fördrag från 1970 som reglerar möjligheten att erhålla patent i ett flertal länder på basen av en internationell patentansökan som granskas centralt av en nationell patentmyndighet.</t>
        </is>
      </c>
    </row>
    <row r="280">
      <c r="A280" s="1" t="str">
        <f>HYPERLINK("https://iate.europa.eu/entry/result/870192/all", "870192")</f>
        <v>870192</v>
      </c>
      <c r="B280" t="inlineStr">
        <is>
          <t>PRODUCTION, TECHNOLOGY AND RESEARCH</t>
        </is>
      </c>
      <c r="C280" t="inlineStr">
        <is>
          <t>PRODUCTION, TECHNOLOGY AND RESEARCH|research and intellectual property|intellectual property</t>
        </is>
      </c>
      <c r="D280" t="inlineStr">
        <is>
          <t>yes</t>
        </is>
      </c>
      <c r="E280" t="inlineStr">
        <is>
          <t/>
        </is>
      </c>
      <c r="F280" t="inlineStr">
        <is>
          <t/>
        </is>
      </c>
      <c r="G280" t="inlineStr">
        <is>
          <t/>
        </is>
      </c>
      <c r="H280" t="inlineStr">
        <is>
          <t/>
        </is>
      </c>
      <c r="I280" t="inlineStr">
        <is>
          <t/>
        </is>
      </c>
      <c r="J280" s="2" t="inlineStr">
        <is>
          <t>stav techniky</t>
        </is>
      </c>
      <c r="K280" s="2" t="inlineStr">
        <is>
          <t>3</t>
        </is>
      </c>
      <c r="L280" s="2" t="inlineStr">
        <is>
          <t/>
        </is>
      </c>
      <c r="M280" t="inlineStr">
        <is>
          <t>všechno, co bylo zpřístupněno veřejnosti písemným nebo ústním popisem, využíváním nebo jiným způsobem přede dnem podání evropské patentové přihlášky</t>
        </is>
      </c>
      <c r="N280" s="2" t="inlineStr">
        <is>
          <t>kendt teknik</t>
        </is>
      </c>
      <c r="O280" s="2" t="inlineStr">
        <is>
          <t>4</t>
        </is>
      </c>
      <c r="P280" s="2" t="inlineStr">
        <is>
          <t/>
        </is>
      </c>
      <c r="Q280" t="inlineStr">
        <is>
          <t>"Den kendte teknik anses at omfatte alt, hvad der er blevet almindelig tilgængeligt gennem skrift, foredrag, udnyttelse eller på anden måde forud for den europæiske patentansøgnings indleveringsdag."</t>
        </is>
      </c>
      <c r="R280" s="2" t="inlineStr">
        <is>
          <t>Stand der Technik</t>
        </is>
      </c>
      <c r="S280" s="2" t="inlineStr">
        <is>
          <t>3</t>
        </is>
      </c>
      <c r="T280" s="2" t="inlineStr">
        <is>
          <t/>
        </is>
      </c>
      <c r="U280" t="inlineStr">
        <is>
          <t/>
        </is>
      </c>
      <c r="V280" s="2" t="inlineStr">
        <is>
          <t>στάθμη της τεχνικής</t>
        </is>
      </c>
      <c r="W280" s="2" t="inlineStr">
        <is>
          <t>2</t>
        </is>
      </c>
      <c r="X280" s="2" t="inlineStr">
        <is>
          <t/>
        </is>
      </c>
      <c r="Y280" t="inlineStr">
        <is>
          <t>Η στάθμη της τεχνικής αποτελείται από κάθε τι που έχει γίνει γνωστό στο κοινό, πριν από την ημερομηνία κατάθεσης της αίτησης για χορήγηση ευρωπαϊκού διπλώματος ευρεσιτεχνίας με γραπτή ή προφορική περιγραφή, με χρήση ή με οποιοδήποτε άλλο μέσον.</t>
        </is>
      </c>
      <c r="Z280" s="2" t="inlineStr">
        <is>
          <t>state of the art|
background art|
prior art</t>
        </is>
      </c>
      <c r="AA280" s="2" t="inlineStr">
        <is>
          <t>4|
3|
3</t>
        </is>
      </c>
      <c r="AB280" s="2" t="inlineStr">
        <is>
          <t xml:space="preserve">|
|
</t>
        </is>
      </c>
      <c r="AC280" t="inlineStr">
        <is>
          <t>everything made available to the public by means of a written or oral description, by use, or in any other way, before the date of filing of the European patent application</t>
        </is>
      </c>
      <c r="AD280" s="2" t="inlineStr">
        <is>
          <t>estado de la técnica</t>
        </is>
      </c>
      <c r="AE280" s="2" t="inlineStr">
        <is>
          <t>3</t>
        </is>
      </c>
      <c r="AF280" s="2" t="inlineStr">
        <is>
          <t/>
        </is>
      </c>
      <c r="AG280" t="inlineStr">
        <is>
          <t>"Se considera que una invención es nueva cuando no está comprendida en el estado de la técnica. El estado de la técnica está constituido por todo lo que antes de la fecha de presentación de la solicitud de patente europea se ha hecho accesible al público por una descripción escrita u oral, por una utilización o por cualquier otro medio."</t>
        </is>
      </c>
      <c r="AH280" t="inlineStr">
        <is>
          <t/>
        </is>
      </c>
      <c r="AI280" t="inlineStr">
        <is>
          <t/>
        </is>
      </c>
      <c r="AJ280" t="inlineStr">
        <is>
          <t/>
        </is>
      </c>
      <c r="AK280" t="inlineStr">
        <is>
          <t/>
        </is>
      </c>
      <c r="AL280" s="2" t="inlineStr">
        <is>
          <t>tekniikan taso</t>
        </is>
      </c>
      <c r="AM280" s="2" t="inlineStr">
        <is>
          <t>3</t>
        </is>
      </c>
      <c r="AN280" s="2" t="inlineStr">
        <is>
          <t/>
        </is>
      </c>
      <c r="AO280" t="inlineStr">
        <is>
          <t>"kaikki, mikä on tullut julkiseksi ennen eurooppapatenttia koskevan hakemuksen tekemispäivää, joko kirjoituksen tai suullisen esityksen välityksellä, hyväksikäyttämällä tai muulla tavalla"</t>
        </is>
      </c>
      <c r="AP280" s="2" t="inlineStr">
        <is>
          <t>état de la technique</t>
        </is>
      </c>
      <c r="AQ280" s="2" t="inlineStr">
        <is>
          <t>3</t>
        </is>
      </c>
      <c r="AR280" s="2" t="inlineStr">
        <is>
          <t/>
        </is>
      </c>
      <c r="AS280" t="inlineStr">
        <is>
          <t>"L'état de la technique est constitué par tout ce qui a été rendu accessible au public avant la date de dépôt de la demande de brevet européen par une description écrite ou orale, un usage ou tout autre moyen."</t>
        </is>
      </c>
      <c r="AT280" s="2" t="inlineStr">
        <is>
          <t>úrscothach</t>
        </is>
      </c>
      <c r="AU280" s="2" t="inlineStr">
        <is>
          <t>3</t>
        </is>
      </c>
      <c r="AV280" s="2" t="inlineStr">
        <is>
          <t>preferred</t>
        </is>
      </c>
      <c r="AW280" t="inlineStr">
        <is>
          <t/>
        </is>
      </c>
      <c r="AX280" s="2" t="inlineStr">
        <is>
          <t>stanje tehnike</t>
        </is>
      </c>
      <c r="AY280" s="2" t="inlineStr">
        <is>
          <t>4</t>
        </is>
      </c>
      <c r="AZ280" s="2" t="inlineStr">
        <is>
          <t/>
        </is>
      </c>
      <c r="BA280" t="inlineStr">
        <is>
          <t>sve što je prije datuma podnošenja europske patentne prijave učinjeno dostupnim javnosti pisanim ili usmenim putem, uporabom ili na bilo koji drugi način</t>
        </is>
      </c>
      <c r="BB280" s="2" t="inlineStr">
        <is>
          <t>technika állása</t>
        </is>
      </c>
      <c r="BC280" s="2" t="inlineStr">
        <is>
          <t>3</t>
        </is>
      </c>
      <c r="BD280" s="2" t="inlineStr">
        <is>
          <t/>
        </is>
      </c>
      <c r="BE280" t="inlineStr">
        <is>
          <t>Egy találmány tekintetében mindaz, ami az elsőbbség időpontja előtt írásbeli közlés, szóbeli ismertetés, gyakorlatbavétel útján vagy bármilyen más módon bárki számára hozzáférhetővé vált.</t>
        </is>
      </c>
      <c r="BF280" s="2" t="inlineStr">
        <is>
          <t>stato della tecnica</t>
        </is>
      </c>
      <c r="BG280" s="2" t="inlineStr">
        <is>
          <t>3</t>
        </is>
      </c>
      <c r="BH280" s="2" t="inlineStr">
        <is>
          <t/>
        </is>
      </c>
      <c r="BI280" t="inlineStr">
        <is>
          <t>2) Lo stato della tecnica è costituito da tutto ciò che è stato reso accessibile al pubblico prima della data del deposito della domanda di brevetto europeo mediante una descrizione scritta od orale, un'utilizzazione o un qualsiasi altro mezzo.
&lt;br&gt;3) È pure considerato compreso nello stato della tecnica il contenuto di domande di brevetto europeo, quali sono state depositate, che hanno una data di deposito anteriore a quella citata nel paragrafo 2 e sono state pubblicate soltanto in quella data o più tardi.</t>
        </is>
      </c>
      <c r="BJ280" t="inlineStr">
        <is>
          <t/>
        </is>
      </c>
      <c r="BK280" t="inlineStr">
        <is>
          <t/>
        </is>
      </c>
      <c r="BL280" t="inlineStr">
        <is>
          <t/>
        </is>
      </c>
      <c r="BM280" t="inlineStr">
        <is>
          <t/>
        </is>
      </c>
      <c r="BN280" s="2" t="inlineStr">
        <is>
          <t>tehnikas līmenis</t>
        </is>
      </c>
      <c r="BO280" s="2" t="inlineStr">
        <is>
          <t>3</t>
        </is>
      </c>
      <c r="BP280" s="2" t="inlineStr">
        <is>
          <t/>
        </is>
      </c>
      <c r="BQ280" t="inlineStr">
        <is>
          <t>jebkuras zināšanas, kas ir publiski pieejamas rakstiski vai mutiski, ir publiski lietotas vai izpaustas jebkurā citā veidā pirms [..] patenta pieteikuma datuma</t>
        </is>
      </c>
      <c r="BR280" s="2" t="inlineStr">
        <is>
          <t>l-ogħla livell ta' żvilupp tekniku</t>
        </is>
      </c>
      <c r="BS280" s="2" t="inlineStr">
        <is>
          <t>3</t>
        </is>
      </c>
      <c r="BT280" s="2" t="inlineStr">
        <is>
          <t/>
        </is>
      </c>
      <c r="BU280" t="inlineStr">
        <is>
          <t>dak kollu disponibbli għall-pubbliku permezz ta' deskrizzjoni bil-miktub jew bil-fomm, bl-użu, jew b'xi mod ieħor, qabel id-data li fiha titressaq applikazzjoni għal privattiva Ewropea</t>
        </is>
      </c>
      <c r="BV280" s="2" t="inlineStr">
        <is>
          <t>stand van de techniek</t>
        </is>
      </c>
      <c r="BW280" s="2" t="inlineStr">
        <is>
          <t>3</t>
        </is>
      </c>
      <c r="BX280" s="2" t="inlineStr">
        <is>
          <t/>
        </is>
      </c>
      <c r="BY280" t="inlineStr">
        <is>
          <t>zie CIT.</t>
        </is>
      </c>
      <c r="BZ280" s="2" t="inlineStr">
        <is>
          <t>stan techniki</t>
        </is>
      </c>
      <c r="CA280" s="2" t="inlineStr">
        <is>
          <t>3</t>
        </is>
      </c>
      <c r="CB280" s="2" t="inlineStr">
        <is>
          <t/>
        </is>
      </c>
      <c r="CC280" t="inlineStr">
        <is>
          <t>wszystko to, co przed datą dokonania europejskiego zgłoszenia patentowego zostało udostępnione do wiadomości publicznej w formie pisemnego lub ustnego opisu, przez stosowanie bądź w każdy inny sposób</t>
        </is>
      </c>
      <c r="CD280" t="inlineStr">
        <is>
          <t/>
        </is>
      </c>
      <c r="CE280" t="inlineStr">
        <is>
          <t/>
        </is>
      </c>
      <c r="CF280" t="inlineStr">
        <is>
          <t/>
        </is>
      </c>
      <c r="CG280" t="inlineStr">
        <is>
          <t/>
        </is>
      </c>
      <c r="CH280" t="inlineStr">
        <is>
          <t/>
        </is>
      </c>
      <c r="CI280" t="inlineStr">
        <is>
          <t/>
        </is>
      </c>
      <c r="CJ280" t="inlineStr">
        <is>
          <t/>
        </is>
      </c>
      <c r="CK280" t="inlineStr">
        <is>
          <t/>
        </is>
      </c>
      <c r="CL280" t="inlineStr">
        <is>
          <t/>
        </is>
      </c>
      <c r="CM280" t="inlineStr">
        <is>
          <t/>
        </is>
      </c>
      <c r="CN280" t="inlineStr">
        <is>
          <t/>
        </is>
      </c>
      <c r="CO280" t="inlineStr">
        <is>
          <t/>
        </is>
      </c>
      <c r="CP280" s="2" t="inlineStr">
        <is>
          <t>stanje tehnike</t>
        </is>
      </c>
      <c r="CQ280" s="2" t="inlineStr">
        <is>
          <t>3</t>
        </is>
      </c>
      <c r="CR280" s="2" t="inlineStr">
        <is>
          <t/>
        </is>
      </c>
      <c r="CS280" t="inlineStr">
        <is>
          <t>vse tisto, kar je bilo s pisnim ali ustnim opisom, z uporabo ali kako drugače dostopno javnosti pred datumom vložitve evropske patentne prijave</t>
        </is>
      </c>
      <c r="CT280" s="2" t="inlineStr">
        <is>
          <t>teknikens ståndpunkt|
tidigare känd teknik</t>
        </is>
      </c>
      <c r="CU280" s="2" t="inlineStr">
        <is>
          <t>4|
4</t>
        </is>
      </c>
      <c r="CV280" s="2" t="inlineStr">
        <is>
          <t xml:space="preserve">|
</t>
        </is>
      </c>
      <c r="CW280" t="inlineStr">
        <is>
          <t/>
        </is>
      </c>
    </row>
    <row r="281">
      <c r="A281" s="1" t="str">
        <f>HYPERLINK("https://iate.europa.eu/entry/result/3575079/all", "3575079")</f>
        <v>3575079</v>
      </c>
      <c r="B281" t="inlineStr">
        <is>
          <t>PRODUCTION, TECHNOLOGY AND RESEARCH</t>
        </is>
      </c>
      <c r="C281" t="inlineStr">
        <is>
          <t>PRODUCTION, TECHNOLOGY AND RESEARCH|research and intellectual property|intellectual property</t>
        </is>
      </c>
      <c r="D281" t="inlineStr">
        <is>
          <t>yes</t>
        </is>
      </c>
      <c r="E281" t="inlineStr">
        <is>
          <t/>
        </is>
      </c>
      <c r="F281" s="2" t="inlineStr">
        <is>
          <t>РАЕ|
образувание за предявяване на патентни права</t>
        </is>
      </c>
      <c r="G281" s="2" t="inlineStr">
        <is>
          <t>3|
3</t>
        </is>
      </c>
      <c r="H281" s="2" t="inlineStr">
        <is>
          <t xml:space="preserve">|
</t>
        </is>
      </c>
      <c r="I281" t="inlineStr">
        <is>
          <t/>
        </is>
      </c>
      <c r="J281" s="2" t="inlineStr">
        <is>
          <t>subjekt prosazující patentová práva|
PAE</t>
        </is>
      </c>
      <c r="K281" s="2" t="inlineStr">
        <is>
          <t>2|
3</t>
        </is>
      </c>
      <c r="L281" s="2" t="inlineStr">
        <is>
          <t xml:space="preserve">proposed|
</t>
        </is>
      </c>
      <c r="M281" t="inlineStr">
        <is>
          <t>subjekt vymáhající patentové právo k určitému produktu, který ale nevyrábí, pouze na něj drží patent</t>
        </is>
      </c>
      <c r="N281" s="2" t="inlineStr">
        <is>
          <t>patenthåndhævelsesvirksomhed|
patenttrold|
PAE|
patenthaj</t>
        </is>
      </c>
      <c r="O281" s="2" t="inlineStr">
        <is>
          <t>3|
3|
3|
3</t>
        </is>
      </c>
      <c r="P281" s="2" t="inlineStr">
        <is>
          <t xml:space="preserve">preferred|
|
|
</t>
        </is>
      </c>
      <c r="Q281" t="inlineStr">
        <is>
          <t>virksomhed, som håndhæver patenter, men som ikke selv udnytter den patenterede teknologi</t>
        </is>
      </c>
      <c r="R281" s="2" t="inlineStr">
        <is>
          <t>Patenthai</t>
        </is>
      </c>
      <c r="S281" s="2" t="inlineStr">
        <is>
          <t>3</t>
        </is>
      </c>
      <c r="T281" s="2" t="inlineStr">
        <is>
          <t/>
        </is>
      </c>
      <c r="U281" t="inlineStr">
        <is>
          <t>Firma, die vor der Öffentlichkeit verborgene Patente besitz und aus dem Nichts auftaucht, wenn diese Schutzrechte versehentlich verletzt wurden - um dann mit Klagen zu drohen</t>
        </is>
      </c>
      <c r="V281" s="2" t="inlineStr">
        <is>
          <t>εταιρεία επιβολής διπλωμάτων ευρεσιτεχνίας</t>
        </is>
      </c>
      <c r="W281" s="2" t="inlineStr">
        <is>
          <t>3</t>
        </is>
      </c>
      <c r="X281" s="2" t="inlineStr">
        <is>
          <t/>
        </is>
      </c>
      <c r="Y281" t="inlineStr">
        <is>
          <t>φορέας που επιβάλλει διπλώματα ευρεσιτεχνίας ενώ δεν χωρίς όμως να χρησιμοποιεί την κατοχυρωμένη με δίπλωμα ευρεσιτεχνίας τεχνολογία</t>
        </is>
      </c>
      <c r="Z281" s="2" t="inlineStr">
        <is>
          <t>PAE|
patent troll|
patent assertion entity</t>
        </is>
      </c>
      <c r="AA281" s="2" t="inlineStr">
        <is>
          <t>3|
1|
3</t>
        </is>
      </c>
      <c r="AB281" s="2" t="inlineStr">
        <is>
          <t xml:space="preserve">|
|
</t>
        </is>
      </c>
      <c r="AC281" t="inlineStr">
        <is>
          <t>entity that enforces patents but does not utilise the patented technology</t>
        </is>
      </c>
      <c r="AD281" s="2" t="inlineStr">
        <is>
          <t>entidad de reivindicación de patentes|
ERP</t>
        </is>
      </c>
      <c r="AE281" s="2" t="inlineStr">
        <is>
          <t>3|
3</t>
        </is>
      </c>
      <c r="AF281" s="2" t="inlineStr">
        <is>
          <t xml:space="preserve">|
</t>
        </is>
      </c>
      <c r="AG281" t="inlineStr">
        <is>
          <t>&lt;div&gt;Entidad cuyo modelo de negocio se basa en hacer valer los derechos derivados de su cartera de patentes, sin hacer uso de la tecnología asociada a ellas.&lt;/div&gt;</t>
        </is>
      </c>
      <c r="AH281" s="2" t="inlineStr">
        <is>
          <t>patendihai|
patenditroll</t>
        </is>
      </c>
      <c r="AI281" s="2" t="inlineStr">
        <is>
          <t>2|
2</t>
        </is>
      </c>
      <c r="AJ281" s="2" t="inlineStr">
        <is>
          <t xml:space="preserve">|
</t>
        </is>
      </c>
      <c r="AK281" t="inlineStr">
        <is>
          <t>üksus, kes jõustab patendiõigusi, kuid ei kasuta patenteeritud tehnoloogiat</t>
        </is>
      </c>
      <c r="AL281" s="2" t="inlineStr">
        <is>
          <t>patenttitrolli|
patenttipeikko</t>
        </is>
      </c>
      <c r="AM281" s="2" t="inlineStr">
        <is>
          <t>3|
3</t>
        </is>
      </c>
      <c r="AN281" s="2" t="inlineStr">
        <is>
          <t xml:space="preserve">|
</t>
        </is>
      </c>
      <c r="AO281" t="inlineStr">
        <is>
          <t>yhteisö tai luonnollinen henkilö, joka hankkii aggressiivisesti patentteja ilman tarkoitusta hyödyntää patentoimaansa teknologiaa</t>
        </is>
      </c>
      <c r="AP281" s="2" t="inlineStr">
        <is>
          <t>chasseur de brevets</t>
        </is>
      </c>
      <c r="AQ281" s="2" t="inlineStr">
        <is>
          <t>3</t>
        </is>
      </c>
      <c r="AR281" s="2" t="inlineStr">
        <is>
          <t/>
        </is>
      </c>
      <c r="AS281" t="inlineStr">
        <is>
          <t>entité vivant de l'acquisition de brevets sans en exploiter la technologie</t>
        </is>
      </c>
      <c r="AT281" s="2" t="inlineStr">
        <is>
          <t>PAE|
eintiteas dearbhaithe paitinne</t>
        </is>
      </c>
      <c r="AU281" s="2" t="inlineStr">
        <is>
          <t>3|
3</t>
        </is>
      </c>
      <c r="AV281" s="2" t="inlineStr">
        <is>
          <t xml:space="preserve">|
</t>
        </is>
      </c>
      <c r="AW281" t="inlineStr">
        <is>
          <t/>
        </is>
      </c>
      <c r="AX281" s="2" t="inlineStr">
        <is>
          <t>posrednički entitet</t>
        </is>
      </c>
      <c r="AY281" s="2" t="inlineStr">
        <is>
          <t>2</t>
        </is>
      </c>
      <c r="AZ281" s="2" t="inlineStr">
        <is>
          <t/>
        </is>
      </c>
      <c r="BA281" t="inlineStr">
        <is>
          <t/>
        </is>
      </c>
      <c r="BB281" s="2" t="inlineStr">
        <is>
          <t>szabadalomérvényesítő szervezet</t>
        </is>
      </c>
      <c r="BC281" s="2" t="inlineStr">
        <is>
          <t>4</t>
        </is>
      </c>
      <c r="BD281" s="2" t="inlineStr">
        <is>
          <t/>
        </is>
      </c>
      <c r="BE281" t="inlineStr">
        <is>
          <t>üzleti modellként a (megszerzett) szabadalmak érvényesitését alkalmazó szervezet</t>
        </is>
      </c>
      <c r="BF281" s="2" t="inlineStr">
        <is>
          <t>patent assertion entity|
aggregatore di brevetti|
PAE|
patent troll|
aggregatore di brevetti con scopi offensivi</t>
        </is>
      </c>
      <c r="BG281" s="2" t="inlineStr">
        <is>
          <t>3|
3|
3|
3|
3</t>
        </is>
      </c>
      <c r="BH281" s="2" t="inlineStr">
        <is>
          <t xml:space="preserve">|
|
|
|
</t>
        </is>
      </c>
      <c r="BI281" t="inlineStr">
        <is>
          <t>entità che non
utilizza i brevetti, ma cerca di trarne profitto non sempre correttamente</t>
        </is>
      </c>
      <c r="BJ281" s="2" t="inlineStr">
        <is>
          <t>patentų trolis|
pretenzijas dėl patentinių teisių reiškiantis subjektas</t>
        </is>
      </c>
      <c r="BK281" s="2" t="inlineStr">
        <is>
          <t>2|
2</t>
        </is>
      </c>
      <c r="BL281" s="2" t="inlineStr">
        <is>
          <t xml:space="preserve">|
</t>
        </is>
      </c>
      <c r="BM281" t="inlineStr">
        <is>
          <t>asmuo ar įmonė, įsigyjantys patentą be tikslo juo naudotis ir siekiantys uždirbti medžiodami tame patente aprašytas technologijas naudojančius asmenis</t>
        </is>
      </c>
      <c r="BN281" s="2" t="inlineStr">
        <is>
          <t>uz patenttiesību izmantošanu orientēts uzņēmums</t>
        </is>
      </c>
      <c r="BO281" s="2" t="inlineStr">
        <is>
          <t>2</t>
        </is>
      </c>
      <c r="BP281" s="2" t="inlineStr">
        <is>
          <t/>
        </is>
      </c>
      <c r="BQ281" t="inlineStr">
        <is>
          <t>uzņēmums, kas iegūst patenttiesības no trešās personas, pats neizmanto patentēto produktu vai pakalpojumu, bet aizstāv šīs patenttiesības pret to iespējamajiem pārkāpējiem</t>
        </is>
      </c>
      <c r="BR281" s="2" t="inlineStr">
        <is>
          <t>PAE|
entità li tasserixxi l-privattivi</t>
        </is>
      </c>
      <c r="BS281" s="2" t="inlineStr">
        <is>
          <t>3|
3</t>
        </is>
      </c>
      <c r="BT281" s="2" t="inlineStr">
        <is>
          <t xml:space="preserve">|
</t>
        </is>
      </c>
      <c r="BU281" t="inlineStr">
        <is>
          <t>entità li tinforza l-privattivi iżda ma tużax it-teknoloġija protetta bil-privattiva</t>
        </is>
      </c>
      <c r="BV281" s="2" t="inlineStr">
        <is>
          <t>octrooi-jagende entiteit|
niet-praktiserende entiteit|
PAE</t>
        </is>
      </c>
      <c r="BW281" s="2" t="inlineStr">
        <is>
          <t>2|
3|
3</t>
        </is>
      </c>
      <c r="BX281" s="2" t="inlineStr">
        <is>
          <t xml:space="preserve">|
|
</t>
        </is>
      </c>
      <c r="BY281" t="inlineStr">
        <is>
          <t>partij
 die octrooien bezit zonder zelf producten en/of diensten te leveren</t>
        </is>
      </c>
      <c r="BZ281" s="2" t="inlineStr">
        <is>
          <t>podmiot utrzymujący w mocy patent</t>
        </is>
      </c>
      <c r="CA281" s="2" t="inlineStr">
        <is>
          <t>3</t>
        </is>
      </c>
      <c r="CB281" s="2" t="inlineStr">
        <is>
          <t/>
        </is>
      </c>
      <c r="CC281" t="inlineStr">
        <is>
          <t/>
        </is>
      </c>
      <c r="CD281" s="2" t="inlineStr">
        <is>
          <t>entidade de asserção de patentes|
EAP</t>
        </is>
      </c>
      <c r="CE281" s="2" t="inlineStr">
        <is>
          <t>3|
3</t>
        </is>
      </c>
      <c r="CF281" s="2" t="inlineStr">
        <is>
          <t xml:space="preserve">|
</t>
        </is>
      </c>
      <c r="CG281" t="inlineStr">
        <is>
          <t/>
        </is>
      </c>
      <c r="CH281" s="2" t="inlineStr">
        <is>
          <t>agregator de brevete|
vânător de brevete</t>
        </is>
      </c>
      <c r="CI281" s="2" t="inlineStr">
        <is>
          <t>2|
2</t>
        </is>
      </c>
      <c r="CJ281" s="2" t="inlineStr">
        <is>
          <t xml:space="preserve">|
</t>
        </is>
      </c>
      <c r="CK281" t="inlineStr">
        <is>
          <t/>
        </is>
      </c>
      <c r="CL281" s="2" t="inlineStr">
        <is>
          <t>subjekt vymáhajúci práva z patentov</t>
        </is>
      </c>
      <c r="CM281" s="2" t="inlineStr">
        <is>
          <t>3</t>
        </is>
      </c>
      <c r="CN281" s="2" t="inlineStr">
        <is>
          <t/>
        </is>
      </c>
      <c r="CO281" t="inlineStr">
        <is>
          <t>subjekt, ktorý vymáha patenty, ale nevyužíva technológiu chránenú týmito patentmi</t>
        </is>
      </c>
      <c r="CP281" s="2" t="inlineStr">
        <is>
          <t>patentni trol</t>
        </is>
      </c>
      <c r="CQ281" s="2" t="inlineStr">
        <is>
          <t>3</t>
        </is>
      </c>
      <c r="CR281" s="2" t="inlineStr">
        <is>
          <t/>
        </is>
      </c>
      <c r="CS281" t="inlineStr">
        <is>
          <t/>
        </is>
      </c>
      <c r="CT281" s="2" t="inlineStr">
        <is>
          <t>patenttroll</t>
        </is>
      </c>
      <c r="CU281" s="2" t="inlineStr">
        <is>
          <t>3</t>
        </is>
      </c>
      <c r="CV281" s="2" t="inlineStr">
        <is>
          <t/>
        </is>
      </c>
      <c r="CW281" t="inlineStr">
        <is>
          <t>företag eller enskilda personer som skaffar patent utaan avsik att använda den patenterade tekniken</t>
        </is>
      </c>
    </row>
    <row r="282">
      <c r="A282" s="1" t="str">
        <f>HYPERLINK("https://iate.europa.eu/entry/result/1443508/all", "1443508")</f>
        <v>1443508</v>
      </c>
      <c r="B282" t="inlineStr">
        <is>
          <t>SCIENCE;ENVIRONMENT;AGRICULTURE, FORESTRY AND FISHERIES</t>
        </is>
      </c>
      <c r="C282" t="inlineStr">
        <is>
          <t>SCIENCE|natural and applied sciences|life sciences;ENVIRONMENT|natural environment;AGRICULTURE, FORESTRY AND FISHERIES|means of agricultural production</t>
        </is>
      </c>
      <c r="D282" t="inlineStr">
        <is>
          <t>yes</t>
        </is>
      </c>
      <c r="E282" t="inlineStr">
        <is>
          <t/>
        </is>
      </c>
      <c r="F282" s="2" t="inlineStr">
        <is>
          <t>генетични ресурси</t>
        </is>
      </c>
      <c r="G282" s="2" t="inlineStr">
        <is>
          <t>3</t>
        </is>
      </c>
      <c r="H282" s="2" t="inlineStr">
        <is>
          <t/>
        </is>
      </c>
      <c r="I282" t="inlineStr">
        <is>
          <t>генетичен материал с реална или потенциална стойност</t>
        </is>
      </c>
      <c r="J282" s="2" t="inlineStr">
        <is>
          <t>genetické zdroje</t>
        </is>
      </c>
      <c r="K282" s="2" t="inlineStr">
        <is>
          <t>3</t>
        </is>
      </c>
      <c r="L282" s="2" t="inlineStr">
        <is>
          <t/>
        </is>
      </c>
      <c r="M282" t="inlineStr">
        <is>
          <t>genetický materiál skutečné nebo potenciální hodnoty</t>
        </is>
      </c>
      <c r="N282" s="2" t="inlineStr">
        <is>
          <t>genressource|
genetisk ressource|
genetiske ressourcer|
genressourcer</t>
        </is>
      </c>
      <c r="O282" s="2" t="inlineStr">
        <is>
          <t>4|
4|
3|
3</t>
        </is>
      </c>
      <c r="P282" s="2" t="inlineStr">
        <is>
          <t xml:space="preserve">|
|
|
</t>
        </is>
      </c>
      <c r="Q282" t="inlineStr">
        <is>
          <t>genetisk materiale af aktuel eller potentiel værdi</t>
        </is>
      </c>
      <c r="R282" s="2" t="inlineStr">
        <is>
          <t>genetische Ressourcen</t>
        </is>
      </c>
      <c r="S282" s="2" t="inlineStr">
        <is>
          <t>3</t>
        </is>
      </c>
      <c r="T282" s="2" t="inlineStr">
        <is>
          <t/>
        </is>
      </c>
      <c r="U282" t="inlineStr">
        <is>
          <t/>
        </is>
      </c>
      <c r="V282" s="2" t="inlineStr">
        <is>
          <t>γενετικοί πόροι</t>
        </is>
      </c>
      <c r="W282" s="2" t="inlineStr">
        <is>
          <t>3</t>
        </is>
      </c>
      <c r="X282" s="2" t="inlineStr">
        <is>
          <t/>
        </is>
      </c>
      <c r="Y282" t="inlineStr">
        <is>
          <t/>
        </is>
      </c>
      <c r="Z282" s="2" t="inlineStr">
        <is>
          <t>genetic resources|
genetic resource</t>
        </is>
      </c>
      <c r="AA282" s="2" t="inlineStr">
        <is>
          <t>1|
3</t>
        </is>
      </c>
      <c r="AB282" s="2" t="inlineStr">
        <is>
          <t xml:space="preserve">|
</t>
        </is>
      </c>
      <c r="AC282" t="inlineStr">
        <is>
          <t>genetic material of actual or potential value</t>
        </is>
      </c>
      <c r="AD282" s="2" t="inlineStr">
        <is>
          <t>recursos genéticos</t>
        </is>
      </c>
      <c r="AE282" s="2" t="inlineStr">
        <is>
          <t>3</t>
        </is>
      </c>
      <c r="AF282" s="2" t="inlineStr">
        <is>
          <t/>
        </is>
      </c>
      <c r="AG282" t="inlineStr">
        <is>
          <t>Material genético de valor real o potencial.</t>
        </is>
      </c>
      <c r="AH282" s="2" t="inlineStr">
        <is>
          <t>geneetilised ressursid</t>
        </is>
      </c>
      <c r="AI282" s="2" t="inlineStr">
        <is>
          <t>3</t>
        </is>
      </c>
      <c r="AJ282" s="2" t="inlineStr">
        <is>
          <t/>
        </is>
      </c>
      <c r="AK282" t="inlineStr">
        <is>
          <t>tegeliku või potentsiaalse väärtusega geneetiline materjal</t>
        </is>
      </c>
      <c r="AL282" s="2" t="inlineStr">
        <is>
          <t>geneettiset voimavarat|
perintöaines</t>
        </is>
      </c>
      <c r="AM282" s="2" t="inlineStr">
        <is>
          <t>2|
3</t>
        </is>
      </c>
      <c r="AN282" s="2" t="inlineStr">
        <is>
          <t xml:space="preserve">|
</t>
        </is>
      </c>
      <c r="AO282" t="inlineStr">
        <is>
          <t>geneettinen materiaali, joka on tai saattaa olla arvokasta</t>
        </is>
      </c>
      <c r="AP282" s="2" t="inlineStr">
        <is>
          <t>ressource génétique</t>
        </is>
      </c>
      <c r="AQ282" s="2" t="inlineStr">
        <is>
          <t>3</t>
        </is>
      </c>
      <c r="AR282" s="2" t="inlineStr">
        <is>
          <t/>
        </is>
      </c>
      <c r="AS282" t="inlineStr">
        <is>
          <t>matériel génétique ayant une valeur effective ou potentielle</t>
        </is>
      </c>
      <c r="AT282" s="2" t="inlineStr">
        <is>
          <t>acmhainn ghéiniteach</t>
        </is>
      </c>
      <c r="AU282" s="2" t="inlineStr">
        <is>
          <t>3</t>
        </is>
      </c>
      <c r="AV282" s="2" t="inlineStr">
        <is>
          <t/>
        </is>
      </c>
      <c r="AW282" t="inlineStr">
        <is>
          <t/>
        </is>
      </c>
      <c r="AX282" s="2" t="inlineStr">
        <is>
          <t>genetski resursi|
genetski izvori</t>
        </is>
      </c>
      <c r="AY282" s="2" t="inlineStr">
        <is>
          <t>3|
3</t>
        </is>
      </c>
      <c r="AZ282" s="2" t="inlineStr">
        <is>
          <t xml:space="preserve">|
</t>
        </is>
      </c>
      <c r="BA282" t="inlineStr">
        <is>
          <t>genetski materijal stvarne ili potencijalne vrijednosti</t>
        </is>
      </c>
      <c r="BB282" s="2" t="inlineStr">
        <is>
          <t>genetikai erőforrás</t>
        </is>
      </c>
      <c r="BC282" s="2" t="inlineStr">
        <is>
          <t>4</t>
        </is>
      </c>
      <c r="BD282" s="2" t="inlineStr">
        <is>
          <t/>
        </is>
      </c>
      <c r="BE282" t="inlineStr">
        <is>
          <t>bármely növényi, állati, mikrobiális vagy más eredetű, az öröklődés funkcionális egységeit (genetikai információt) tartalmazó, tényleges vagy potenciális értékkel bíró élőanyag</t>
        </is>
      </c>
      <c r="BF282" s="2" t="inlineStr">
        <is>
          <t>risorse genetiche</t>
        </is>
      </c>
      <c r="BG282" s="2" t="inlineStr">
        <is>
          <t>3</t>
        </is>
      </c>
      <c r="BH282" s="2" t="inlineStr">
        <is>
          <t/>
        </is>
      </c>
      <c r="BI282" t="inlineStr">
        <is>
          <t>patrimonio genetico presente nelle piante, negli animali e nei microrganismi e di potenziale o attuale valore per l'umanità</t>
        </is>
      </c>
      <c r="BJ282" s="2" t="inlineStr">
        <is>
          <t>genetiniai ištekliai</t>
        </is>
      </c>
      <c r="BK282" s="2" t="inlineStr">
        <is>
          <t>3</t>
        </is>
      </c>
      <c r="BL282" s="2" t="inlineStr">
        <is>
          <t/>
        </is>
      </c>
      <c r="BM282" t="inlineStr">
        <is>
          <t>genetinė medžiaga, turinti faktinės ar potencialios vertės</t>
        </is>
      </c>
      <c r="BN282" s="2" t="inlineStr">
        <is>
          <t>ģenētiskie resursi</t>
        </is>
      </c>
      <c r="BO282" s="2" t="inlineStr">
        <is>
          <t>3</t>
        </is>
      </c>
      <c r="BP282" s="2" t="inlineStr">
        <is>
          <t/>
        </is>
      </c>
      <c r="BQ282" t="inlineStr">
        <is>
          <t>ģenētiskais materiāls ar faktisku vai iespējamu vērtību</t>
        </is>
      </c>
      <c r="BR282" s="2" t="inlineStr">
        <is>
          <t>riżorsa ġenetika</t>
        </is>
      </c>
      <c r="BS282" s="2" t="inlineStr">
        <is>
          <t>3</t>
        </is>
      </c>
      <c r="BT282" s="2" t="inlineStr">
        <is>
          <t/>
        </is>
      </c>
      <c r="BU282" t="inlineStr">
        <is>
          <t>materjal ġenetiku li għandu valur reali jew potenzjali</t>
        </is>
      </c>
      <c r="BV282" s="2" t="inlineStr">
        <is>
          <t>genetische rijkdommen|
genetische hulpbronnen</t>
        </is>
      </c>
      <c r="BW282" s="2" t="inlineStr">
        <is>
          <t>3|
3</t>
        </is>
      </c>
      <c r="BX282" s="2" t="inlineStr">
        <is>
          <t xml:space="preserve">|
</t>
        </is>
      </c>
      <c r="BY282" t="inlineStr">
        <is>
          <t>genetisch materiaal van feitelijke of potentiële waarde</t>
        </is>
      </c>
      <c r="BZ282" s="2" t="inlineStr">
        <is>
          <t>zasoby genetyczne</t>
        </is>
      </c>
      <c r="CA282" s="2" t="inlineStr">
        <is>
          <t>3</t>
        </is>
      </c>
      <c r="CB282" s="2" t="inlineStr">
        <is>
          <t/>
        </is>
      </c>
      <c r="CC282" t="inlineStr">
        <is>
          <t>materiał genetyczny posiadający faktyczną lub potencjalną wartość</t>
        </is>
      </c>
      <c r="CD282" s="2" t="inlineStr">
        <is>
          <t>recursos genéticos</t>
        </is>
      </c>
      <c r="CE282" s="2" t="inlineStr">
        <is>
          <t>3</t>
        </is>
      </c>
      <c r="CF282" s="2" t="inlineStr">
        <is>
          <t/>
        </is>
      </c>
      <c r="CG282" t="inlineStr">
        <is>
          <t>Material genético de valor real ou potencial.</t>
        </is>
      </c>
      <c r="CH282" s="2" t="inlineStr">
        <is>
          <t>resurse genetice</t>
        </is>
      </c>
      <c r="CI282" s="2" t="inlineStr">
        <is>
          <t>3</t>
        </is>
      </c>
      <c r="CJ282" s="2" t="inlineStr">
        <is>
          <t/>
        </is>
      </c>
      <c r="CK282" t="inlineStr">
        <is>
          <t/>
        </is>
      </c>
      <c r="CL282" s="2" t="inlineStr">
        <is>
          <t>genetické zdroje</t>
        </is>
      </c>
      <c r="CM282" s="2" t="inlineStr">
        <is>
          <t>3</t>
        </is>
      </c>
      <c r="CN282" s="2" t="inlineStr">
        <is>
          <t/>
        </is>
      </c>
      <c r="CO282" t="inlineStr">
        <is>
          <t>genetický materiál súčasnej alebo potenciálnej hodnoty</t>
        </is>
      </c>
      <c r="CP282" s="2" t="inlineStr">
        <is>
          <t>genski viri</t>
        </is>
      </c>
      <c r="CQ282" s="2" t="inlineStr">
        <is>
          <t>3</t>
        </is>
      </c>
      <c r="CR282" s="2" t="inlineStr">
        <is>
          <t/>
        </is>
      </c>
      <c r="CS282" t="inlineStr">
        <is>
          <t>živ genski material, ki ima dejansko ali potencialno vrednost za človeka</t>
        </is>
      </c>
      <c r="CT282" s="2" t="inlineStr">
        <is>
          <t>genetisk resurs</t>
        </is>
      </c>
      <c r="CU282" s="2" t="inlineStr">
        <is>
          <t>3</t>
        </is>
      </c>
      <c r="CV282" s="2" t="inlineStr">
        <is>
          <t/>
        </is>
      </c>
      <c r="CW282" t="inlineStr">
        <is>
          <t/>
        </is>
      </c>
    </row>
    <row r="283">
      <c r="A283" s="1" t="str">
        <f>HYPERLINK("https://iate.europa.eu/entry/result/880582/all", "880582")</f>
        <v>880582</v>
      </c>
      <c r="B283" t="inlineStr">
        <is>
          <t>INTERNATIONAL RELATIONS;LAW;PRODUCTION, TECHNOLOGY AND RESEARCH</t>
        </is>
      </c>
      <c r="C283" t="inlineStr">
        <is>
          <t>INTERNATIONAL RELATIONS|international affairs|international agreement;INTERNATIONAL RELATIONS|international affairs|international organisation;LAW;PRODUCTION, TECHNOLOGY AND RESEARCH|research and intellectual property|intellectual property</t>
        </is>
      </c>
      <c r="D283" t="inlineStr">
        <is>
          <t>yes</t>
        </is>
      </c>
      <c r="E283" t="inlineStr">
        <is>
          <t/>
        </is>
      </c>
      <c r="F283" s="2" t="inlineStr">
        <is>
          <t>Договор за патентното право</t>
        </is>
      </c>
      <c r="G283" s="2" t="inlineStr">
        <is>
          <t>3</t>
        </is>
      </c>
      <c r="H283" s="2" t="inlineStr">
        <is>
          <t/>
        </is>
      </c>
      <c r="I283" t="inlineStr">
        <is>
          <t/>
        </is>
      </c>
      <c r="J283" s="2" t="inlineStr">
        <is>
          <t>Smlouva o patentovém právu</t>
        </is>
      </c>
      <c r="K283" s="2" t="inlineStr">
        <is>
          <t>3</t>
        </is>
      </c>
      <c r="L283" s="2" t="inlineStr">
        <is>
          <t/>
        </is>
      </c>
      <c r="M283" t="inlineStr">
        <is>
          <t/>
        </is>
      </c>
      <c r="N283" s="2" t="inlineStr">
        <is>
          <t>"Patent Law Treaty"|
patentlovstraktaten|
PLT</t>
        </is>
      </c>
      <c r="O283" s="2" t="inlineStr">
        <is>
          <t>4|
4|
4</t>
        </is>
      </c>
      <c r="P283" s="2" t="inlineStr">
        <is>
          <t xml:space="preserve">|
|
</t>
        </is>
      </c>
      <c r="Q283" t="inlineStr">
        <is>
          <t/>
        </is>
      </c>
      <c r="R283" s="2" t="inlineStr">
        <is>
          <t>PLT|
Patentrechtsvertrag</t>
        </is>
      </c>
      <c r="S283" s="2" t="inlineStr">
        <is>
          <t>3|
3</t>
        </is>
      </c>
      <c r="T283" s="2" t="inlineStr">
        <is>
          <t xml:space="preserve">|
</t>
        </is>
      </c>
      <c r="U283" t="inlineStr">
        <is>
          <t/>
        </is>
      </c>
      <c r="V283" s="2" t="inlineStr">
        <is>
          <t>Συνθήκη περί του δικαίου ευρεσιτεχνίας</t>
        </is>
      </c>
      <c r="W283" s="2" t="inlineStr">
        <is>
          <t>3</t>
        </is>
      </c>
      <c r="X283" s="2" t="inlineStr">
        <is>
          <t/>
        </is>
      </c>
      <c r="Y283" t="inlineStr">
        <is>
          <t/>
        </is>
      </c>
      <c r="Z283" s="2" t="inlineStr">
        <is>
          <t>Patent Law Treaty|
PLT</t>
        </is>
      </c>
      <c r="AA283" s="2" t="inlineStr">
        <is>
          <t>3|
3</t>
        </is>
      </c>
      <c r="AB283" s="2" t="inlineStr">
        <is>
          <t xml:space="preserve">|
</t>
        </is>
      </c>
      <c r="AC283" t="inlineStr">
        <is>
          <t/>
        </is>
      </c>
      <c r="AD283" s="2" t="inlineStr">
        <is>
          <t>TDP|
Tratado sobre el Derecho de Patentes</t>
        </is>
      </c>
      <c r="AE283" s="2" t="inlineStr">
        <is>
          <t>3|
3</t>
        </is>
      </c>
      <c r="AF283" s="2" t="inlineStr">
        <is>
          <t xml:space="preserve">|
</t>
        </is>
      </c>
      <c r="AG283" t="inlineStr">
        <is>
          <t>El Comité Permanente sobre el Derecho de Patentes (SCP), que se reunió del 6 al 14 de septiembre de 1999, acordó por unanimidad presentar este proyecto del texto del Tratado sobre el Derecho de Patentes (PLT) a la negociación de una Conferencia Diplomática que tendrá lugar del 11 de mayo al 2 de junio de 2000 y que llevará a la posible adopción de este Tratado.</t>
        </is>
      </c>
      <c r="AH283" s="2" t="inlineStr">
        <is>
          <t>patendiõiguse leping</t>
        </is>
      </c>
      <c r="AI283" s="2" t="inlineStr">
        <is>
          <t>3</t>
        </is>
      </c>
      <c r="AJ283" s="2" t="inlineStr">
        <is>
          <t/>
        </is>
      </c>
      <c r="AK283" t="inlineStr">
        <is>
          <t>1. juunil 2000 sõlmitud leping, mille eesmärgiks on patendi taotlemisega seotud formaalsete nõuete (näit taotluse esitamise kuupäeva määramine, patenditaotluse sisu- ja vorminõuded, esindamine jm) ühtlustamine ning toimingute kiirendamine lepinguosalistes riikides.</t>
        </is>
      </c>
      <c r="AL283" s="2" t="inlineStr">
        <is>
          <t>patenttilakisopimus</t>
        </is>
      </c>
      <c r="AM283" s="2" t="inlineStr">
        <is>
          <t>3</t>
        </is>
      </c>
      <c r="AN283" s="2" t="inlineStr">
        <is>
          <t/>
        </is>
      </c>
      <c r="AO283" t="inlineStr">
        <is>
          <t/>
        </is>
      </c>
      <c r="AP283" s="2" t="inlineStr">
        <is>
          <t>Traité sur le droit des brevets</t>
        </is>
      </c>
      <c r="AQ283" s="2" t="inlineStr">
        <is>
          <t>3</t>
        </is>
      </c>
      <c r="AR283" s="2" t="inlineStr">
        <is>
          <t/>
        </is>
      </c>
      <c r="AS283" t="inlineStr">
        <is>
          <t/>
        </is>
      </c>
      <c r="AT283" s="2" t="inlineStr">
        <is>
          <t>an Conradh um Dhlí na bPaitinní</t>
        </is>
      </c>
      <c r="AU283" s="2" t="inlineStr">
        <is>
          <t>3</t>
        </is>
      </c>
      <c r="AV283" s="2" t="inlineStr">
        <is>
          <t/>
        </is>
      </c>
      <c r="AW283" t="inlineStr">
        <is>
          <t/>
        </is>
      </c>
      <c r="AX283" s="2" t="inlineStr">
        <is>
          <t>Ugovor o patentnom pravu</t>
        </is>
      </c>
      <c r="AY283" s="2" t="inlineStr">
        <is>
          <t>4</t>
        </is>
      </c>
      <c r="AZ283" s="2" t="inlineStr">
        <is>
          <t/>
        </is>
      </c>
      <c r="BA283" t="inlineStr">
        <is>
          <t/>
        </is>
      </c>
      <c r="BB283" s="2" t="inlineStr">
        <is>
          <t>Szabadalmi Jogi Szerződés</t>
        </is>
      </c>
      <c r="BC283" s="2" t="inlineStr">
        <is>
          <t>3</t>
        </is>
      </c>
      <c r="BD283" s="2" t="inlineStr">
        <is>
          <t/>
        </is>
      </c>
      <c r="BE283" t="inlineStr">
        <is>
          <t/>
        </is>
      </c>
      <c r="BF283" s="2" t="inlineStr">
        <is>
          <t>trattato sul diritto dei brevetti</t>
        </is>
      </c>
      <c r="BG283" s="2" t="inlineStr">
        <is>
          <t>3</t>
        </is>
      </c>
      <c r="BH283" s="2" t="inlineStr">
        <is>
          <t/>
        </is>
      </c>
      <c r="BI283" t="inlineStr">
        <is>
          <t/>
        </is>
      </c>
      <c r="BJ283" s="2" t="inlineStr">
        <is>
          <t>Patentų teisės sutartis</t>
        </is>
      </c>
      <c r="BK283" s="2" t="inlineStr">
        <is>
          <t>3</t>
        </is>
      </c>
      <c r="BL283" s="2" t="inlineStr">
        <is>
          <t/>
        </is>
      </c>
      <c r="BM283" t="inlineStr">
        <is>
          <t/>
        </is>
      </c>
      <c r="BN283" s="2" t="inlineStr">
        <is>
          <t>Līgums par patentu tiesībām</t>
        </is>
      </c>
      <c r="BO283" s="2" t="inlineStr">
        <is>
          <t>3</t>
        </is>
      </c>
      <c r="BP283" s="2" t="inlineStr">
        <is>
          <t/>
        </is>
      </c>
      <c r="BQ283" t="inlineStr">
        <is>
          <t/>
        </is>
      </c>
      <c r="BR283" s="2" t="inlineStr">
        <is>
          <t>PLT|
Trattat dwar id-Dritt tal-Privattivi</t>
        </is>
      </c>
      <c r="BS283" s="2" t="inlineStr">
        <is>
          <t>3|
3</t>
        </is>
      </c>
      <c r="BT283" s="2" t="inlineStr">
        <is>
          <t xml:space="preserve">|
</t>
        </is>
      </c>
      <c r="BU283" t="inlineStr">
        <is>
          <t/>
        </is>
      </c>
      <c r="BV283" s="2" t="inlineStr">
        <is>
          <t>Verdrag inzake octrooirecht</t>
        </is>
      </c>
      <c r="BW283" s="2" t="inlineStr">
        <is>
          <t>3</t>
        </is>
      </c>
      <c r="BX283" s="2" t="inlineStr">
        <is>
          <t/>
        </is>
      </c>
      <c r="BY283" t="inlineStr">
        <is>
          <t/>
        </is>
      </c>
      <c r="BZ283" s="2" t="inlineStr">
        <is>
          <t>Traktat o prawie patentowym|
PLT</t>
        </is>
      </c>
      <c r="CA283" s="2" t="inlineStr">
        <is>
          <t>3|
3</t>
        </is>
      </c>
      <c r="CB283" s="2" t="inlineStr">
        <is>
          <t xml:space="preserve">|
</t>
        </is>
      </c>
      <c r="CC283" t="inlineStr">
        <is>
          <t>umowa mająca na celu doprecyzowanie i zharmonizowanie formalnych wymogów określonych przez krajowe i regionalne urzędy patentowe dotyczących procedur przyznawania patentów; umowę sporządzono pod auspicjami Światowej Organizacji Własności Intelektualnej [ &lt;a href="/entry/result/787721/all" id="ENTRY_TO_ENTRY_CONVERTER" target="_blank"&gt;IATE:787721&lt;/a&gt; ]; tekst przyjęto 1 czerwca 2000 r. w Genewie</t>
        </is>
      </c>
      <c r="CD283" s="2" t="inlineStr">
        <is>
          <t>Tratado sobre o Direito das Patentes|
TDP</t>
        </is>
      </c>
      <c r="CE283" s="2" t="inlineStr">
        <is>
          <t>2|
2</t>
        </is>
      </c>
      <c r="CF283" s="2" t="inlineStr">
        <is>
          <t xml:space="preserve">|
</t>
        </is>
      </c>
      <c r="CG283" t="inlineStr">
        <is>
          <t>Tratado em negociação no âmbito da OMPI e cuja adopção está prevista para a Conferência Diplomática que se realizará para o efeito em Genebra de 11 de Maio a 2 de Junho de 2000.</t>
        </is>
      </c>
      <c r="CH283" s="2" t="inlineStr">
        <is>
          <t>PLT|
Tratatul privind dreptul brevetelor</t>
        </is>
      </c>
      <c r="CI283" s="2" t="inlineStr">
        <is>
          <t>3|
3</t>
        </is>
      </c>
      <c r="CJ283" s="2" t="inlineStr">
        <is>
          <t xml:space="preserve">|
</t>
        </is>
      </c>
      <c r="CK283" t="inlineStr">
        <is>
          <t/>
        </is>
      </c>
      <c r="CL283" s="2" t="inlineStr">
        <is>
          <t>Dohovor o patentovom práve</t>
        </is>
      </c>
      <c r="CM283" s="2" t="inlineStr">
        <is>
          <t>3</t>
        </is>
      </c>
      <c r="CN283" s="2" t="inlineStr">
        <is>
          <t/>
        </is>
      </c>
      <c r="CO283" t="inlineStr">
        <is>
          <t/>
        </is>
      </c>
      <c r="CP283" s="2" t="inlineStr">
        <is>
          <t>Pogodba o patentnem pravu</t>
        </is>
      </c>
      <c r="CQ283" s="2" t="inlineStr">
        <is>
          <t>4</t>
        </is>
      </c>
      <c r="CR283" s="2" t="inlineStr">
        <is>
          <t/>
        </is>
      </c>
      <c r="CS283" t="inlineStr">
        <is>
          <t/>
        </is>
      </c>
      <c r="CT283" s="2" t="inlineStr">
        <is>
          <t>patenträttskonventionen</t>
        </is>
      </c>
      <c r="CU283" s="2" t="inlineStr">
        <is>
          <t>3</t>
        </is>
      </c>
      <c r="CV283" s="2" t="inlineStr">
        <is>
          <t/>
        </is>
      </c>
      <c r="CW283" t="inlineStr">
        <is>
          <t/>
        </is>
      </c>
    </row>
    <row r="284">
      <c r="A284" s="1" t="str">
        <f>HYPERLINK("https://iate.europa.eu/entry/result/314714/all", "314714")</f>
        <v>314714</v>
      </c>
      <c r="B284" t="inlineStr">
        <is>
          <t>EDUCATION AND COMMUNICATIONS</t>
        </is>
      </c>
      <c r="C284" t="inlineStr">
        <is>
          <t>EDUCATION AND COMMUNICATIONS|information technology and data processing</t>
        </is>
      </c>
      <c r="D284" t="inlineStr">
        <is>
          <t>yes</t>
        </is>
      </c>
      <c r="E284" t="inlineStr">
        <is>
          <t/>
        </is>
      </c>
      <c r="F284" t="inlineStr">
        <is>
          <t/>
        </is>
      </c>
      <c r="G284" t="inlineStr">
        <is>
          <t/>
        </is>
      </c>
      <c r="H284" t="inlineStr">
        <is>
          <t/>
        </is>
      </c>
      <c r="I284" t="inlineStr">
        <is>
          <t/>
        </is>
      </c>
      <c r="J284" t="inlineStr">
        <is>
          <t/>
        </is>
      </c>
      <c r="K284" t="inlineStr">
        <is>
          <t/>
        </is>
      </c>
      <c r="L284" t="inlineStr">
        <is>
          <t/>
        </is>
      </c>
      <c r="M284" t="inlineStr">
        <is>
          <t/>
        </is>
      </c>
      <c r="N284" t="inlineStr">
        <is>
          <t/>
        </is>
      </c>
      <c r="O284" t="inlineStr">
        <is>
          <t/>
        </is>
      </c>
      <c r="P284" t="inlineStr">
        <is>
          <t/>
        </is>
      </c>
      <c r="Q284" t="inlineStr">
        <is>
          <t/>
        </is>
      </c>
      <c r="R284" s="2" t="inlineStr">
        <is>
          <t>digitales Wasserzeichen</t>
        </is>
      </c>
      <c r="S284" s="2" t="inlineStr">
        <is>
          <t>3</t>
        </is>
      </c>
      <c r="T284" s="2" t="inlineStr">
        <is>
          <t/>
        </is>
      </c>
      <c r="U284" t="inlineStr">
        <is>
          <t>transparentes, nicht wahrnehmbares Muster, welches in das Datenmaterial (Bild, Video, Audio, 3D-Modelle) mit einem Einbettungsalgorithmus unter Verwendung eines geheimen Schlüssels eingebracht wird</t>
        </is>
      </c>
      <c r="V284" t="inlineStr">
        <is>
          <t/>
        </is>
      </c>
      <c r="W284" t="inlineStr">
        <is>
          <t/>
        </is>
      </c>
      <c r="X284" t="inlineStr">
        <is>
          <t/>
        </is>
      </c>
      <c r="Y284" t="inlineStr">
        <is>
          <t/>
        </is>
      </c>
      <c r="Z284" s="2" t="inlineStr">
        <is>
          <t>digital watermark</t>
        </is>
      </c>
      <c r="AA284" s="2" t="inlineStr">
        <is>
          <t>3</t>
        </is>
      </c>
      <c r="AB284" s="2" t="inlineStr">
        <is>
          <t/>
        </is>
      </c>
      <c r="AC284" t="inlineStr">
        <is>
          <t>a piece of code embedded in a digital image, audio or video file to identify the copyright owner</t>
        </is>
      </c>
      <c r="AD284" t="inlineStr">
        <is>
          <t/>
        </is>
      </c>
      <c r="AE284" t="inlineStr">
        <is>
          <t/>
        </is>
      </c>
      <c r="AF284" t="inlineStr">
        <is>
          <t/>
        </is>
      </c>
      <c r="AG284" t="inlineStr">
        <is>
          <t/>
        </is>
      </c>
      <c r="AH284" t="inlineStr">
        <is>
          <t/>
        </is>
      </c>
      <c r="AI284" t="inlineStr">
        <is>
          <t/>
        </is>
      </c>
      <c r="AJ284" t="inlineStr">
        <is>
          <t/>
        </is>
      </c>
      <c r="AK284" t="inlineStr">
        <is>
          <t/>
        </is>
      </c>
      <c r="AL284" s="2" t="inlineStr">
        <is>
          <t>digitaalinen vesileima</t>
        </is>
      </c>
      <c r="AM284" s="2" t="inlineStr">
        <is>
          <t>3</t>
        </is>
      </c>
      <c r="AN284" s="2" t="inlineStr">
        <is>
          <t/>
        </is>
      </c>
      <c r="AO284" t="inlineStr">
        <is>
          <t/>
        </is>
      </c>
      <c r="AP284" s="2" t="inlineStr">
        <is>
          <t>tatouage numérique|
filigrane numérique</t>
        </is>
      </c>
      <c r="AQ284" s="2" t="inlineStr">
        <is>
          <t>3|
3</t>
        </is>
      </c>
      <c r="AR284" s="2" t="inlineStr">
        <is>
          <t xml:space="preserve">|
</t>
        </is>
      </c>
      <c r="AS284" t="inlineStr">
        <is>
          <t>technique permettant d'ajouter de manière imperceptible des informations de copyright ou d'autres messages de vérification à un fichier ou signal audio, vidéo, une image ou un autre document numérique</t>
        </is>
      </c>
      <c r="AT284" s="2" t="inlineStr">
        <is>
          <t>comhartha uisce digiteach</t>
        </is>
      </c>
      <c r="AU284" s="2" t="inlineStr">
        <is>
          <t>3</t>
        </is>
      </c>
      <c r="AV284" s="2" t="inlineStr">
        <is>
          <t/>
        </is>
      </c>
      <c r="AW284" t="inlineStr">
        <is>
          <t/>
        </is>
      </c>
      <c r="AX284" t="inlineStr">
        <is>
          <t/>
        </is>
      </c>
      <c r="AY284" t="inlineStr">
        <is>
          <t/>
        </is>
      </c>
      <c r="AZ284" t="inlineStr">
        <is>
          <t/>
        </is>
      </c>
      <c r="BA284" t="inlineStr">
        <is>
          <t/>
        </is>
      </c>
      <c r="BB284" t="inlineStr">
        <is>
          <t/>
        </is>
      </c>
      <c r="BC284" t="inlineStr">
        <is>
          <t/>
        </is>
      </c>
      <c r="BD284" t="inlineStr">
        <is>
          <t/>
        </is>
      </c>
      <c r="BE284" t="inlineStr">
        <is>
          <t/>
        </is>
      </c>
      <c r="BF284" t="inlineStr">
        <is>
          <t/>
        </is>
      </c>
      <c r="BG284" t="inlineStr">
        <is>
          <t/>
        </is>
      </c>
      <c r="BH284" t="inlineStr">
        <is>
          <t/>
        </is>
      </c>
      <c r="BI284" t="inlineStr">
        <is>
          <t/>
        </is>
      </c>
      <c r="BJ284" s="2" t="inlineStr">
        <is>
          <t>skaitmeninis vandens ženklas</t>
        </is>
      </c>
      <c r="BK284" s="2" t="inlineStr">
        <is>
          <t>3</t>
        </is>
      </c>
      <c r="BL284" s="2" t="inlineStr">
        <is>
          <t/>
        </is>
      </c>
      <c r="BM284" t="inlineStr">
        <is>
          <t/>
        </is>
      </c>
      <c r="BN284" t="inlineStr">
        <is>
          <t/>
        </is>
      </c>
      <c r="BO284" t="inlineStr">
        <is>
          <t/>
        </is>
      </c>
      <c r="BP284" t="inlineStr">
        <is>
          <t/>
        </is>
      </c>
      <c r="BQ284" t="inlineStr">
        <is>
          <t/>
        </is>
      </c>
      <c r="BR284" s="2" t="inlineStr">
        <is>
          <t>marka tal-ilma diġitali</t>
        </is>
      </c>
      <c r="BS284" s="2" t="inlineStr">
        <is>
          <t>3</t>
        </is>
      </c>
      <c r="BT284" s="2" t="inlineStr">
        <is>
          <t/>
        </is>
      </c>
      <c r="BU284" t="inlineStr">
        <is>
          <t>parti minn kodiċi inkorporata f'immaġni diġitali, audio jew video file biex jiġi identifikat sid id-drittijiet tal-awtur</t>
        </is>
      </c>
      <c r="BV284" s="2" t="inlineStr">
        <is>
          <t>digitaal watermerk</t>
        </is>
      </c>
      <c r="BW284" s="2" t="inlineStr">
        <is>
          <t>3</t>
        </is>
      </c>
      <c r="BX284" s="2" t="inlineStr">
        <is>
          <t/>
        </is>
      </c>
      <c r="BY284" t="inlineStr">
        <is>
          <t>techniek waarmee aan een elektronisch bestand extra informatie wordt toegevoegd aan de hand waarvan de auteursrechthebbende of de koper kan worden geïdentificeerd</t>
        </is>
      </c>
      <c r="BZ284" s="2" t="inlineStr">
        <is>
          <t>cyfrowy znak wodny</t>
        </is>
      </c>
      <c r="CA284" s="2" t="inlineStr">
        <is>
          <t>3</t>
        </is>
      </c>
      <c r="CB284" s="2" t="inlineStr">
        <is>
          <t/>
        </is>
      </c>
      <c r="CC284" t="inlineStr">
        <is>
          <t>cyfrowy sygnał znakujący umieszczany wewnątrz cyfrowej treści</t>
        </is>
      </c>
      <c r="CD284" s="2" t="inlineStr">
        <is>
          <t>marca de água digital</t>
        </is>
      </c>
      <c r="CE284" s="2" t="inlineStr">
        <is>
          <t>3</t>
        </is>
      </c>
      <c r="CF284" s="2" t="inlineStr">
        <is>
          <t/>
        </is>
      </c>
      <c r="CG284" t="inlineStr">
        <is>
          <t>Código inserido numa imagem digital, ficheiro áudio ou ficheiro vídeo de forma visível ou invisível para identificar o autor ou proprietário intelectual desse objeto digital.</t>
        </is>
      </c>
      <c r="CH284" s="2" t="inlineStr">
        <is>
          <t>filigran digital</t>
        </is>
      </c>
      <c r="CI284" s="2" t="inlineStr">
        <is>
          <t>3</t>
        </is>
      </c>
      <c r="CJ284" s="2" t="inlineStr">
        <is>
          <t/>
        </is>
      </c>
      <c r="CK284" t="inlineStr">
        <is>
          <t/>
        </is>
      </c>
      <c r="CL284" t="inlineStr">
        <is>
          <t/>
        </is>
      </c>
      <c r="CM284" t="inlineStr">
        <is>
          <t/>
        </is>
      </c>
      <c r="CN284" t="inlineStr">
        <is>
          <t/>
        </is>
      </c>
      <c r="CO284" t="inlineStr">
        <is>
          <t/>
        </is>
      </c>
      <c r="CP284" s="2" t="inlineStr">
        <is>
          <t>digitalni vodni žig</t>
        </is>
      </c>
      <c r="CQ284" s="2" t="inlineStr">
        <is>
          <t>3</t>
        </is>
      </c>
      <c r="CR284" s="2" t="inlineStr">
        <is>
          <t/>
        </is>
      </c>
      <c r="CS284" t="inlineStr">
        <is>
          <t/>
        </is>
      </c>
      <c r="CT284" s="2" t="inlineStr">
        <is>
          <t>digitalt vattenmärke|
digital vattenstämpling</t>
        </is>
      </c>
      <c r="CU284" s="2" t="inlineStr">
        <is>
          <t>3|
3</t>
        </is>
      </c>
      <c r="CV284" s="2" t="inlineStr">
        <is>
          <t xml:space="preserve">|
</t>
        </is>
      </c>
      <c r="CW284" t="inlineStr">
        <is>
          <t>processen av en möjlig oåterkallelig inbäddning
av information till en digital signal</t>
        </is>
      </c>
    </row>
    <row r="285">
      <c r="A285" s="1" t="str">
        <f>HYPERLINK("https://iate.europa.eu/entry/result/778063/all", "778063")</f>
        <v>778063</v>
      </c>
      <c r="B285" t="inlineStr">
        <is>
          <t>INTERNATIONAL RELATIONS;EDUCATION AND COMMUNICATIONS;PRODUCTION, TECHNOLOGY AND RESEARCH</t>
        </is>
      </c>
      <c r="C285" t="inlineStr">
        <is>
          <t>INTERNATIONAL RELATIONS|international affairs|international agreement;EDUCATION AND COMMUNICATIONS|communications|means of communication;PRODUCTION, TECHNOLOGY AND RESEARCH|research and intellectual property|intellectual property</t>
        </is>
      </c>
      <c r="D285" t="inlineStr">
        <is>
          <t>yes</t>
        </is>
      </c>
      <c r="E285" t="inlineStr">
        <is>
          <t/>
        </is>
      </c>
      <c r="F285" t="inlineStr">
        <is>
          <t/>
        </is>
      </c>
      <c r="G285" t="inlineStr">
        <is>
          <t/>
        </is>
      </c>
      <c r="H285" t="inlineStr">
        <is>
          <t/>
        </is>
      </c>
      <c r="I285" t="inlineStr">
        <is>
          <t/>
        </is>
      </c>
      <c r="J285" s="2" t="inlineStr">
        <is>
          <t>Úmluva o ochraně výrobců zvukových záznamů proti nedovolenému rozmnožování jejich zvukových záznamů</t>
        </is>
      </c>
      <c r="K285" s="2" t="inlineStr">
        <is>
          <t>3</t>
        </is>
      </c>
      <c r="L285" s="2" t="inlineStr">
        <is>
          <t/>
        </is>
      </c>
      <c r="M285" t="inlineStr">
        <is>
          <t>úmluva přijatá v roce 1971 v Ženevě, na jejímž základě jsou smluvní státy povinny chránit výrobce zvukových záznamů</t>
        </is>
      </c>
      <c r="N285" s="2" t="inlineStr">
        <is>
          <t>konvention om beskyttelse for fremstillere af fonogrammer mod ulovlig kopiering af deres fonogrammer</t>
        </is>
      </c>
      <c r="O285" s="2" t="inlineStr">
        <is>
          <t>4</t>
        </is>
      </c>
      <c r="P285" s="2" t="inlineStr">
        <is>
          <t/>
        </is>
      </c>
      <c r="Q285" t="inlineStr">
        <is>
          <t/>
        </is>
      </c>
      <c r="R285" s="2" t="inlineStr">
        <is>
          <t>Übereinkommen zum Schutz der Hersteller von Tonträgern gegen die unerlaubte Vervielfältigung ihrer Tonträger</t>
        </is>
      </c>
      <c r="S285" s="2" t="inlineStr">
        <is>
          <t>3</t>
        </is>
      </c>
      <c r="T285" s="2" t="inlineStr">
        <is>
          <t/>
        </is>
      </c>
      <c r="U285" t="inlineStr">
        <is>
          <t/>
        </is>
      </c>
      <c r="V285" s="2" t="inlineStr">
        <is>
          <t>Σύμβαση περί της προστασίας των παραγωγών φωνογραφημάτων κατά της μη επιτρεπόμενης αναπαραγωγής των φωνογραφημάτων τους</t>
        </is>
      </c>
      <c r="W285" s="2" t="inlineStr">
        <is>
          <t>3</t>
        </is>
      </c>
      <c r="X285" s="2" t="inlineStr">
        <is>
          <t/>
        </is>
      </c>
      <c r="Y285" t="inlineStr">
        <is>
          <t/>
        </is>
      </c>
      <c r="Z285" s="2" t="inlineStr">
        <is>
          <t>Phonograms Convention|
Convention for the Protection of Producers of Phonograms against Unauthorised Duplication of their Phonograms</t>
        </is>
      </c>
      <c r="AA285" s="2" t="inlineStr">
        <is>
          <t>3|
3</t>
        </is>
      </c>
      <c r="AB285" s="2" t="inlineStr">
        <is>
          <t xml:space="preserve">|
</t>
        </is>
      </c>
      <c r="AC285" t="inlineStr">
        <is>
          <t/>
        </is>
      </c>
      <c r="AD285" s="2" t="inlineStr">
        <is>
          <t>Convenio para la protección de los productores de fonogramas contra la reproducción no autorizada de sus fonogramas</t>
        </is>
      </c>
      <c r="AE285" s="2" t="inlineStr">
        <is>
          <t>3</t>
        </is>
      </c>
      <c r="AF285" s="2" t="inlineStr">
        <is>
          <t/>
        </is>
      </c>
      <c r="AG285" t="inlineStr">
        <is>
          <t/>
        </is>
      </c>
      <c r="AH285" s="2" t="inlineStr">
        <is>
          <t>fonogrammitootjat fonogrammi loata paljundamise vastu kaitsev konventsioon</t>
        </is>
      </c>
      <c r="AI285" s="2" t="inlineStr">
        <is>
          <t>3</t>
        </is>
      </c>
      <c r="AJ285" s="2" t="inlineStr">
        <is>
          <t/>
        </is>
      </c>
      <c r="AK285" t="inlineStr">
        <is>
          <t/>
        </is>
      </c>
      <c r="AL285" s="2" t="inlineStr">
        <is>
          <t>yleissopimus äänitteiden valmistajien suojaamiseksi heidän äänitteidensä luvattomalta jäljentämiseltä</t>
        </is>
      </c>
      <c r="AM285" s="2" t="inlineStr">
        <is>
          <t>3</t>
        </is>
      </c>
      <c r="AN285" s="2" t="inlineStr">
        <is>
          <t/>
        </is>
      </c>
      <c r="AO285" t="inlineStr">
        <is>
          <t/>
        </is>
      </c>
      <c r="AP285" s="2" t="inlineStr">
        <is>
          <t>Convention pour la protection des producteurs de phonogrammes contre la reproduction non autorisée de leurs phonogrammes</t>
        </is>
      </c>
      <c r="AQ285" s="2" t="inlineStr">
        <is>
          <t>3</t>
        </is>
      </c>
      <c r="AR285" s="2" t="inlineStr">
        <is>
          <t/>
        </is>
      </c>
      <c r="AS285" t="inlineStr">
        <is>
          <t/>
        </is>
      </c>
      <c r="AT285" s="2" t="inlineStr">
        <is>
          <t>an Coinbhinsiún maidir le Fónagraim|
an Coinbhinsiún maidir le cosaint táirgeoirí fónagram i gcoinne dhúbláil neamhúdaraithe a gcuid fónagram</t>
        </is>
      </c>
      <c r="AU285" s="2" t="inlineStr">
        <is>
          <t>3|
3</t>
        </is>
      </c>
      <c r="AV285" s="2" t="inlineStr">
        <is>
          <t xml:space="preserve">|
</t>
        </is>
      </c>
      <c r="AW285" t="inlineStr">
        <is>
          <t/>
        </is>
      </c>
      <c r="AX285" s="2" t="inlineStr">
        <is>
          <t>Fonogramska konvencija|
Konvencija za zaštitu proizvođača fonograma od neodobrenog umnožavanja njihovih fonograma</t>
        </is>
      </c>
      <c r="AY285" s="2" t="inlineStr">
        <is>
          <t>3|
4</t>
        </is>
      </c>
      <c r="AZ285" s="2" t="inlineStr">
        <is>
          <t xml:space="preserve">|
</t>
        </is>
      </c>
      <c r="BA285" t="inlineStr">
        <is>
          <t/>
        </is>
      </c>
      <c r="BB285" s="2" t="inlineStr">
        <is>
          <t>Egyezmény a hangfelvételek előállítóinak védelmére, hangfelvételeik engedély nélküli sokszorosítása ellen</t>
        </is>
      </c>
      <c r="BC285" s="2" t="inlineStr">
        <is>
          <t>3</t>
        </is>
      </c>
      <c r="BD285" s="2" t="inlineStr">
        <is>
          <t/>
        </is>
      </c>
      <c r="BE285" t="inlineStr">
        <is>
          <t/>
        </is>
      </c>
      <c r="BF285" s="2" t="inlineStr">
        <is>
          <t>convenzione per la protezione dei produttori di fonogrammi contro la riproduzione non autorizzata dei loro fonogrammi</t>
        </is>
      </c>
      <c r="BG285" s="2" t="inlineStr">
        <is>
          <t>3</t>
        </is>
      </c>
      <c r="BH285" s="2" t="inlineStr">
        <is>
          <t/>
        </is>
      </c>
      <c r="BI285" t="inlineStr">
        <is>
          <t/>
        </is>
      </c>
      <c r="BJ285" s="2" t="inlineStr">
        <is>
          <t>Fonogramų konvencija|
Konvencija dėl fonogramų gamintojų apsaugos nuo neteisėto jų fonogramų kopijavimo</t>
        </is>
      </c>
      <c r="BK285" s="2" t="inlineStr">
        <is>
          <t>2|
3</t>
        </is>
      </c>
      <c r="BL285" s="2" t="inlineStr">
        <is>
          <t xml:space="preserve">|
</t>
        </is>
      </c>
      <c r="BM285" t="inlineStr">
        <is>
          <t/>
        </is>
      </c>
      <c r="BN285" s="2" t="inlineStr">
        <is>
          <t>Fonogrammu konvencija|
Konvencija par fonogrammu producentu aizsardzību pret neatļautu viņu fonogrammu pavairošanu</t>
        </is>
      </c>
      <c r="BO285" s="2" t="inlineStr">
        <is>
          <t>2|
3</t>
        </is>
      </c>
      <c r="BP285" s="2" t="inlineStr">
        <is>
          <t xml:space="preserve">|
</t>
        </is>
      </c>
      <c r="BQ285" t="inlineStr">
        <is>
          <t/>
        </is>
      </c>
      <c r="BR285" s="2" t="inlineStr">
        <is>
          <t>Konvenzjoni għall-Protezzjoni tal-Produtturi tal-Fonogrammi kontra Duplikazzjonijiet Mhux Awtorizzati tal-Fonogrammi tagħhom|
Konvenzjoni dwar il-Fonogrammi</t>
        </is>
      </c>
      <c r="BS285" s="2" t="inlineStr">
        <is>
          <t>3|
3</t>
        </is>
      </c>
      <c r="BT285" s="2" t="inlineStr">
        <is>
          <t xml:space="preserve">|
</t>
        </is>
      </c>
      <c r="BU285" t="inlineStr">
        <is>
          <t/>
        </is>
      </c>
      <c r="BV285" s="2" t="inlineStr">
        <is>
          <t>Overeenkomst ter bescherming van producenten van fonogrammen tegen het ongeoorloofd kopiëren van hun fonogrammen</t>
        </is>
      </c>
      <c r="BW285" s="2" t="inlineStr">
        <is>
          <t>3</t>
        </is>
      </c>
      <c r="BX285" s="2" t="inlineStr">
        <is>
          <t/>
        </is>
      </c>
      <c r="BY285" t="inlineStr">
        <is>
          <t/>
        </is>
      </c>
      <c r="BZ285" s="2" t="inlineStr">
        <is>
          <t>konwencja fonograficzna|
Konwencja o ochronie producentów nagrań fonograficznych przed nieupoważnionym powielaniem ich nagrań fonograficznych</t>
        </is>
      </c>
      <c r="CA285" s="2" t="inlineStr">
        <is>
          <t>3|
3</t>
        </is>
      </c>
      <c r="CB285" s="2" t="inlineStr">
        <is>
          <t xml:space="preserve">|
</t>
        </is>
      </c>
      <c r="CC285" t="inlineStr">
        <is>
          <t/>
        </is>
      </c>
      <c r="CD285" s="2" t="inlineStr">
        <is>
          <t>Convenção sobre os Fonogramas|
Convenção para a Proteção dos Produtores de Fonogramas contra a Reprodução Não Autorizada</t>
        </is>
      </c>
      <c r="CE285" s="2" t="inlineStr">
        <is>
          <t>3|
3</t>
        </is>
      </c>
      <c r="CF285" s="2" t="inlineStr">
        <is>
          <t xml:space="preserve">|
</t>
        </is>
      </c>
      <c r="CG285" t="inlineStr">
        <is>
          <t>Genebra, 29.10.1971.</t>
        </is>
      </c>
      <c r="CH285" s="2" t="inlineStr">
        <is>
          <t>Convenția pentru protecția producătorilor de fonograme împotriva reproducerii neautorizate a fonogramelor lor</t>
        </is>
      </c>
      <c r="CI285" s="2" t="inlineStr">
        <is>
          <t>3</t>
        </is>
      </c>
      <c r="CJ285" s="2" t="inlineStr">
        <is>
          <t/>
        </is>
      </c>
      <c r="CK285" t="inlineStr">
        <is>
          <t>accord international semnat la Geneva la 29 octombrie 1971, privind protecția drepturilor de autor a înregistrărilor audio</t>
        </is>
      </c>
      <c r="CL285" s="2" t="inlineStr">
        <is>
          <t>Dohovor o ochrane výrobcov zvukových záznamov proti nedovolenému rozmnožovaniu ich zvukových záznamov</t>
        </is>
      </c>
      <c r="CM285" s="2" t="inlineStr">
        <is>
          <t>3</t>
        </is>
      </c>
      <c r="CN285" s="2" t="inlineStr">
        <is>
          <t/>
        </is>
      </c>
      <c r="CO285" t="inlineStr">
        <is>
          <t/>
        </is>
      </c>
      <c r="CP285" s="2" t="inlineStr">
        <is>
          <t>Konvencija za varstvo proizvajalcev fonogramov pred nedovoljenim presnemavanjem njihovih fonogramov</t>
        </is>
      </c>
      <c r="CQ285" s="2" t="inlineStr">
        <is>
          <t>4</t>
        </is>
      </c>
      <c r="CR285" s="2" t="inlineStr">
        <is>
          <t/>
        </is>
      </c>
      <c r="CS285" t="inlineStr">
        <is>
          <t/>
        </is>
      </c>
      <c r="CT285" s="2" t="inlineStr">
        <is>
          <t>konventionen om skydd för framställare av fonogram mot otillåten kopiering av deras fonogram</t>
        </is>
      </c>
      <c r="CU285" s="2" t="inlineStr">
        <is>
          <t>2</t>
        </is>
      </c>
      <c r="CV285" s="2" t="inlineStr">
        <is>
          <t/>
        </is>
      </c>
      <c r="CW285" t="inlineStr">
        <is>
          <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2023-06-08T07:51:44Z</dcterms:created>
  <dc:creator>Apache POI</dc:creator>
</cp:coreProperties>
</file>